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4D83A3F1-AEE0-4902-A49F-E8A9AFB1555B}" xr6:coauthVersionLast="47" xr6:coauthVersionMax="47" xr10:uidLastSave="{00000000-0000-0000-0000-000000000000}"/>
  <bookViews>
    <workbookView xWindow="-120" yWindow="-120" windowWidth="29040" windowHeight="15840" tabRatio="716" activeTab="4" xr2:uid="{5998433F-1EDB-41A6-86DB-CF49235380B0}"/>
  </bookViews>
  <sheets>
    <sheet name="powerplay_penkill_table" sheetId="21" r:id="rId1"/>
    <sheet name="MSU_Tech_All_Time_GLI" sheetId="19" r:id="rId2"/>
    <sheet name="Yearly results_edit_" sheetId="4" r:id="rId3"/>
    <sheet name="Table 0 (7)" sheetId="22" r:id="rId4"/>
    <sheet name="Ferris_Roster" sheetId="2" r:id="rId5"/>
    <sheet name="Ferris_Sched" sheetId="18" r:id="rId6"/>
    <sheet name="Ferris_AGS" sheetId="10" r:id="rId7"/>
    <sheet name="Alaska_Roster" sheetId="6" r:id="rId8"/>
    <sheet name="Alaska_Sched" sheetId="14" r:id="rId9"/>
    <sheet name="Alaska_AGS" sheetId="3" r:id="rId10"/>
    <sheet name="MSU_Roster" sheetId="7" r:id="rId11"/>
    <sheet name="MSU_Sched" sheetId="11" r:id="rId12"/>
    <sheet name="MSU_AGS" sheetId="9" r:id="rId13"/>
    <sheet name="MichTech_Roster" sheetId="8" r:id="rId14"/>
    <sheet name="MichTech_Sched" sheetId="16" r:id="rId15"/>
    <sheet name="MichTech_AGS" sheetId="5" r:id="rId16"/>
    <sheet name="color_pallet" sheetId="1" r:id="rId17"/>
  </sheets>
  <definedNames>
    <definedName name="ExternalData_1" localSheetId="7" hidden="1">Alaska_Roster!$A$1:$J$32</definedName>
    <definedName name="ExternalData_1" localSheetId="8" hidden="1">Alaska_Sched!$A$4:$H$22</definedName>
    <definedName name="ExternalData_1" localSheetId="4" hidden="1">Ferris_Roster!$A$1:$J$31</definedName>
    <definedName name="ExternalData_1" localSheetId="5" hidden="1">Ferris_Sched!$A$3:$G$23</definedName>
    <definedName name="ExternalData_1" localSheetId="13" hidden="1">MichTech_Roster!$A$1:$J$30</definedName>
    <definedName name="ExternalData_1" localSheetId="14" hidden="1">MichTech_Sched!$A$3:$H$24</definedName>
    <definedName name="ExternalData_1" localSheetId="10" hidden="1">MSU_Roster!$A$1:$P$31</definedName>
    <definedName name="ExternalData_1" localSheetId="11" hidden="1">MSU_Sched!$A$4:$H$24</definedName>
    <definedName name="ExternalData_1" localSheetId="0" hidden="1">powerplay_penkill_table!$A$1:$X$65</definedName>
    <definedName name="ExternalData_2" localSheetId="3" hidden="1">'Table 0 (7)'!$A$1:$M$26</definedName>
    <definedName name="ExternalData_2" localSheetId="2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N3" i="22"/>
  <c r="N23" i="22"/>
  <c r="N18" i="22"/>
  <c r="N15" i="22"/>
  <c r="N22" i="22"/>
  <c r="N16" i="22"/>
  <c r="N12" i="22"/>
  <c r="N25" i="22"/>
  <c r="N14" i="22"/>
  <c r="N26" i="22"/>
  <c r="N10" i="22"/>
  <c r="N20" i="22"/>
  <c r="N8" i="22"/>
  <c r="N24" i="22"/>
  <c r="N7" i="22"/>
  <c r="N19" i="22"/>
  <c r="N5" i="22"/>
  <c r="N11" i="22"/>
  <c r="N9" i="22"/>
  <c r="N2" i="22"/>
  <c r="N6" i="22"/>
  <c r="N17" i="22"/>
  <c r="N21" i="22"/>
  <c r="N4" i="22"/>
  <c r="N13" i="2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L2" i="2"/>
  <c r="L3" i="2"/>
  <c r="L4" i="2"/>
  <c r="L5" i="2"/>
  <c r="L6" i="2"/>
  <c r="L7" i="2"/>
  <c r="L8" i="2"/>
  <c r="N8" i="2" s="1"/>
  <c r="L9" i="2"/>
  <c r="N9" i="2" s="1"/>
  <c r="L10" i="2"/>
  <c r="L11" i="2"/>
  <c r="N11" i="2" s="1"/>
  <c r="L12" i="2"/>
  <c r="N12" i="2" s="1"/>
  <c r="L13" i="2"/>
  <c r="N13" i="2" s="1"/>
  <c r="L14" i="2"/>
  <c r="L15" i="2"/>
  <c r="N15" i="2" s="1"/>
  <c r="L16" i="2"/>
  <c r="N16" i="2" s="1"/>
  <c r="L17" i="2"/>
  <c r="L18" i="2"/>
  <c r="L19" i="2"/>
  <c r="N19" i="2" s="1"/>
  <c r="L20" i="2"/>
  <c r="N20" i="2" s="1"/>
  <c r="L21" i="2"/>
  <c r="L22" i="2"/>
  <c r="L23" i="2"/>
  <c r="N23" i="2" s="1"/>
  <c r="L24" i="2"/>
  <c r="N24" i="2" s="1"/>
  <c r="L25" i="2"/>
  <c r="N25" i="2" s="1"/>
  <c r="L26" i="2"/>
  <c r="L27" i="2"/>
  <c r="L28" i="2"/>
  <c r="L29" i="2"/>
  <c r="N29" i="2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" i="3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R4" i="3"/>
  <c r="R7" i="3"/>
  <c r="R13" i="3"/>
  <c r="R2" i="3"/>
  <c r="R8" i="3"/>
  <c r="R22" i="3"/>
  <c r="R16" i="3"/>
  <c r="R11" i="3"/>
  <c r="R12" i="3"/>
  <c r="R20" i="3"/>
  <c r="R10" i="3"/>
  <c r="R23" i="3"/>
  <c r="R3" i="3"/>
  <c r="R5" i="3"/>
  <c r="R21" i="3"/>
  <c r="R15" i="3"/>
  <c r="R24" i="3"/>
  <c r="R9" i="3"/>
  <c r="R6" i="3"/>
  <c r="R17" i="3"/>
  <c r="R19" i="3"/>
  <c r="R18" i="3"/>
  <c r="R14" i="3"/>
  <c r="T4" i="10"/>
  <c r="U4" i="10"/>
  <c r="T15" i="10"/>
  <c r="U15" i="10"/>
  <c r="T16" i="10"/>
  <c r="U16" i="10"/>
  <c r="T14" i="10"/>
  <c r="U14" i="10"/>
  <c r="T11" i="10"/>
  <c r="U11" i="10"/>
  <c r="T22" i="10"/>
  <c r="U22" i="10"/>
  <c r="T21" i="10"/>
  <c r="U21" i="10"/>
  <c r="T3" i="10"/>
  <c r="U3" i="10"/>
  <c r="T20" i="10"/>
  <c r="U20" i="10"/>
  <c r="T6" i="10"/>
  <c r="U6" i="10"/>
  <c r="T24" i="10"/>
  <c r="U24" i="10"/>
  <c r="T7" i="10"/>
  <c r="U7" i="10"/>
  <c r="T8" i="10"/>
  <c r="U8" i="10"/>
  <c r="T13" i="10"/>
  <c r="U13" i="10"/>
  <c r="T5" i="10"/>
  <c r="U5" i="10"/>
  <c r="T10" i="10"/>
  <c r="U10" i="10"/>
  <c r="T18" i="10"/>
  <c r="U18" i="10"/>
  <c r="T19" i="10"/>
  <c r="U19" i="10"/>
  <c r="T2" i="10"/>
  <c r="U2" i="10"/>
  <c r="T17" i="10"/>
  <c r="U17" i="10"/>
  <c r="T23" i="10"/>
  <c r="U23" i="10"/>
  <c r="T9" i="10"/>
  <c r="U9" i="10"/>
  <c r="U12" i="10"/>
  <c r="T1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14" i="5"/>
  <c r="X16" i="5"/>
  <c r="X21" i="5"/>
  <c r="X6" i="5"/>
  <c r="X22" i="5"/>
  <c r="X23" i="5"/>
  <c r="X2" i="5"/>
  <c r="X7" i="5"/>
  <c r="X9" i="5"/>
  <c r="X8" i="5"/>
  <c r="X20" i="5"/>
  <c r="X12" i="5"/>
  <c r="X11" i="5"/>
  <c r="X15" i="5"/>
  <c r="X24" i="5"/>
  <c r="X3" i="5"/>
  <c r="X17" i="5"/>
  <c r="X5" i="5"/>
  <c r="X10" i="5"/>
  <c r="X25" i="5"/>
  <c r="X26" i="5"/>
  <c r="X4" i="5"/>
  <c r="X27" i="5"/>
  <c r="X18" i="5"/>
  <c r="X13" i="5"/>
  <c r="X19" i="5"/>
  <c r="W14" i="5"/>
  <c r="W16" i="5"/>
  <c r="W21" i="5"/>
  <c r="W6" i="5"/>
  <c r="W22" i="5"/>
  <c r="W23" i="5"/>
  <c r="W2" i="5"/>
  <c r="W7" i="5"/>
  <c r="W9" i="5"/>
  <c r="W8" i="5"/>
  <c r="W20" i="5"/>
  <c r="W12" i="5"/>
  <c r="W11" i="5"/>
  <c r="W15" i="5"/>
  <c r="W24" i="5"/>
  <c r="W3" i="5"/>
  <c r="W17" i="5"/>
  <c r="W5" i="5"/>
  <c r="W10" i="5"/>
  <c r="W25" i="5"/>
  <c r="W26" i="5"/>
  <c r="W4" i="5"/>
  <c r="W27" i="5"/>
  <c r="W18" i="5"/>
  <c r="W13" i="5"/>
  <c r="W19" i="5"/>
  <c r="N7" i="2" l="1"/>
  <c r="N27" i="2"/>
  <c r="N21" i="2"/>
  <c r="N5" i="2"/>
  <c r="N28" i="2"/>
  <c r="N17" i="2"/>
  <c r="N3" i="2"/>
  <c r="N4" i="2"/>
  <c r="N26" i="2"/>
  <c r="N22" i="2"/>
  <c r="N18" i="2"/>
  <c r="N14" i="2"/>
  <c r="N10" i="2"/>
  <c r="N6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7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8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9" xr16:uid="{B0604806-F9A0-4890-899F-E43085ED0A15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0" xr16:uid="{B9303C53-040E-4C95-9B83-6B8573D4C6D2}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1" xr16:uid="{9EC8A5D4-C418-4F52-9A26-E92B8329250C}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12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3" xr16:uid="{3075EAB2-F478-4534-8732-4E54069F190D}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14" xr16:uid="{3F14A34F-89BD-4D4A-9670-287A0E586D9A}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<sst xmlns="http://schemas.openxmlformats.org/spreadsheetml/2006/main" count="2286" uniqueCount="959">
  <si>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</si>
  <si>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</si>
  <si>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</si>
  <si>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</si>
  <si>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</si>
  <si>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</si>
  <si>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</si>
  <si>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</si>
  <si>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</si>
  <si>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/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</si>
  <si>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</si>
  <si>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</si>
  <si>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</si>
  <si>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</si>
  <si>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</si>
  <si>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</si>
  <si>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</si>
  <si>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</si>
  <si>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</si>
  <si>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</si>
  <si>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</si>
  <si>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</si>
  <si>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</si>
  <si>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</si>
  <si>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</si>
  <si>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</si>
  <si>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</si>
  <si>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</si>
  <si>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</si>
  <si>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</si>
  <si>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</si>
  <si>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</si>
  <si>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</si>
  <si>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</si>
  <si>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</si>
  <si>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</si>
  <si>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</si>
  <si>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</si>
  <si>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</si>
  <si>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</si>
  <si>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</si>
  <si>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</si>
  <si>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</si>
  <si>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</si>
  <si>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</si>
  <si>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</si>
  <si>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</si>
  <si>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</si>
  <si>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</si>
  <si>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</si>
  <si>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</si>
  <si>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</si>
  <si>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</si>
  <si>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</si>
  <si>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</si>
  <si>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</si>
  <si>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</si>
  <si>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</si>
  <si>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</si>
  <si>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</si>
  <si>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</si>
  <si>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</si>
  <si>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</si>
  <si>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</si>
  <si>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</si>
  <si>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</si>
  <si>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</si>
  <si>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</si>
  <si>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</si>
  <si>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</si>
  <si>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</si>
  <si>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</si>
  <si>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</si>
  <si>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</si>
  <si>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</si>
  <si>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</si>
  <si>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</si>
  <si>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</si>
  <si>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</si>
  <si>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</si>
  <si>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</si>
  <si>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</si>
  <si>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</si>
  <si>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</si>
  <si>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</si>
  <si>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</si>
  <si>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</si>
  <si>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</si>
  <si>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</si>
  <si>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</si>
  <si>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</si>
  <si>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</si>
  <si>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</si>
  <si>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</si>
  <si>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</si>
  <si>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</si>
  <si>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</si>
  <si>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</si>
  <si>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</si>
  <si>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</si>
  <si>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</si>
  <si>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</si>
  <si>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</si>
  <si>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</si>
  <si>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</si>
  <si>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</si>
  <si>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</si>
  <si>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</si>
  <si>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</si>
  <si>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</si>
  <si>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</si>
  <si>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</si>
  <si>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</si>
  <si>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</si>
  <si>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</si>
  <si>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</si>
  <si>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</si>
  <si>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</si>
  <si>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</si>
  <si>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</si>
  <si>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</si>
  <si>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</si>
  <si>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</si>
  <si>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</si>
  <si>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</si>
  <si>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</si>
  <si>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</si>
  <si>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</si>
  <si>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</si>
  <si>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</si>
  <si>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</si>
  <si>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</si>
  <si>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</si>
  <si>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</si>
  <si>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</si>
  <si>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</si>
  <si>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</si>
  <si>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</si>
  <si>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</si>
  <si>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</si>
  <si>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</si>
  <si>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</si>
  <si>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</si>
  <si>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</si>
  <si>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</si>
  <si>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</si>
  <si>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</si>
  <si>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</si>
  <si>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</si>
  <si>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</si>
  <si>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</si>
  <si>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</si>
  <si>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</si>
  <si>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</si>
  <si>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</si>
  <si>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</si>
  <si>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</si>
  <si>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</si>
  <si>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</si>
  <si>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</si>
  <si>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</si>
  <si>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</si>
  <si>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</si>
  <si>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</si>
  <si>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</si>
  <si>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</si>
  <si>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</si>
  <si>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</si>
  <si>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</si>
  <si>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</si>
  <si>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</si>
  <si>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</si>
  <si>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</si>
  <si>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</si>
  <si>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</si>
  <si>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</si>
  <si>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</si>
  <si>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</si>
  <si>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</si>
  <si>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</si>
  <si>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</si>
  <si>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</si>
  <si>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</si>
  <si>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</si>
  <si>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</si>
  <si>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</si>
  <si>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</si>
  <si>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</si>
  <si>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</si>
  <si>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</si>
  <si>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</si>
  <si>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</si>
  <si>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</si>
  <si>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</si>
  <si>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</si>
  <si>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</si>
  <si>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</si>
  <si>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</si>
  <si>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</si>
  <si>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</si>
  <si>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</si>
  <si>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</si>
  <si>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</si>
  <si>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</si>
  <si>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</si>
  <si>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</si>
  <si>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</si>
  <si>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</si>
  <si>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</si>
  <si>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</si>
  <si>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</si>
  <si>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</si>
  <si>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</si>
  <si>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</si>
  <si>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</si>
  <si>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</si>
  <si>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</si>
  <si>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</si>
  <si>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</si>
  <si>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</si>
  <si>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</si>
  <si>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</si>
  <si>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</si>
  <si>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</si>
  <si>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</si>
  <si>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</si>
  <si>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</si>
  <si>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</si>
  <si>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</si>
  <si>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</si>
  <si>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</si>
  <si>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</si>
  <si>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</si>
  <si>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</si>
  <si>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</si>
  <si>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</si>
  <si>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</si>
  <si>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</si>
  <si>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</si>
  <si>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</si>
  <si>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</si>
  <si>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</si>
  <si>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</si>
  <si>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</si>
  <si>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</si>
  <si>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</si>
  <si>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</si>
  <si>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</si>
  <si>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</si>
  <si>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</si>
  <si>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</si>
  <si>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</si>
  <si>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</si>
  <si>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</si>
  <si>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</si>
  <si>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</si>
  <si>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</si>
  <si>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</si>
  <si>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</si>
  <si>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</si>
  <si>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</si>
  <si>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</si>
  <si>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</si>
  <si>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</si>
  <si>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</si>
  <si>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</si>
  <si>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</si>
  <si>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</si>
  <si>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</si>
  <si>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</si>
  <si>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</si>
  <si>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</si>
  <si>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</si>
  <si>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</si>
  <si>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</si>
  <si>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</si>
  <si>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</si>
  <si>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</si>
  <si>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</si>
  <si>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</si>
  <si>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</si>
  <si>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</si>
  <si>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</si>
  <si>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</si>
  <si>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</si>
  <si>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</si>
  <si>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</si>
  <si>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</si>
  <si>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</si>
  <si>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</si>
  <si>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</si>
  <si>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</si>
  <si>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</si>
  <si>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</si>
  <si>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</si>
  <si>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</si>
  <si>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</si>
  <si>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</si>
  <si>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</si>
  <si>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</si>
  <si>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</si>
  <si>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</si>
  <si>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</si>
  <si>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</si>
  <si>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</si>
  <si>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</si>
  <si>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</si>
  <si>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</si>
  <si>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</si>
  <si>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</si>
  <si>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</si>
  <si>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</si>
  <si>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</si>
  <si>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</si>
  <si>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</si>
  <si>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</si>
  <si>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</si>
  <si>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</si>
  <si>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</si>
  <si>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</si>
  <si>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</si>
  <si>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</si>
  <si>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</si>
  <si>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</si>
  <si>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</si>
  <si>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</si>
  <si>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</si>
  <si>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</si>
  <si>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</si>
  <si>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</si>
  <si>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</si>
  <si>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</si>
  <si>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</si>
  <si>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</si>
  <si>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</si>
  <si>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</si>
  <si>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</si>
  <si>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</si>
  <si>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</si>
  <si>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</si>
  <si>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</si>
  <si>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</si>
  <si>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</si>
  <si>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</si>
  <si>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</si>
  <si>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</si>
  <si>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</si>
  <si>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</si>
  <si>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</si>
  <si>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</si>
  <si>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</si>
  <si>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</si>
  <si>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</si>
  <si>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</si>
  <si>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</si>
  <si>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</si>
  <si>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</si>
  <si>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</si>
  <si>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</si>
  <si>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</si>
  <si>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</si>
  <si>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</si>
  <si>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</si>
  <si>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</si>
  <si>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</si>
  <si>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</si>
  <si>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</si>
  <si>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</si>
  <si>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</si>
  <si>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</si>
  <si>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</si>
  <si>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</si>
  <si>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</si>
  <si>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</si>
  <si>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</si>
  <si>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</si>
  <si>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</si>
  <si>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</si>
  <si>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</si>
  <si>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</si>
  <si>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</si>
  <si>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</si>
  <si>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</si>
  <si>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</si>
  <si>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</si>
  <si>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</si>
  <si>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</si>
  <si>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</si>
  <si>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</si>
  <si>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</si>
  <si>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</si>
  <si>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</si>
  <si>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</si>
  <si>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</si>
  <si>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</si>
  <si>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</si>
  <si>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</si>
  <si>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</si>
  <si>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</si>
  <si>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</si>
  <si>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</si>
  <si>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</si>
  <si>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</si>
  <si>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</si>
  <si>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</si>
  <si>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</si>
  <si>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</si>
  <si>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</si>
  <si>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</si>
  <si>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</si>
  <si>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</si>
  <si>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</si>
  <si>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</si>
  <si>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</si>
  <si>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</si>
  <si>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</si>
  <si>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</si>
  <si>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</si>
  <si>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</si>
  <si>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</si>
  <si>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</si>
  <si>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</si>
  <si>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</si>
  <si>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</si>
  <si>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</si>
  <si>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</si>
  <si>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</si>
  <si>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</si>
  <si>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</si>
  <si>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</si>
  <si>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</si>
  <si>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</si>
  <si>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</si>
  <si>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</si>
  <si>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</si>
  <si>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</si>
  <si>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</si>
  <si>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</si>
  <si>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</si>
  <si>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</si>
  <si>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</si>
  <si>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</si>
  <si>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</si>
  <si>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</si>
  <si>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</si>
  <si>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</si>
  <si>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</si>
  <si>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</si>
  <si>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</si>
  <si>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</si>
  <si>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</si>
  <si>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</si>
  <si>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</si>
  <si>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</si>
  <si>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</si>
  <si>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</si>
  <si>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</si>
  <si>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</si>
  <si>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</si>
  <si>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</si>
  <si>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</si>
  <si>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</si>
  <si>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</si>
  <si>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</si>
  <si>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</si>
  <si>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</si>
  <si>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</si>
  <si>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</si>
  <si>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</si>
  <si>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</si>
  <si>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</si>
  <si>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</si>
  <si>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</si>
  <si>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</si>
  <si>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</si>
  <si>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</si>
  <si>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</si>
  <si>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</si>
  <si>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</si>
  <si>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</si>
  <si>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</si>
  <si>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</si>
  <si>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</si>
  <si>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</si>
  <si>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</si>
  <si>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</si>
  <si>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</si>
  <si>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</si>
  <si>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</si>
  <si>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</si>
  <si>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</si>
  <si>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</si>
  <si>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</si>
  <si>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</si>
  <si>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</si>
  <si>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</si>
  <si>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</si>
  <si>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</si>
  <si>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</si>
  <si>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</si>
  <si>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</si>
  <si>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</si>
  <si>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</si>
  <si>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</si>
  <si>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</si>
  <si>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</si>
  <si>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</si>
  <si>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</si>
  <si>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</si>
  <si>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</si>
  <si>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</si>
  <si>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</si>
  <si>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</si>
  <si>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</si>
  <si>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</si>
  <si>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</si>
  <si>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</si>
  <si>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</si>
  <si>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</si>
  <si>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</si>
  <si>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</si>
  <si>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</si>
  <si>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</si>
  <si>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</si>
  <si>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</si>
  <si>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</si>
  <si>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</si>
  <si>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</si>
  <si>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</si>
  <si>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</si>
  <si>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</si>
  <si>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</si>
  <si>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</si>
  <si>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</si>
  <si>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</si>
  <si>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</si>
  <si>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</si>
  <si>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</si>
  <si>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</si>
  <si>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</si>
  <si>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</si>
  <si>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</si>
  <si>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</si>
  <si>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</si>
  <si>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</si>
  <si>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</si>
  <si>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</si>
  <si>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</si>
  <si>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</si>
  <si>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</si>
  <si>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</si>
  <si>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</si>
  <si>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</si>
  <si>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</si>
  <si>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</si>
  <si>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</si>
  <si>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</si>
  <si>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</si>
  <si>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</si>
  <si>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</si>
  <si>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</si>
  <si>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</si>
  <si>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</si>
  <si>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</si>
  <si>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</si>
  <si>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</si>
  <si>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</si>
  <si>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</si>
  <si>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</si>
  <si>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</si>
  <si>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</si>
  <si>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</si>
  <si>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</si>
  <si>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</si>
  <si>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</si>
  <si>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</si>
  <si>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</si>
  <si>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</si>
  <si>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</si>
  <si>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</si>
  <si>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</si>
  <si>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</si>
  <si>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</si>
  <si>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</si>
  <si>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</si>
  <si>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</si>
  <si>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</si>
  <si>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</si>
  <si>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</si>
  <si>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</si>
  <si>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</si>
  <si>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</si>
  <si>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</si>
  <si>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</si>
  <si>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</si>
  <si>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</si>
  <si>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</si>
  <si>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</si>
  <si>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</si>
  <si>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</si>
  <si>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</si>
  <si>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</si>
  <si>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</si>
  <si>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</si>
  <si>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</si>
  <si>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</si>
  <si>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</si>
  <si>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</si>
  <si>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</si>
  <si>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</si>
  <si>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</si>
  <si>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</si>
  <si>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</si>
  <si>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</si>
  <si>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</si>
  <si>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</si>
  <si>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</si>
  <si>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</si>
  <si>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</si>
  <si>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</si>
  <si>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</si>
  <si>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</si>
  <si>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</si>
  <si>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</si>
  <si>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</si>
  <si>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</si>
  <si>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</si>
  <si>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</si>
  <si>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</si>
  <si>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</si>
  <si>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</si>
  <si>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</si>
  <si>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</si>
  <si>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</si>
  <si>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</si>
  <si>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</si>
  <si>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</si>
  <si>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</si>
  <si>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</si>
  <si>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</si>
  <si>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</si>
  <si>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</si>
  <si>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</si>
  <si>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</si>
  <si>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</si>
  <si>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</si>
  <si>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</si>
  <si>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</si>
  <si>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</si>
  <si>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</si>
  <si>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</si>
  <si>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</si>
  <si>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</si>
  <si>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</si>
  <si>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</si>
  <si>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</si>
  <si>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</si>
  <si>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</si>
  <si>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</si>
  <si>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</si>
  <si>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</si>
  <si>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</si>
  <si>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</si>
  <si>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</si>
  <si>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</si>
  <si>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</si>
  <si>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</si>
  <si>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</si>
  <si>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</si>
  <si>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</si>
  <si>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</si>
  <si>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</si>
  <si>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</si>
  <si>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</si>
  <si>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</si>
  <si>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</si>
  <si>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</si>
  <si>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</si>
  <si>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</si>
  <si>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</si>
  <si>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</si>
  <si>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</si>
  <si>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</si>
  <si>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</si>
  <si>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</si>
  <si>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</si>
  <si>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</si>
  <si>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</si>
  <si>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</si>
  <si>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</si>
  <si>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</si>
  <si>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</si>
  <si>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</si>
  <si>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</si>
  <si>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</si>
  <si>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</si>
  <si>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</si>
  <si>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</si>
  <si>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</si>
  <si>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</si>
  <si>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</si>
  <si>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</si>
  <si>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</si>
  <si>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</si>
  <si>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</si>
  <si>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</si>
  <si>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</si>
  <si>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</si>
  <si>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</si>
  <si>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</si>
  <si>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</si>
  <si>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</si>
  <si>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</si>
  <si>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</si>
  <si>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</si>
  <si>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</si>
  <si>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</si>
  <si>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</si>
  <si>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</si>
  <si>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</si>
  <si>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</si>
  <si>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</si>
  <si>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Michigan Native</t>
  </si>
  <si>
    <t>at World Junior Championship</t>
  </si>
  <si>
    <t>Drafted</t>
  </si>
  <si>
    <t>October 2023</t>
  </si>
  <si>
    <t>07 Sat</t>
  </si>
  <si>
    <t>- 2</t>
  </si>
  <si>
    <t>Lake Superior (nc)</t>
  </si>
  <si>
    <t>08 Sun</t>
  </si>
  <si>
    <t>12 Thu</t>
  </si>
  <si>
    <t>- 6</t>
  </si>
  <si>
    <t>Air Force (nc)</t>
  </si>
  <si>
    <t>13 Fri</t>
  </si>
  <si>
    <t>- 3</t>
  </si>
  <si>
    <t>19 Thu</t>
  </si>
  <si>
    <t>Canisius (nc)</t>
  </si>
  <si>
    <t>20 Fri</t>
  </si>
  <si>
    <t>26 Thu</t>
  </si>
  <si>
    <t>Boston College (nc)</t>
  </si>
  <si>
    <t>27 Fri</t>
  </si>
  <si>
    <t>- 5</t>
  </si>
  <si>
    <t>November 2023</t>
  </si>
  <si>
    <t>03 Fri</t>
  </si>
  <si>
    <t>- 0</t>
  </si>
  <si>
    <t>04 Sat</t>
  </si>
  <si>
    <t>- 4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</si>
  <si>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</si>
  <si>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</si>
  <si>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</si>
  <si>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</si>
  <si>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</si>
  <si>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</si>
  <si>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</si>
  <si>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</si>
  <si>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</si>
  <si>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</si>
  <si>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</si>
  <si>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- 1</t>
  </si>
  <si>
    <t>01 Fri</t>
  </si>
  <si>
    <t>02 Sat</t>
  </si>
  <si>
    <t>OT</t>
  </si>
  <si>
    <t>@</t>
  </si>
  <si>
    <t>12-4-2 (0-1 OT) (7-1-2 Big Ten)</t>
  </si>
  <si>
    <t>- 7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</si>
  <si>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</si>
  <si>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</si>
  <si>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</si>
  <si>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</si>
  <si>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</si>
  <si>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</si>
  <si>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</si>
  <si>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</si>
  <si>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</si>
  <si>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</si>
  <si>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</si>
  <si>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8-5-1 (0-0 OT)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</si>
  <si>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</si>
  <si>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</si>
  <si>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</si>
  <si>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</si>
  <si>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</si>
  <si>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</si>
  <si>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</si>
  <si>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</si>
  <si>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</si>
  <si>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</si>
  <si>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</si>
  <si>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</si>
  <si>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</si>
  <si>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</si>
  <si>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</si>
  <si>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</si>
  <si>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All Time GLI Records</t>
  </si>
  <si>
    <t>+/-</t>
  </si>
  <si>
    <t>* Michigan Native</t>
  </si>
  <si>
    <t>P</t>
  </si>
  <si>
    <t>Wt</t>
  </si>
  <si>
    <t>Ht</t>
  </si>
  <si>
    <t>Yr</t>
  </si>
  <si>
    <t>MTU</t>
  </si>
  <si>
    <t>@BGSU</t>
  </si>
  <si>
    <t>StThom</t>
  </si>
  <si>
    <t>@TECH</t>
  </si>
  <si>
    <t>AGS</t>
  </si>
  <si>
    <t>L5</t>
  </si>
  <si>
    <t>Season</t>
  </si>
  <si>
    <t>Overall: 5-10-1 (4-1 OT) | CCHA: 3-7-0</t>
  </si>
  <si>
    <t>OCT</t>
  </si>
  <si>
    <t>NOV</t>
  </si>
  <si>
    <t>DEC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</si>
  <si>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</si>
  <si>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</si>
  <si>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</si>
  <si>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</si>
  <si>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</si>
  <si>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</si>
  <si>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</si>
  <si>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</si>
  <si>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</si>
  <si>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</si>
  <si>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</si>
  <si>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</si>
  <si>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</si>
  <si>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</si>
  <si>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5-10-1 (4-1 OT) CCHA (3-7-0)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</si>
  <si>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</si>
  <si>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</si>
  <si>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</si>
  <si>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</si>
  <si>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</si>
  <si>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</si>
  <si>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</si>
  <si>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</si>
  <si>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</si>
  <si>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</si>
  <si>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</si>
  <si>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</si>
  <si>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</si>
  <si>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</si>
  <si>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</si>
  <si>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1-2</t>
  </si>
  <si>
    <t>2-1</t>
  </si>
  <si>
    <t>0-1</t>
  </si>
  <si>
    <t>1-0</t>
  </si>
  <si>
    <t>20-9-1</t>
  </si>
  <si>
    <t>9-20-1</t>
  </si>
  <si>
    <t>6 - 1</t>
  </si>
  <si>
    <t>23 - 7 - 1</t>
  </si>
  <si>
    <t>No tournament winner due to chicken flu</t>
  </si>
  <si>
    <t>AGS*</t>
  </si>
  <si>
    <t>MVP</t>
  </si>
  <si>
    <t>Michigan St</t>
  </si>
  <si>
    <t>Team Records - All Time Matchups</t>
  </si>
  <si>
    <t>Team Records - GLI Matchups</t>
  </si>
  <si>
    <t>GLI Championship Round</t>
  </si>
  <si>
    <t>Header</t>
  </si>
  <si>
    <t>Rk</t>
  </si>
  <si>
    <t>Team</t>
  </si>
  <si>
    <t>GP</t>
  </si>
  <si>
    <t>GA</t>
  </si>
  <si>
    <t>Sh</t>
  </si>
  <si>
    <t>Sh%</t>
  </si>
  <si>
    <t>ShA</t>
  </si>
  <si>
    <t>SV%</t>
  </si>
  <si>
    <t>PP%</t>
  </si>
  <si>
    <t>PK%</t>
  </si>
  <si>
    <t>SHG</t>
  </si>
  <si>
    <t>SHGA</t>
  </si>
  <si>
    <t>FO%</t>
  </si>
  <si>
    <t>G/G</t>
  </si>
  <si>
    <t>GA/G</t>
  </si>
  <si>
    <t>S/G</t>
  </si>
  <si>
    <t>SA/G</t>
  </si>
  <si>
    <t>PIM/G</t>
  </si>
  <si>
    <t>Age</t>
  </si>
  <si>
    <t>Standard Team Statistics</t>
  </si>
  <si>
    <t>Air Force</t>
  </si>
  <si>
    <t>6-0.3</t>
  </si>
  <si>
    <t>6-0.1</t>
  </si>
  <si>
    <t>Alaska-Anchorage</t>
  </si>
  <si>
    <t>6-0.7</t>
  </si>
  <si>
    <t>American Int'l</t>
  </si>
  <si>
    <t>6-0.0</t>
  </si>
  <si>
    <t>Arizona State</t>
  </si>
  <si>
    <t>5-11.7</t>
  </si>
  <si>
    <t>Army</t>
  </si>
  <si>
    <t>5-11.9</t>
  </si>
  <si>
    <t>Augustana</t>
  </si>
  <si>
    <t>Bentley</t>
  </si>
  <si>
    <t>6-0.2</t>
  </si>
  <si>
    <t>6-1.1</t>
  </si>
  <si>
    <t>Canisius</t>
  </si>
  <si>
    <t>Clarkson</t>
  </si>
  <si>
    <t>6-1.0</t>
  </si>
  <si>
    <t>6-0.6</t>
  </si>
  <si>
    <t>Connecticut</t>
  </si>
  <si>
    <t>6-0.5</t>
  </si>
  <si>
    <t>Denver</t>
  </si>
  <si>
    <t>6-0.4</t>
  </si>
  <si>
    <t>5-11.6</t>
  </si>
  <si>
    <t>Holy Cross</t>
  </si>
  <si>
    <t>5-11.8</t>
  </si>
  <si>
    <t>Lindenwood</t>
  </si>
  <si>
    <t>6-1.6</t>
  </si>
  <si>
    <t>Long Island</t>
  </si>
  <si>
    <t>Mass.-Lowell</t>
  </si>
  <si>
    <t>Massachusetts</t>
  </si>
  <si>
    <t>6-0.8</t>
  </si>
  <si>
    <t>Mercyhurst</t>
  </si>
  <si>
    <t>Merrimack</t>
  </si>
  <si>
    <t>Miami</t>
  </si>
  <si>
    <t>6-0.9</t>
  </si>
  <si>
    <t>Minnesota-Duluth</t>
  </si>
  <si>
    <t>Niagara</t>
  </si>
  <si>
    <t>Northeastern</t>
  </si>
  <si>
    <t>Omaha</t>
  </si>
  <si>
    <t>Quinnipiac</t>
  </si>
  <si>
    <t>RIT</t>
  </si>
  <si>
    <t>Robert Morris</t>
  </si>
  <si>
    <t>Sacred Heart</t>
  </si>
  <si>
    <t>5-11.3</t>
  </si>
  <si>
    <t>St. Cloud State</t>
  </si>
  <si>
    <t>Stonehill</t>
  </si>
  <si>
    <t>Union</t>
  </si>
  <si>
    <t>Vermont</t>
  </si>
  <si>
    <t>6-1.2</t>
  </si>
  <si>
    <t>Pts.</t>
  </si>
  <si>
    <t>Pt/GP</t>
  </si>
  <si>
    <t>Shots</t>
  </si>
  <si>
    <t>GWG</t>
  </si>
  <si>
    <t>PPG</t>
  </si>
  <si>
    <t>Antonio Venuto, F, Sr</t>
  </si>
  <si>
    <t>Travis Shoudy, D, So</t>
  </si>
  <si>
    <t>Luigi Benincasa, F, Fr</t>
  </si>
  <si>
    <t>Jason Brancheau, F, Sr</t>
  </si>
  <si>
    <t>Stepan Pokorny, F, Sr</t>
  </si>
  <si>
    <t>Kaleb Ergang, F, Jr</t>
  </si>
  <si>
    <t>Jack Mesic, D, Fr</t>
  </si>
  <si>
    <t>Tyler Schleppe, F, So</t>
  </si>
  <si>
    <t>Jacob Dirks, F, Sr</t>
  </si>
  <si>
    <t>Zach Faremouth, F, Jr</t>
  </si>
  <si>
    <t>Emerson Goode, F, Fr</t>
  </si>
  <si>
    <t>Nick Nardecchia, F, Jr</t>
  </si>
  <si>
    <t>Connor McGrath, F, So</t>
  </si>
  <si>
    <t>Trevor Taulien, D, Fr</t>
  </si>
  <si>
    <t>Caiden Gault, F, So</t>
  </si>
  <si>
    <t>Nick Hale, D, Gr</t>
  </si>
  <si>
    <t>Ben Schultheis, D, Sr</t>
  </si>
  <si>
    <t>Holden Doell, F, Fr</t>
  </si>
  <si>
    <t>Drew Cooper, D, Sr</t>
  </si>
  <si>
    <t>Andrew Noel, D, So</t>
  </si>
  <si>
    <t>Brenden MacLaren, F, Sr</t>
  </si>
  <si>
    <t>Logan Stein, G, Sr</t>
  </si>
  <si>
    <t>Noah Giesbrecht, G, Jr</t>
  </si>
  <si>
    <t>Austin McCarthy, F, Sr</t>
  </si>
  <si>
    <t>Jacob Badal, F, So</t>
  </si>
  <si>
    <t>Name Yr</t>
  </si>
  <si>
    <t>Easy_Name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</si>
</sst>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Roboto Slab"/>
    </font>
    <font>
      <sz val="14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4"/>
      <color theme="0"/>
      <name val="Roboto Slab"/>
    </font>
    <font>
      <b/>
      <sz val="11"/>
      <color rgb="FFFFD043"/>
      <name val="Roboto Slab"/>
    </font>
    <font>
      <b/>
      <sz val="14"/>
      <color rgb="FFFFC000"/>
      <name val="Roboto Slab"/>
    </font>
    <font>
      <sz val="11"/>
      <color rgb="FFFFD043"/>
      <name val="Roboto Slab"/>
    </font>
    <font>
      <sz val="11"/>
      <color theme="1"/>
      <name val="Roboto Slab Light"/>
    </font>
    <font>
      <sz val="11"/>
      <color theme="1"/>
      <name val="Roboto Slab"/>
    </font>
    <font>
      <b/>
      <sz val="12"/>
      <color theme="0"/>
      <name val="Roboto Slab"/>
    </font>
    <font>
      <sz val="12"/>
      <color theme="1"/>
      <name val="Calibri"/>
      <family val="2"/>
      <scheme val="minor"/>
    </font>
    <font>
      <sz val="11"/>
      <color rgb="FFC00000"/>
      <name val="Roboto Slab Light"/>
    </font>
    <font>
      <strike/>
      <sz val="11"/>
      <color theme="1"/>
      <name val="Roboto Slab Light"/>
    </font>
    <font>
      <strike/>
      <sz val="11"/>
      <color theme="1"/>
      <name val="Calibri"/>
      <family val="2"/>
      <scheme val="minor"/>
    </font>
    <font>
      <strike/>
      <sz val="11"/>
      <color rgb="FFC00000"/>
      <name val="Roboto Slab Light"/>
    </font>
    <font>
      <strike/>
      <sz val="11"/>
      <color rgb="FFC00000"/>
      <name val="Calibri"/>
      <family val="2"/>
      <scheme val="minor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D043"/>
      <name val="Roboto Slab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1"/>
      <name val="Roboto Slab"/>
    </font>
    <font>
      <sz val="22"/>
      <name val="Roboto Slab"/>
    </font>
    <font>
      <b/>
      <sz val="14"/>
      <color rgb="FFFFCD00"/>
      <name val="Roboto Slab"/>
    </font>
    <font>
      <sz val="10"/>
      <color theme="1"/>
      <name val="Roboto Slab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sz val="8"/>
      <color rgb="FFFFD043"/>
      <name val="Roboto Slab"/>
    </font>
    <font>
      <b/>
      <sz val="8"/>
      <color theme="1"/>
      <name val="Roboto Slab"/>
    </font>
    <font>
      <b/>
      <sz val="9"/>
      <color theme="1"/>
      <name val="Roboto Slab"/>
    </font>
    <font>
      <sz val="14"/>
      <color rgb="FFFFD043"/>
      <name val="Roboto Slab"/>
    </font>
    <font>
      <sz val="14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b/>
      <sz val="14"/>
      <color rgb="FFFCC917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7"/>
      <color theme="1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i/>
      <sz val="11"/>
      <color theme="1"/>
      <name val="Roboto Slab Light"/>
    </font>
    <font>
      <i/>
      <strike/>
      <sz val="11"/>
      <color theme="1"/>
      <name val="Roboto Slab Light"/>
    </font>
    <font>
      <sz val="8"/>
      <color theme="0"/>
      <name val="Roboto Slab"/>
    </font>
    <font>
      <b/>
      <sz val="8"/>
      <color theme="0"/>
      <name val="Roboto Slab"/>
    </font>
    <font>
      <sz val="14"/>
      <color rgb="FFFFCD00"/>
      <name val="Roboto Slab"/>
    </font>
  </fonts>
  <fills count="20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6" fillId="4" borderId="0" xfId="0" applyFont="1" applyFill="1"/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/>
    <xf numFmtId="0" fontId="18" fillId="0" borderId="0" xfId="0" applyFont="1"/>
    <xf numFmtId="0" fontId="20" fillId="0" borderId="0" xfId="0" applyFont="1"/>
    <xf numFmtId="0" fontId="1" fillId="0" borderId="0" xfId="0" applyFont="1" applyAlignment="1">
      <alignment horizontal="center"/>
    </xf>
    <xf numFmtId="49" fontId="13" fillId="0" borderId="0" xfId="0" applyNumberFormat="1" applyFont="1"/>
    <xf numFmtId="0" fontId="6" fillId="4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0" xfId="0" applyFont="1" applyFill="1"/>
    <xf numFmtId="0" fontId="22" fillId="0" borderId="0" xfId="0" applyFont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3" fillId="7" borderId="0" xfId="0" applyFont="1" applyFill="1"/>
    <xf numFmtId="0" fontId="24" fillId="0" borderId="0" xfId="0" applyFont="1"/>
    <xf numFmtId="0" fontId="25" fillId="0" borderId="0" xfId="0" applyFont="1"/>
    <xf numFmtId="0" fontId="27" fillId="0" borderId="0" xfId="0" applyFont="1"/>
    <xf numFmtId="0" fontId="24" fillId="0" borderId="0" xfId="0" applyFont="1" applyAlignment="1">
      <alignment horizontal="center"/>
    </xf>
    <xf numFmtId="0" fontId="30" fillId="14" borderId="0" xfId="0" applyFont="1" applyFill="1"/>
    <xf numFmtId="0" fontId="30" fillId="14" borderId="0" xfId="0" applyFont="1" applyFill="1" applyAlignment="1">
      <alignment horizontal="center"/>
    </xf>
    <xf numFmtId="0" fontId="28" fillId="0" borderId="0" xfId="0" applyFont="1" applyAlignment="1">
      <alignment horizontal="left" indent="1"/>
    </xf>
    <xf numFmtId="0" fontId="5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indent="10"/>
    </xf>
    <xf numFmtId="0" fontId="9" fillId="6" borderId="2" xfId="0" applyFont="1" applyFill="1" applyBorder="1" applyAlignment="1">
      <alignment horizontal="center"/>
    </xf>
    <xf numFmtId="0" fontId="9" fillId="6" borderId="2" xfId="0" applyFont="1" applyFill="1" applyBorder="1"/>
    <xf numFmtId="0" fontId="9" fillId="6" borderId="2" xfId="0" quotePrefix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164" fontId="22" fillId="0" borderId="0" xfId="0" applyNumberFormat="1" applyFont="1" applyAlignment="1">
      <alignment horizontal="center"/>
    </xf>
    <xf numFmtId="164" fontId="9" fillId="6" borderId="2" xfId="0" applyNumberFormat="1" applyFont="1" applyFill="1" applyBorder="1" applyAlignment="1">
      <alignment horizontal="center"/>
    </xf>
    <xf numFmtId="0" fontId="21" fillId="7" borderId="0" xfId="0" applyFont="1" applyFill="1"/>
    <xf numFmtId="0" fontId="34" fillId="7" borderId="0" xfId="0" applyFont="1" applyFill="1"/>
    <xf numFmtId="2" fontId="29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2" fontId="35" fillId="0" borderId="5" xfId="0" applyNumberFormat="1" applyFont="1" applyBorder="1" applyAlignment="1">
      <alignment horizontal="center"/>
    </xf>
    <xf numFmtId="2" fontId="35" fillId="0" borderId="7" xfId="0" applyNumberFormat="1" applyFont="1" applyBorder="1" applyAlignment="1">
      <alignment horizontal="center"/>
    </xf>
    <xf numFmtId="2" fontId="35" fillId="0" borderId="8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14" fontId="29" fillId="0" borderId="3" xfId="0" applyNumberFormat="1" applyFont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left" vertical="center"/>
    </xf>
    <xf numFmtId="14" fontId="29" fillId="11" borderId="3" xfId="0" applyNumberFormat="1" applyFont="1" applyFill="1" applyBorder="1" applyAlignment="1">
      <alignment horizontal="center" vertical="center"/>
    </xf>
    <xf numFmtId="0" fontId="29" fillId="11" borderId="4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left" vertical="center"/>
    </xf>
    <xf numFmtId="2" fontId="22" fillId="0" borderId="0" xfId="0" applyNumberFormat="1" applyFont="1"/>
    <xf numFmtId="2" fontId="9" fillId="6" borderId="0" xfId="0" applyNumberFormat="1" applyFont="1" applyFill="1" applyAlignment="1">
      <alignment horizontal="center"/>
    </xf>
    <xf numFmtId="2" fontId="29" fillId="0" borderId="0" xfId="0" applyNumberFormat="1" applyFont="1" applyAlignment="1">
      <alignment horizontal="center" vertical="center"/>
    </xf>
    <xf numFmtId="2" fontId="36" fillId="0" borderId="0" xfId="0" applyNumberFormat="1" applyFont="1" applyAlignment="1">
      <alignment horizontal="center"/>
    </xf>
    <xf numFmtId="164" fontId="29" fillId="0" borderId="3" xfId="0" applyNumberFormat="1" applyFont="1" applyBorder="1" applyAlignment="1">
      <alignment horizontal="center" vertical="center"/>
    </xf>
    <xf numFmtId="2" fontId="36" fillId="0" borderId="3" xfId="0" applyNumberFormat="1" applyFont="1" applyBorder="1" applyAlignment="1">
      <alignment horizontal="center" vertical="center"/>
    </xf>
    <xf numFmtId="1" fontId="9" fillId="6" borderId="0" xfId="0" applyNumberFormat="1" applyFont="1" applyFill="1" applyAlignment="1">
      <alignment horizontal="center"/>
    </xf>
    <xf numFmtId="1" fontId="9" fillId="6" borderId="0" xfId="0" quotePrefix="1" applyNumberFormat="1" applyFont="1" applyFill="1" applyAlignment="1">
      <alignment horizontal="center"/>
    </xf>
    <xf numFmtId="1" fontId="35" fillId="0" borderId="0" xfId="0" applyNumberFormat="1" applyFont="1" applyAlignment="1">
      <alignment horizontal="center"/>
    </xf>
    <xf numFmtId="1" fontId="29" fillId="0" borderId="3" xfId="0" applyNumberFormat="1" applyFont="1" applyBorder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1" fontId="22" fillId="0" borderId="0" xfId="0" applyNumberFormat="1" applyFont="1"/>
    <xf numFmtId="0" fontId="21" fillId="6" borderId="9" xfId="0" applyFont="1" applyFill="1" applyBorder="1" applyAlignment="1">
      <alignment horizontal="center"/>
    </xf>
    <xf numFmtId="0" fontId="38" fillId="0" borderId="0" xfId="0" applyFont="1"/>
    <xf numFmtId="49" fontId="7" fillId="0" borderId="0" xfId="0" applyNumberFormat="1" applyFont="1"/>
    <xf numFmtId="0" fontId="7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21" fillId="6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7" fillId="0" borderId="0" xfId="0" applyFont="1" applyAlignment="1">
      <alignment horizontal="center"/>
    </xf>
    <xf numFmtId="0" fontId="39" fillId="6" borderId="0" xfId="0" applyFont="1" applyFill="1" applyAlignment="1">
      <alignment horizontal="center"/>
    </xf>
    <xf numFmtId="0" fontId="39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39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vertical="center"/>
    </xf>
    <xf numFmtId="49" fontId="7" fillId="0" borderId="0" xfId="0" applyNumberFormat="1" applyFont="1" applyAlignment="1">
      <alignment vertical="center"/>
    </xf>
    <xf numFmtId="0" fontId="42" fillId="6" borderId="0" xfId="0" applyFont="1" applyFill="1" applyAlignment="1">
      <alignment horizontal="left" indent="1"/>
    </xf>
    <xf numFmtId="0" fontId="42" fillId="6" borderId="0" xfId="0" applyFont="1" applyFill="1" applyAlignment="1">
      <alignment horizontal="center"/>
    </xf>
    <xf numFmtId="0" fontId="43" fillId="18" borderId="0" xfId="0" applyFont="1" applyFill="1" applyAlignment="1">
      <alignment horizontal="center"/>
    </xf>
    <xf numFmtId="0" fontId="44" fillId="8" borderId="0" xfId="0" applyFont="1" applyFill="1"/>
    <xf numFmtId="0" fontId="33" fillId="8" borderId="0" xfId="0" applyFont="1" applyFill="1"/>
    <xf numFmtId="0" fontId="33" fillId="8" borderId="0" xfId="0" applyFont="1" applyFill="1" applyAlignment="1">
      <alignment horizontal="center"/>
    </xf>
    <xf numFmtId="0" fontId="44" fillId="8" borderId="0" xfId="0" applyFont="1" applyFill="1" applyAlignment="1">
      <alignment horizontal="center"/>
    </xf>
    <xf numFmtId="0" fontId="7" fillId="0" borderId="0" xfId="0" applyFont="1" applyAlignment="1">
      <alignment horizontal="left" vertical="center"/>
    </xf>
    <xf numFmtId="0" fontId="45" fillId="2" borderId="0" xfId="0" applyFont="1" applyFill="1"/>
    <xf numFmtId="0" fontId="45" fillId="2" borderId="0" xfId="0" applyFont="1" applyFill="1" applyAlignment="1">
      <alignment horizontal="center"/>
    </xf>
    <xf numFmtId="0" fontId="45" fillId="2" borderId="0" xfId="0" applyFont="1" applyFill="1" applyAlignment="1">
      <alignment horizontal="left"/>
    </xf>
    <xf numFmtId="2" fontId="47" fillId="0" borderId="0" xfId="0" applyNumberFormat="1" applyFont="1" applyAlignment="1">
      <alignment horizontal="center"/>
    </xf>
    <xf numFmtId="0" fontId="48" fillId="8" borderId="0" xfId="0" applyFont="1" applyFill="1" applyAlignment="1">
      <alignment horizontal="center"/>
    </xf>
    <xf numFmtId="0" fontId="48" fillId="8" borderId="0" xfId="0" applyFont="1" applyFill="1"/>
    <xf numFmtId="0" fontId="49" fillId="9" borderId="0" xfId="0" applyFont="1" applyFill="1"/>
    <xf numFmtId="0" fontId="48" fillId="9" borderId="0" xfId="0" applyFont="1" applyFill="1"/>
    <xf numFmtId="0" fontId="50" fillId="9" borderId="0" xfId="0" applyFont="1" applyFill="1"/>
    <xf numFmtId="0" fontId="49" fillId="0" borderId="0" xfId="0" applyFont="1"/>
    <xf numFmtId="0" fontId="51" fillId="0" borderId="0" xfId="0" applyFont="1"/>
    <xf numFmtId="0" fontId="34" fillId="3" borderId="0" xfId="0" applyFont="1" applyFill="1"/>
    <xf numFmtId="0" fontId="52" fillId="3" borderId="0" xfId="0" applyFont="1" applyFill="1"/>
    <xf numFmtId="0" fontId="53" fillId="3" borderId="0" xfId="0" applyFont="1" applyFill="1"/>
    <xf numFmtId="0" fontId="54" fillId="3" borderId="0" xfId="0" applyFont="1" applyFill="1"/>
    <xf numFmtId="2" fontId="55" fillId="0" borderId="0" xfId="0" applyNumberFormat="1" applyFont="1" applyAlignment="1">
      <alignment horizontal="center"/>
    </xf>
    <xf numFmtId="0" fontId="56" fillId="0" borderId="0" xfId="0" applyFont="1"/>
    <xf numFmtId="0" fontId="44" fillId="4" borderId="0" xfId="0" applyFont="1" applyFill="1"/>
    <xf numFmtId="0" fontId="57" fillId="5" borderId="0" xfId="0" applyFont="1" applyFill="1"/>
    <xf numFmtId="2" fontId="59" fillId="0" borderId="0" xfId="0" applyNumberFormat="1" applyFont="1" applyAlignment="1">
      <alignment horizontal="center"/>
    </xf>
    <xf numFmtId="0" fontId="44" fillId="4" borderId="0" xfId="0" applyFont="1" applyFill="1" applyAlignment="1">
      <alignment horizontal="center"/>
    </xf>
    <xf numFmtId="0" fontId="58" fillId="5" borderId="0" xfId="0" applyFont="1" applyFill="1" applyAlignment="1">
      <alignment horizontal="center"/>
    </xf>
    <xf numFmtId="0" fontId="27" fillId="0" borderId="0" xfId="0" applyFont="1" applyAlignment="1">
      <alignment horizontal="left"/>
    </xf>
    <xf numFmtId="0" fontId="60" fillId="8" borderId="0" xfId="0" applyFont="1" applyFill="1" applyAlignment="1">
      <alignment horizontal="center"/>
    </xf>
    <xf numFmtId="0" fontId="60" fillId="8" borderId="0" xfId="0" applyFont="1" applyFill="1" applyAlignment="1">
      <alignment horizontal="left"/>
    </xf>
    <xf numFmtId="0" fontId="60" fillId="8" borderId="0" xfId="0" applyFont="1" applyFill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12" borderId="0" xfId="0" applyFont="1" applyFill="1" applyAlignment="1">
      <alignment horizontal="center"/>
    </xf>
    <xf numFmtId="0" fontId="29" fillId="12" borderId="0" xfId="0" applyFont="1" applyFill="1" applyAlignment="1">
      <alignment horizontal="left"/>
    </xf>
    <xf numFmtId="0" fontId="27" fillId="1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17" fillId="10" borderId="0" xfId="0" applyFont="1" applyFill="1" applyAlignment="1">
      <alignment horizontal="center"/>
    </xf>
    <xf numFmtId="0" fontId="17" fillId="10" borderId="0" xfId="0" applyFont="1" applyFill="1" applyAlignment="1">
      <alignment horizontal="left"/>
    </xf>
    <xf numFmtId="2" fontId="17" fillId="10" borderId="0" xfId="0" applyNumberFormat="1" applyFont="1" applyFill="1" applyAlignment="1">
      <alignment horizontal="center"/>
    </xf>
    <xf numFmtId="0" fontId="17" fillId="10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center"/>
    </xf>
    <xf numFmtId="0" fontId="17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2" fontId="12" fillId="0" borderId="0" xfId="0" applyNumberFormat="1" applyFont="1" applyAlignment="1">
      <alignment horizontal="center"/>
    </xf>
    <xf numFmtId="0" fontId="12" fillId="0" borderId="0" xfId="0" applyFont="1"/>
    <xf numFmtId="0" fontId="16" fillId="0" borderId="0" xfId="0" applyFont="1" applyAlignment="1">
      <alignment horizontal="center"/>
    </xf>
    <xf numFmtId="0" fontId="12" fillId="13" borderId="0" xfId="0" applyFont="1" applyFill="1" applyAlignment="1">
      <alignment horizontal="center"/>
    </xf>
    <xf numFmtId="0" fontId="12" fillId="13" borderId="0" xfId="0" applyFont="1" applyFill="1" applyAlignment="1">
      <alignment horizontal="left"/>
    </xf>
    <xf numFmtId="2" fontId="12" fillId="13" borderId="0" xfId="0" applyNumberFormat="1" applyFont="1" applyFill="1" applyAlignment="1">
      <alignment horizontal="center"/>
    </xf>
    <xf numFmtId="0" fontId="12" fillId="13" borderId="0" xfId="0" applyFont="1" applyFill="1"/>
    <xf numFmtId="0" fontId="17" fillId="13" borderId="0" xfId="0" applyFont="1" applyFill="1" applyAlignment="1">
      <alignment horizontal="center"/>
    </xf>
    <xf numFmtId="0" fontId="17" fillId="13" borderId="0" xfId="0" applyFont="1" applyFill="1" applyAlignment="1">
      <alignment horizontal="left"/>
    </xf>
    <xf numFmtId="2" fontId="17" fillId="13" borderId="0" xfId="0" applyNumberFormat="1" applyFont="1" applyFill="1" applyAlignment="1">
      <alignment horizontal="center"/>
    </xf>
    <xf numFmtId="0" fontId="17" fillId="13" borderId="0" xfId="0" applyFont="1" applyFill="1"/>
    <xf numFmtId="0" fontId="12" fillId="10" borderId="0" xfId="0" applyFont="1" applyFill="1" applyAlignment="1">
      <alignment horizontal="center"/>
    </xf>
    <xf numFmtId="0" fontId="12" fillId="10" borderId="0" xfId="0" applyFont="1" applyFill="1" applyAlignment="1">
      <alignment horizontal="left"/>
    </xf>
    <xf numFmtId="2" fontId="12" fillId="10" borderId="0" xfId="0" applyNumberFormat="1" applyFont="1" applyFill="1" applyAlignment="1">
      <alignment horizontal="center"/>
    </xf>
    <xf numFmtId="0" fontId="12" fillId="10" borderId="0" xfId="0" applyFont="1" applyFill="1"/>
    <xf numFmtId="0" fontId="16" fillId="10" borderId="0" xfId="0" applyFont="1" applyFill="1" applyAlignment="1">
      <alignment horizontal="center"/>
    </xf>
    <xf numFmtId="0" fontId="19" fillId="13" borderId="0" xfId="0" applyFont="1" applyFill="1" applyAlignment="1">
      <alignment horizontal="center"/>
    </xf>
    <xf numFmtId="0" fontId="29" fillId="0" borderId="0" xfId="0" applyFont="1"/>
    <xf numFmtId="0" fontId="29" fillId="13" borderId="0" xfId="0" applyFont="1" applyFill="1" applyAlignment="1">
      <alignment horizontal="center"/>
    </xf>
    <xf numFmtId="2" fontId="29" fillId="13" borderId="0" xfId="0" applyNumberFormat="1" applyFont="1" applyFill="1" applyAlignment="1">
      <alignment horizontal="center"/>
    </xf>
    <xf numFmtId="0" fontId="29" fillId="13" borderId="0" xfId="0" applyFont="1" applyFill="1"/>
    <xf numFmtId="0" fontId="11" fillId="4" borderId="12" xfId="0" applyFont="1" applyFill="1" applyBorder="1" applyAlignment="1">
      <alignment horizontal="center"/>
    </xf>
    <xf numFmtId="0" fontId="11" fillId="4" borderId="12" xfId="0" applyFont="1" applyFill="1" applyBorder="1"/>
    <xf numFmtId="0" fontId="29" fillId="11" borderId="0" xfId="0" applyFont="1" applyFill="1" applyAlignment="1">
      <alignment horizontal="center"/>
    </xf>
    <xf numFmtId="0" fontId="29" fillId="11" borderId="0" xfId="0" applyFont="1" applyFill="1"/>
    <xf numFmtId="2" fontId="29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9" fillId="19" borderId="0" xfId="0" applyFont="1" applyFill="1"/>
    <xf numFmtId="0" fontId="27" fillId="19" borderId="0" xfId="0" applyFont="1" applyFill="1" applyAlignment="1">
      <alignment horizontal="center"/>
    </xf>
    <xf numFmtId="164" fontId="29" fillId="14" borderId="3" xfId="0" applyNumberFormat="1" applyFont="1" applyFill="1" applyBorder="1" applyAlignment="1">
      <alignment horizontal="left" vertical="center"/>
    </xf>
    <xf numFmtId="0" fontId="29" fillId="14" borderId="3" xfId="0" applyFont="1" applyFill="1" applyBorder="1" applyAlignment="1">
      <alignment horizontal="left" vertical="center"/>
    </xf>
    <xf numFmtId="0" fontId="37" fillId="14" borderId="3" xfId="0" applyFont="1" applyFill="1" applyBorder="1" applyAlignment="1">
      <alignment horizontal="left" vertical="center"/>
    </xf>
    <xf numFmtId="0" fontId="36" fillId="12" borderId="0" xfId="0" applyFont="1" applyFill="1" applyAlignment="1">
      <alignment horizontal="left"/>
    </xf>
    <xf numFmtId="0" fontId="29" fillId="14" borderId="0" xfId="0" applyFont="1" applyFill="1" applyAlignment="1">
      <alignment horizontal="center"/>
    </xf>
    <xf numFmtId="0" fontId="29" fillId="14" borderId="0" xfId="0" applyFont="1" applyFill="1" applyAlignment="1">
      <alignment horizontal="left"/>
    </xf>
    <xf numFmtId="2" fontId="4" fillId="0" borderId="0" xfId="0" applyNumberFormat="1" applyFont="1" applyAlignment="1">
      <alignment horizontal="center"/>
    </xf>
    <xf numFmtId="2" fontId="61" fillId="0" borderId="0" xfId="0" applyNumberFormat="1" applyFont="1" applyAlignment="1">
      <alignment horizontal="center"/>
    </xf>
    <xf numFmtId="2" fontId="60" fillId="0" borderId="0" xfId="0" applyNumberFormat="1" applyFont="1" applyAlignment="1">
      <alignment horizontal="center"/>
    </xf>
    <xf numFmtId="2" fontId="62" fillId="0" borderId="10" xfId="0" applyNumberFormat="1" applyFont="1" applyBorder="1" applyAlignment="1">
      <alignment horizontal="center"/>
    </xf>
    <xf numFmtId="2" fontId="62" fillId="0" borderId="0" xfId="0" applyNumberFormat="1" applyFont="1" applyAlignment="1">
      <alignment horizontal="center"/>
    </xf>
    <xf numFmtId="2" fontId="62" fillId="0" borderId="11" xfId="0" applyNumberFormat="1" applyFont="1" applyBorder="1" applyAlignment="1">
      <alignment horizontal="center"/>
    </xf>
    <xf numFmtId="2" fontId="63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1" fillId="16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0" fontId="12" fillId="14" borderId="0" xfId="0" applyFont="1" applyFill="1" applyAlignment="1">
      <alignment horizontal="center"/>
    </xf>
    <xf numFmtId="0" fontId="64" fillId="10" borderId="0" xfId="0" applyFont="1" applyFill="1"/>
    <xf numFmtId="2" fontId="12" fillId="14" borderId="0" xfId="0" applyNumberFormat="1" applyFont="1" applyFill="1" applyAlignment="1">
      <alignment horizontal="center"/>
    </xf>
    <xf numFmtId="0" fontId="64" fillId="19" borderId="0" xfId="0" applyFont="1" applyFill="1" applyAlignment="1">
      <alignment horizontal="left"/>
    </xf>
    <xf numFmtId="0" fontId="0" fillId="19" borderId="0" xfId="0" applyFill="1"/>
    <xf numFmtId="0" fontId="65" fillId="19" borderId="0" xfId="0" applyFont="1" applyFill="1"/>
    <xf numFmtId="0" fontId="65" fillId="0" borderId="0" xfId="0" applyFont="1"/>
    <xf numFmtId="0" fontId="14" fillId="2" borderId="0" xfId="0" quotePrefix="1" applyFont="1" applyFill="1" applyAlignment="1">
      <alignment horizontal="left"/>
    </xf>
    <xf numFmtId="0" fontId="7" fillId="0" borderId="0" xfId="0" applyFont="1" applyAlignment="1">
      <alignment horizontal="center"/>
    </xf>
    <xf numFmtId="0" fontId="41" fillId="0" borderId="0" xfId="0" applyFont="1"/>
    <xf numFmtId="0" fontId="7" fillId="0" borderId="0" xfId="0" applyFont="1"/>
    <xf numFmtId="0" fontId="7" fillId="15" borderId="0" xfId="0" applyFont="1" applyFill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0" fontId="66" fillId="17" borderId="0" xfId="0" applyFont="1" applyFill="1" applyAlignment="1">
      <alignment horizontal="center" vertical="center"/>
    </xf>
    <xf numFmtId="0" fontId="67" fillId="17" borderId="0" xfId="0" applyFont="1" applyFill="1" applyAlignment="1">
      <alignment horizontal="center" vertical="center"/>
    </xf>
    <xf numFmtId="0" fontId="66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68" fillId="8" borderId="0" xfId="0" applyFont="1" applyFill="1" applyAlignment="1">
      <alignment horizontal="left" indent="1"/>
    </xf>
    <xf numFmtId="0" fontId="68" fillId="8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43" fillId="18" borderId="0" xfId="0" applyFont="1" applyFill="1" applyAlignment="1">
      <alignment horizontal="left"/>
    </xf>
    <xf numFmtId="0" fontId="42" fillId="6" borderId="0" xfId="0" applyFont="1" applyFill="1" applyAlignment="1">
      <alignment horizontal="left"/>
    </xf>
    <xf numFmtId="0" fontId="68" fillId="8" borderId="0" xfId="0" applyFont="1" applyFill="1" applyAlignment="1">
      <alignment horizontal="left"/>
    </xf>
    <xf numFmtId="0" fontId="28" fillId="19" borderId="0" xfId="0" applyFont="1" applyFill="1" applyAlignment="1">
      <alignment horizontal="center"/>
    </xf>
    <xf numFmtId="0" fontId="31" fillId="1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49" fontId="46" fillId="6" borderId="0" xfId="0" applyNumberFormat="1" applyFont="1" applyFill="1" applyAlignment="1">
      <alignment horizontal="center"/>
    </xf>
    <xf numFmtId="0" fontId="21" fillId="6" borderId="0" xfId="0" applyFont="1" applyFill="1" applyAlignment="1">
      <alignment horizontal="left"/>
    </xf>
    <xf numFmtId="0" fontId="21" fillId="6" borderId="0" xfId="0" applyFont="1" applyFill="1" applyAlignment="1">
      <alignment horizontal="center"/>
    </xf>
    <xf numFmtId="0" fontId="21" fillId="6" borderId="6" xfId="0" applyFont="1" applyFill="1" applyBorder="1" applyAlignment="1">
      <alignment horizontal="center"/>
    </xf>
    <xf numFmtId="49" fontId="10" fillId="8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63">
    <dxf>
      <numFmt numFmtId="0" formatCode="General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numFmt numFmtId="0" formatCode="General"/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border>
        <top style="dashed">
          <color theme="2"/>
        </top>
      </border>
    </dxf>
    <dxf>
      <border diagonalUp="0" diagonalDown="0">
        <left/>
        <right/>
        <top/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border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D00"/>
      <color rgb="FF236192"/>
      <color rgb="FFFCC917"/>
      <color rgb="FFBA0C2F"/>
      <color rgb="FFFFC000"/>
      <color rgb="FF18453B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247D907-F8D2-4BA3-A1BB-282DA41A0622}" autoFormatId="16" applyNumberFormats="0" applyBorderFormats="0" applyFontFormats="0" applyPatternFormats="0" applyAlignmentFormats="0" applyWidthHeightFormats="0">
  <queryTableRefresh nextId="25">
    <queryTableFields count="24">
      <queryTableField id="1" name="Header" tableColumnId="1"/>
      <queryTableField id="2" name="Rk" tableColumnId="2"/>
      <queryTableField id="3" name="Team" tableColumnId="3"/>
      <queryTableField id="4" name="GP" tableColumnId="4"/>
      <queryTableField id="5" name="G" tableColumnId="5"/>
      <queryTableField id="6" name="GA" tableColumnId="6"/>
      <queryTableField id="7" name="Sh" tableColumnId="7"/>
      <queryTableField id="8" name="Sh%" tableColumnId="8"/>
      <queryTableField id="9" name="ShA" tableColumnId="9"/>
      <queryTableField id="10" name="SV%" tableColumnId="10"/>
      <queryTableField id="11" name="PP%" tableColumnId="11"/>
      <queryTableField id="12" name="PK%" tableColumnId="12"/>
      <queryTableField id="13" name="SHG" tableColumnId="13"/>
      <queryTableField id="14" name="SHGA" tableColumnId="14"/>
      <queryTableField id="15" name="FO%" tableColumnId="15"/>
      <queryTableField id="16" name="PIM" tableColumnId="16"/>
      <queryTableField id="17" name="G/G" tableColumnId="17"/>
      <queryTableField id="18" name="GA/G" tableColumnId="18"/>
      <queryTableField id="19" name="S/G" tableColumnId="19"/>
      <queryTableField id="20" name="SA/G" tableColumnId="20"/>
      <queryTableField id="21" name="PIM/G" tableColumnId="21"/>
      <queryTableField id="22" name="Age" tableColumnId="22"/>
      <queryTableField id="23" name="Ht" tableColumnId="23"/>
      <queryTableField id="24" name="Wt" tableColumnId="2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DBC1A29-4D79-4431-B962-3958892F3C38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2" name="No." tableColumnId="2"/>
      <queryTableField id="3" name="Name" tableColumnId="3"/>
      <queryTableField id="1" name="Column1" tableColumnId="1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2" dataBound="0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068EF62A-6294-4FDC-840E-25A13193D214}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156C5046-00CC-489E-B9A2-8AE6BBA6340E}" autoFormatId="16" applyNumberFormats="0" applyBorderFormats="0" applyFontFormats="0" applyPatternFormats="0" applyAlignmentFormats="0" applyWidthHeightFormats="0">
  <queryTableRefresh nextId="17" unboundColumnsRight="1">
    <queryTableFields count="14">
      <queryTableField id="2" name="Name, Yr" tableColumnId="2"/>
      <queryTableField id="3" name="GP" tableColumnId="3"/>
      <queryTableField id="4" name="G" tableColumnId="4"/>
      <queryTableField id="5" name="A" tableColumnId="5"/>
      <queryTableField id="6" name="Pts." tableColumnId="6"/>
      <queryTableField id="7" name="Pt/GP" tableColumnId="7"/>
      <queryTableField id="8" name="Shots" tableColumnId="8"/>
      <queryTableField id="9" name="Sh%" tableColumnId="9"/>
      <queryTableField id="10" name="PIM" tableColumnId="10"/>
      <queryTableField id="11" name="GWG" tableColumnId="11"/>
      <queryTableField id="12" name="PPG" tableColumnId="12"/>
      <queryTableField id="13" name="SHG" tableColumnId="13"/>
      <queryTableField id="14" name="+/-" tableColumnId="14"/>
      <queryTableField id="16" dataBound="0" tableColumnId="16"/>
    </queryTableFields>
    <queryTableDeletedFields count="1">
      <deletedField name="Header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19" unboundColumnsRight="7">
    <queryTableFields count="17">
      <queryTableField id="2" name="No." tableColumnId="2"/>
      <queryTableField id="3" name="Name" tableColumnId="3"/>
      <queryTableField id="17" dataBound="0" tableColumnId="17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15" dataBound="0" tableColumnId="15"/>
      <queryTableField id="16" dataBound="0" tableColumnId="16"/>
      <queryTableField id="14" dataBound="0" tableColumnId="14"/>
      <queryTableField id="18" dataBound="0" tableColumnId="18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D720360-1756-42CB-970D-57BCFDB6E9F8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DE2AE1B-E729-4F90-B740-4EEF9B76B7C4}" autoFormatId="16" applyNumberFormats="0" applyBorderFormats="0" applyFontFormats="0" applyPatternFormats="0" applyAlignmentFormats="0" applyWidthHeightFormats="0">
  <queryTableRefresh nextId="25" unboundColumnsRight="2">
    <queryTableFields count="18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17" dataBound="0" tableColumnId="17"/>
      <queryTableField id="16" dataBound="0" tableColumnId="16"/>
      <queryTableField id="15" dataBound="0" tableColumnId="15"/>
      <queryTableField id="14" dataBound="0" tableColumnId="14"/>
      <queryTableField id="13" dataBound="0" tableColumnId="13"/>
      <queryTableField id="18" dataBound="0" tableColumnId="18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DA36-E757-4F9A-8B86-E8EAE27EA381}" name="Table_0__6" displayName="Table_0__6" ref="A1:X65" tableType="queryTable" totalsRowShown="0">
  <autoFilter ref="A1:X65" xr:uid="{0202DA36-E757-4F9A-8B86-E8EAE27EA381}"/>
  <tableColumns count="24">
    <tableColumn id="1" xr3:uid="{AA8D0F78-21CD-4968-86C8-0E79430B403B}" uniqueName="1" name="Header" queryTableFieldId="1" dataDxfId="162"/>
    <tableColumn id="2" xr3:uid="{A4D8441A-6765-43BF-A9C4-F95A7EB807BF}" uniqueName="2" name="Rk" queryTableFieldId="2"/>
    <tableColumn id="3" xr3:uid="{400FD1D3-3C42-4051-B75A-F7FB8CF19239}" uniqueName="3" name="Team" queryTableFieldId="3" dataDxfId="161"/>
    <tableColumn id="4" xr3:uid="{AB21112F-CEB9-482C-8F0A-09336F66DD21}" uniqueName="4" name="GP" queryTableFieldId="4"/>
    <tableColumn id="5" xr3:uid="{6ACB86F0-88D6-4419-9D54-81F80167175A}" uniqueName="5" name="G" queryTableFieldId="5"/>
    <tableColumn id="6" xr3:uid="{B32F6339-EED7-40C2-9AFE-816759E8232F}" uniqueName="6" name="GA" queryTableFieldId="6"/>
    <tableColumn id="7" xr3:uid="{9AD52B99-1550-4EF0-B978-8A5742C231C6}" uniqueName="7" name="Sh" queryTableFieldId="7"/>
    <tableColumn id="8" xr3:uid="{8831FE4F-CC8A-4408-998A-38C433609780}" uniqueName="8" name="Sh%" queryTableFieldId="8"/>
    <tableColumn id="9" xr3:uid="{EC2D0D25-7A47-4063-81C1-DAF2D760D218}" uniqueName="9" name="ShA" queryTableFieldId="9"/>
    <tableColumn id="10" xr3:uid="{F57CB835-6D24-48FF-91BE-4B7066E5DC41}" uniqueName="10" name="SV%" queryTableFieldId="10"/>
    <tableColumn id="11" xr3:uid="{F0A92377-6082-4138-A018-3AA40966F2C9}" uniqueName="11" name="PP%" queryTableFieldId="11"/>
    <tableColumn id="12" xr3:uid="{82C6BF75-EC1B-41FF-A1A3-DD7F0FBCE810}" uniqueName="12" name="PK%" queryTableFieldId="12"/>
    <tableColumn id="13" xr3:uid="{41F231C6-CC8F-4314-A5B9-7D44B450D88A}" uniqueName="13" name="SHG" queryTableFieldId="13"/>
    <tableColumn id="14" xr3:uid="{8A00E7B0-89C9-4BA9-9FBA-B4BE8A7046F1}" uniqueName="14" name="SHGA" queryTableFieldId="14"/>
    <tableColumn id="15" xr3:uid="{094FF788-A251-49CA-AE36-C21119C2EFF1}" uniqueName="15" name="FO%" queryTableFieldId="15"/>
    <tableColumn id="16" xr3:uid="{6C77E014-7E12-417D-AD44-261D83DA4196}" uniqueName="16" name="PIM" queryTableFieldId="16"/>
    <tableColumn id="17" xr3:uid="{535A9D25-F168-4A49-BFEF-947E10A3EC23}" uniqueName="17" name="G/G" queryTableFieldId="17"/>
    <tableColumn id="18" xr3:uid="{A857FA18-38AC-41E3-9362-5C60FFD2432A}" uniqueName="18" name="GA/G" queryTableFieldId="18"/>
    <tableColumn id="19" xr3:uid="{DB23D3DD-3D95-4EA5-8DDA-09B7D26EE34E}" uniqueName="19" name="S/G" queryTableFieldId="19"/>
    <tableColumn id="20" xr3:uid="{26AA92BA-C968-4E95-93BC-213148629DB1}" uniqueName="20" name="SA/G" queryTableFieldId="20"/>
    <tableColumn id="21" xr3:uid="{BCC9D6D5-1C69-4DAA-ACB1-C12151E8887A}" uniqueName="21" name="PIM/G" queryTableFieldId="21"/>
    <tableColumn id="22" xr3:uid="{5EEFFFA3-2403-47B5-94B0-2108B1439EE8}" uniqueName="22" name="Age" queryTableFieldId="22"/>
    <tableColumn id="23" xr3:uid="{B2337120-B515-49C4-88D4-BA9904981D7C}" uniqueName="23" name="Ht" queryTableFieldId="23" dataDxfId="160"/>
    <tableColumn id="24" xr3:uid="{C2A6B8CE-9FCD-4691-A706-5749C513418A}" uniqueName="24" name="Wt" queryTableFieldId="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K30" tableType="queryTable" totalsRowShown="0" headerRowDxfId="64" dataDxfId="63">
  <autoFilter ref="A1:K30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0">
    <sortCondition ref="A1:A30"/>
  </sortState>
  <tableColumns count="11">
    <tableColumn id="2" xr3:uid="{348FE5C6-8B9F-427A-AB95-CF9E776501B5}" uniqueName="2" name="No." queryTableFieldId="2" dataDxfId="62"/>
    <tableColumn id="3" xr3:uid="{5C16F95B-0490-4979-A87A-9CC0045F36B3}" uniqueName="3" name="Name" queryTableFieldId="3" dataDxfId="61"/>
    <tableColumn id="1" xr3:uid="{EECC60B8-B460-4A59-9A06-0DE3D3749334}" uniqueName="1" name="Pos" queryTableFieldId="1" dataDxfId="60"/>
    <tableColumn id="4" xr3:uid="{10BDB63B-DABE-4F6B-89B8-EFCD83593FA4}" uniqueName="4" name="Yr." queryTableFieldId="4" dataDxfId="59"/>
    <tableColumn id="5" xr3:uid="{4C507DA2-D3BA-4B2D-A3E3-42915DE6EA00}" uniqueName="5" name="Ht." queryTableFieldId="5" dataDxfId="58"/>
    <tableColumn id="6" xr3:uid="{1C3503F0-55EE-439D-9B14-DFB792249C07}" uniqueName="6" name="Wt." queryTableFieldId="6" dataDxfId="57"/>
    <tableColumn id="7" xr3:uid="{06E6E13F-0FDE-414C-9843-3773D03EE213}" uniqueName="7" name="DOB" queryTableFieldId="7" dataDxfId="56"/>
    <tableColumn id="8" xr3:uid="{E89B8716-B10E-4273-B5F9-F41053905623}" uniqueName="8" name="Hometown" queryTableFieldId="8" dataDxfId="55"/>
    <tableColumn id="9" xr3:uid="{A72F7626-1718-46A0-88F8-BD1C2A382FB2}" uniqueName="9" name="Last Team" queryTableFieldId="9" dataDxfId="54"/>
    <tableColumn id="10" xr3:uid="{FE024FD3-E833-4599-B727-46AD9C1440EA}" uniqueName="10" name="NHL Draft" queryTableFieldId="10" dataDxfId="53"/>
    <tableColumn id="11" xr3:uid="{7FE68449-DE7D-4F46-9149-7E2ADA9A65E4}" uniqueName="11" name="Mich" queryTableFieldId="12" dataDxfId="52"/>
  </tableColumns>
  <tableStyleInfo name="TableStyleMedium7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H24" tableType="queryTable" headerRowCount="0" totalsRowShown="0" dataDxfId="51">
  <tableColumns count="8">
    <tableColumn id="1" xr3:uid="{2D4C24C9-AEBB-4418-A0DE-A9EF93AF2487}" uniqueName="1" name="Column1" queryTableFieldId="1" dataDxfId="50"/>
    <tableColumn id="2" xr3:uid="{103AB5A4-0B6E-4E43-A240-FC5D799A758D}" uniqueName="2" name="Column2" queryTableFieldId="2" dataDxfId="49"/>
    <tableColumn id="100" xr3:uid="{6BFC8D58-34C3-4FAC-9187-22AAF843DF02}" uniqueName="100" name="Column9" queryTableFieldId="100" dataDxfId="48"/>
    <tableColumn id="3" xr3:uid="{94C0702E-F440-4E04-AFE3-B39A42A87D64}" uniqueName="3" name="Column3" queryTableFieldId="3" dataDxfId="47"/>
    <tableColumn id="4" xr3:uid="{A4D3255B-D40C-48AF-A978-E56CE46FF475}" uniqueName="4" name="Column4" queryTableFieldId="4" dataDxfId="46"/>
    <tableColumn id="7" xr3:uid="{C2034D90-2163-4D6C-8CD9-19CF60B91CAD}" uniqueName="7" name="Column7" queryTableFieldId="101" dataDxfId="45"/>
    <tableColumn id="5" xr3:uid="{3A0A6ED2-93CC-41A3-A3DE-C9FA1C451B63}" uniqueName="5" name="Column5" queryTableFieldId="5" dataDxfId="44"/>
    <tableColumn id="6" xr3:uid="{5A4864CB-A489-41D4-A3F8-2DA35AB0A424}" uniqueName="6" name="Column6" queryTableFieldId="6" dataDxfId="43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9CB31D-5FBE-4B9D-928B-B73D517962D0}" name="Yearly_results_edit___2" displayName="Yearly_results_edit___2" ref="A1:F59" tableType="queryTable" totalsRowShown="0" headerRowDxfId="159" dataDxfId="158">
  <autoFilter ref="A1:F59" xr:uid="{C79CB31D-5FBE-4B9D-928B-B73D517962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FC5D2B-D0FA-4D36-BB2B-042534A2A8E4}" uniqueName="1" name="Year" queryTableFieldId="1" dataDxfId="157"/>
    <tableColumn id="2" xr3:uid="{CF9948D1-DBB4-435F-9284-D175652A138E}" uniqueName="2" name="Champion" queryTableFieldId="2" dataDxfId="156"/>
    <tableColumn id="3" xr3:uid="{DB794B98-3574-4DBD-8670-C66BE983CADA}" uniqueName="3" name="Runner-up" queryTableFieldId="3" dataDxfId="155"/>
    <tableColumn id="4" xr3:uid="{7F1D5338-C9A2-4D92-A8F1-7AEB75C488E2}" uniqueName="4" name="Third place" queryTableFieldId="4" dataDxfId="154"/>
    <tableColumn id="5" xr3:uid="{34DA1C87-1D9A-49F0-B9EC-2E5E498208AD}" uniqueName="5" name="Fourth place" queryTableFieldId="5" dataDxfId="153"/>
    <tableColumn id="6" xr3:uid="{E1C599F7-9311-465A-A268-5ADABA08B9B1}" uniqueName="6" name="MVP" queryTableFieldId="6" dataDxfId="152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0E54F1-B7EA-491C-B168-87DB6E68F77C}" name="Table_0__7" displayName="Table_0__7" ref="A1:N26" tableType="queryTable" totalsRowShown="0">
  <autoFilter ref="A1:N26" xr:uid="{400E54F1-B7EA-491C-B168-87DB6E68F77C}"/>
  <sortState xmlns:xlrd2="http://schemas.microsoft.com/office/spreadsheetml/2017/richdata2" ref="A2:N26">
    <sortCondition ref="N1:N26"/>
  </sortState>
  <tableColumns count="14">
    <tableColumn id="2" xr3:uid="{62D2CBE4-D5D5-4E1A-812E-D8125D0A9EDF}" uniqueName="2" name="Name Yr" queryTableFieldId="2" dataDxfId="42"/>
    <tableColumn id="3" xr3:uid="{3DDE3B6F-8469-49B2-AC2E-854DD664C83F}" uniqueName="3" name="GP" queryTableFieldId="3"/>
    <tableColumn id="4" xr3:uid="{89E69F56-B58A-45C0-81C4-F0E65C8C9A44}" uniqueName="4" name="G" queryTableFieldId="4"/>
    <tableColumn id="5" xr3:uid="{5DEC46D9-A3DA-446C-9A3E-E9AA50E1A3DB}" uniqueName="5" name="A" queryTableFieldId="5"/>
    <tableColumn id="6" xr3:uid="{3862095C-EE95-43A1-AD02-2D332D0E840F}" uniqueName="6" name="Pts." queryTableFieldId="6"/>
    <tableColumn id="7" xr3:uid="{3FFBAFDD-1540-40C9-AF88-9EA1B9D95982}" uniqueName="7" name="Pt/GP" queryTableFieldId="7"/>
    <tableColumn id="8" xr3:uid="{FFA8549B-121B-484E-885C-279D14A00A0F}" uniqueName="8" name="Shots" queryTableFieldId="8"/>
    <tableColumn id="9" xr3:uid="{0935E55F-5380-4FAA-BEC9-A9A2C2D4E946}" uniqueName="9" name="Sh%" queryTableFieldId="9"/>
    <tableColumn id="10" xr3:uid="{4398C9BC-41A6-4641-9D7F-F7F22B995420}" uniqueName="10" name="PIM" queryTableFieldId="10"/>
    <tableColumn id="11" xr3:uid="{9EC2640B-4491-49AE-A5AC-78A64CC41E25}" uniqueName="11" name="GWG" queryTableFieldId="11"/>
    <tableColumn id="12" xr3:uid="{41DC5CDE-85D3-4B49-A5E5-CB230A3A4FE9}" uniqueName="12" name="PPG" queryTableFieldId="12"/>
    <tableColumn id="13" xr3:uid="{077D8BC4-1FFD-4960-A979-D55D914F0B02}" uniqueName="13" name="SHG" queryTableFieldId="13"/>
    <tableColumn id="14" xr3:uid="{108423CB-DE19-4815-BE67-FE2577E61457}" uniqueName="14" name="+/-" queryTableFieldId="14"/>
    <tableColumn id="16" xr3:uid="{575126D9-8370-4E8C-9EE3-2E848FC65A14}" uniqueName="16" name="Name" queryTableFieldId="16" dataDxfId="0">
      <calculatedColumnFormula>LEFT(A2,FIND(",",A2)-1)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Q31" tableType="queryTable" totalsRowShown="0" headerRowDxfId="151" dataDxfId="149" headerRowBorderDxfId="150" tableBorderDxfId="148" totalsRowBorderDxfId="147">
  <autoFilter ref="A1:Q31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sortState xmlns:xlrd2="http://schemas.microsoft.com/office/spreadsheetml/2017/richdata2" ref="A2:J31">
    <sortCondition ref="A1:A31"/>
  </sortState>
  <tableColumns count="17">
    <tableColumn id="2" xr3:uid="{0F922316-9F7A-44B9-A19C-A9B65C3CA2DE}" uniqueName="2" name="#" queryTableFieldId="2" dataDxfId="146"/>
    <tableColumn id="3" xr3:uid="{6C1501E5-F33B-42CF-876E-C8CC6D7A20DA}" uniqueName="3" name="Name" queryTableFieldId="3" dataDxfId="145"/>
    <tableColumn id="17" xr3:uid="{C2C7C4AC-E260-4472-8F04-F9E9469E897E}" uniqueName="17" name="P" queryTableFieldId="17" dataDxfId="144"/>
    <tableColumn id="4" xr3:uid="{E1F222B1-E257-4BC3-A3B6-5AF122E524E1}" uniqueName="4" name="Yr" queryTableFieldId="4" dataDxfId="143"/>
    <tableColumn id="5" xr3:uid="{E7BA1120-59D9-45A4-AE4D-5BCD77D3B641}" uniqueName="5" name="Ht" queryTableFieldId="5" dataDxfId="142"/>
    <tableColumn id="6" xr3:uid="{B4FB8DC3-91A1-4D21-8AD7-92855EEC244B}" uniqueName="6" name="Wt" queryTableFieldId="6" dataDxfId="141"/>
    <tableColumn id="7" xr3:uid="{457A5133-E30F-42E0-A15B-2069F109CDE9}" uniqueName="7" name="DOB" queryTableFieldId="7" dataDxfId="140"/>
    <tableColumn id="8" xr3:uid="{49A011B3-71F2-4C45-B63A-3BD4059B4B28}" uniqueName="8" name="Hometown" queryTableFieldId="8" dataDxfId="139"/>
    <tableColumn id="9" xr3:uid="{75001655-D569-4683-9182-999A8C9A3595}" uniqueName="9" name="Last Team" queryTableFieldId="9" dataDxfId="138"/>
    <tableColumn id="10" xr3:uid="{26ADEFAF-9C69-4EB6-BF89-0CCA4EEF3A89}" uniqueName="10" name="NHL Draft" queryTableFieldId="10" dataDxfId="137"/>
    <tableColumn id="11" xr3:uid="{0DE710AC-BF75-4E19-ABD3-24B612CE9BC6}" uniqueName="11" name="Mich?" queryTableFieldId="11" dataDxfId="136"/>
    <tableColumn id="12" xr3:uid="{842D34A4-D3AE-4261-8B4D-9A0E8D0E57D4}" uniqueName="12" name="G" queryTableFieldId="12" dataDxfId="135">
      <calculatedColumnFormula>RANDBETWEEN(1, 10)</calculatedColumnFormula>
    </tableColumn>
    <tableColumn id="13" xr3:uid="{E6EB0C04-E4FE-4D5C-B3A1-55FA61CA402E}" uniqueName="13" name="A" queryTableFieldId="13" dataDxfId="134">
      <calculatedColumnFormula>RANDBETWEEN(1, 10)</calculatedColumnFormula>
    </tableColumn>
    <tableColumn id="15" xr3:uid="{E90C66CB-8BF2-44A4-ACAC-CEF3F3C17709}" uniqueName="15" name="Pts" queryTableFieldId="15" dataDxfId="133">
      <calculatedColumnFormula>SUM(Table_0[[#This Row],[G]:[A]])</calculatedColumnFormula>
    </tableColumn>
    <tableColumn id="16" xr3:uid="{16510CFF-4CEB-4734-8AB9-830BAD2B3765}" uniqueName="16" name="+/-" queryTableFieldId="16" dataDxfId="132">
      <calculatedColumnFormula>RANDBETWEEN(-6,10)</calculatedColumnFormula>
    </tableColumn>
    <tableColumn id="14" xr3:uid="{3F191639-E394-4720-AF44-9A41000759FD}" uniqueName="14" name="PIM" queryTableFieldId="14" dataDxfId="131">
      <calculatedColumnFormula>RANDBETWEEN(0,35)</calculatedColumnFormula>
    </tableColumn>
    <tableColumn id="18" xr3:uid="{302BA64F-E197-44B1-BDB3-D2F9B5F113AF}" uniqueName="18" name="AGS" queryTableFieldId="18" dataDxfId="130">
      <calculatedColumnFormula>RANDBETWEEN(-1,3)</calculatedColumnFormula>
    </tableColumn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G23" tableType="queryTable" headerRowCount="0" totalsRowShown="0" headerRowDxfId="129" dataDxfId="128">
  <tableColumns count="7">
    <tableColumn id="1" xr3:uid="{53346734-0EAF-463A-A6E9-194B5856952F}" uniqueName="1" name="Column1" queryTableFieldId="1" dataDxfId="127"/>
    <tableColumn id="2" xr3:uid="{B7F08402-0676-46B0-9ABB-607ACE7C0EAE}" uniqueName="2" name="Column2" queryTableFieldId="2" dataDxfId="126"/>
    <tableColumn id="100" xr3:uid="{23CD9BC9-8015-4A5C-B676-014BB167C3BE}" uniqueName="100" name="Column9" queryTableFieldId="100" dataDxfId="125"/>
    <tableColumn id="3" xr3:uid="{4C53BAA5-1799-427D-9C7E-F7AAA6F481D7}" uniqueName="3" name="Column3" queryTableFieldId="3" dataDxfId="124"/>
    <tableColumn id="4" xr3:uid="{191BC3AB-07B1-4F88-B703-CF8710AB3EC3}" uniqueName="4" name="Column4" queryTableFieldId="4" dataDxfId="123"/>
    <tableColumn id="5" xr3:uid="{0DE707ED-C390-4F66-B28B-02C2A4994CBC}" uniqueName="5" name="Column5" queryTableFieldId="5" dataDxfId="122"/>
    <tableColumn id="6" xr3:uid="{ADBE685A-6568-405D-8C72-C44918359749}" uniqueName="6" name="Column6" queryTableFieldId="6" dataDxfId="121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K32" tableType="queryTable" totalsRowShown="0" headerRowDxfId="120" dataDxfId="119" tableBorderDxfId="118">
  <autoFilter ref="A1:K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2">
    <sortCondition ref="B1:B32"/>
  </sortState>
  <tableColumns count="11">
    <tableColumn id="1" xr3:uid="{01FEC95D-46F8-4AF5-AABF-DE0849B070DA}" uniqueName="1" name="Pos." queryTableFieldId="1" dataDxfId="117"/>
    <tableColumn id="2" xr3:uid="{4A2BEBC2-A866-42F2-80F1-33FF8E6DABB6}" uniqueName="2" name="No." queryTableFieldId="2" dataDxfId="116"/>
    <tableColumn id="3" xr3:uid="{20E9B834-A6A6-4E43-9C7B-4F65180DBFAF}" uniqueName="3" name="Name" queryTableFieldId="3" dataDxfId="115"/>
    <tableColumn id="4" xr3:uid="{7D04E29F-E31D-45DB-98CE-0A484BA282EC}" uniqueName="4" name="Yr." queryTableFieldId="4" dataDxfId="114"/>
    <tableColumn id="5" xr3:uid="{06272954-74EC-4CCA-A31A-30DF5AEF5C96}" uniqueName="5" name="Ht." queryTableFieldId="5" dataDxfId="113"/>
    <tableColumn id="6" xr3:uid="{46F6AA19-FB2B-4FE3-B0A9-A30DEB9DD606}" uniqueName="6" name="Wt." queryTableFieldId="6" dataDxfId="112"/>
    <tableColumn id="7" xr3:uid="{9EB568D5-5EE1-4FBE-81DC-BA5F00E188A2}" uniqueName="7" name="DOB" queryTableFieldId="7" dataDxfId="111"/>
    <tableColumn id="8" xr3:uid="{86ECA435-45AD-4141-8DFC-B14CA143940D}" uniqueName="8" name="Hometown" queryTableFieldId="8" dataDxfId="110"/>
    <tableColumn id="9" xr3:uid="{2E25F0C6-90C6-4A62-A153-17297E5E1399}" uniqueName="9" name="Last Team" queryTableFieldId="9" dataDxfId="109"/>
    <tableColumn id="10" xr3:uid="{135B8394-CAB8-49B8-998B-BD51DE96BCD6}" uniqueName="10" name="NHL Draft" queryTableFieldId="10" dataDxfId="108"/>
    <tableColumn id="11" xr3:uid="{342A6491-87C9-4C67-B9E7-2B99314299B9}" uniqueName="11" name="Mich?" queryTableFieldId="11" dataDxfId="107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J22" tableType="queryTable" headerRowCount="0" totalsRowShown="0" dataDxfId="106">
  <tableColumns count="10">
    <tableColumn id="1" xr3:uid="{D449B081-91F2-4B63-B755-10BDD7C48E63}" uniqueName="1" name="Column1" queryTableFieldId="1" dataDxfId="105"/>
    <tableColumn id="2" xr3:uid="{46445559-1F21-4215-B181-22520C664C12}" uniqueName="2" name="Column2" queryTableFieldId="7" dataDxfId="104"/>
    <tableColumn id="100" xr3:uid="{A4C7E061-5ED4-4526-841F-46C8FB53D606}" uniqueName="100" name="Column9" queryTableFieldId="8" dataDxfId="103"/>
    <tableColumn id="3" xr3:uid="{6DA9572C-51A7-4F80-8546-2D039804BF53}" uniqueName="3" name="Column3" queryTableFieldId="3" dataDxfId="102"/>
    <tableColumn id="4" xr3:uid="{62DDC23F-D6D6-4FA5-8A9F-DD47F5BE3562}" uniqueName="4" name="Column4" queryTableFieldId="4" dataDxfId="101"/>
    <tableColumn id="9" xr3:uid="{98D24093-028E-4A5E-8F3F-EE04C7800F7D}" uniqueName="9" name="Column10" queryTableFieldId="101" dataDxfId="100"/>
    <tableColumn id="5" xr3:uid="{69CFFFFC-EC0A-4994-A97D-913450660146}" uniqueName="5" name="Column5" queryTableFieldId="5" dataDxfId="99"/>
    <tableColumn id="6" xr3:uid="{D164F18D-E19E-49AF-AEE7-83B18339042D}" uniqueName="6" name="Column6" queryTableFieldId="6" dataDxfId="98"/>
    <tableColumn id="7" xr3:uid="{73D61AAF-CFB0-4471-9BA1-9F8F2D1A19AF}" uniqueName="7" name="Column7" queryTableFieldId="2" dataDxfId="97"/>
    <tableColumn id="8" xr3:uid="{94997F97-D993-4B9B-8702-AB4BCB59FEF5}" uniqueName="8" name="Column8" queryTableFieldId="100" dataDxfId="96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R31" tableType="queryTable" totalsRowShown="0" headerRowDxfId="95" dataDxfId="94" tableBorderDxfId="93">
  <autoFilter ref="A1:R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P28">
    <sortCondition ref="B1:B28"/>
  </sortState>
  <tableColumns count="18">
    <tableColumn id="1" xr3:uid="{D7B22373-E67F-4A41-9396-F833DAE8155A}" uniqueName="1" name="Pos" queryTableFieldId="1" dataDxfId="92"/>
    <tableColumn id="2" xr3:uid="{3C3260AD-5BC7-4C30-914A-596F31FE7AA8}" uniqueName="2" name="No." queryTableFieldId="2" dataDxfId="91"/>
    <tableColumn id="3" xr3:uid="{9A735181-63E9-4F0F-81CB-1159F48392D4}" uniqueName="3" name="Name" queryTableFieldId="3" dataDxfId="90"/>
    <tableColumn id="4" xr3:uid="{9FC2C8EB-7329-4892-B488-0B5787AFDF2E}" uniqueName="4" name="Yr." queryTableFieldId="4" dataDxfId="89"/>
    <tableColumn id="5" xr3:uid="{BC942492-3948-409A-89BF-FD8F93E4BC6E}" uniqueName="5" name="Ht." queryTableFieldId="5" dataDxfId="88"/>
    <tableColumn id="6" xr3:uid="{E85BA418-0E27-496B-AA3D-021F992FC6A8}" uniqueName="6" name="Wt." queryTableFieldId="6" dataDxfId="87"/>
    <tableColumn id="7" xr3:uid="{9757FB4E-6C9A-446F-A538-14AFAD65EADD}" uniqueName="7" name="DOB" queryTableFieldId="7" dataDxfId="86"/>
    <tableColumn id="17" xr3:uid="{50612638-2B08-4164-9BE3-028B58D0C0E7}" uniqueName="17" name="G" queryTableFieldId="17" dataDxfId="85"/>
    <tableColumn id="16" xr3:uid="{B189C0B8-7D5B-40F6-8A41-002C55872B18}" uniqueName="16" name="A" queryTableFieldId="16" dataDxfId="84"/>
    <tableColumn id="15" xr3:uid="{E90D2191-3C18-4248-90EB-4191F353C302}" uniqueName="15" name="Pts" queryTableFieldId="15" dataDxfId="83"/>
    <tableColumn id="14" xr3:uid="{DB1901F3-849A-40B2-AB46-C4A464BEA161}" uniqueName="14" name="+/-" queryTableFieldId="14" dataDxfId="82"/>
    <tableColumn id="13" xr3:uid="{0BCD04ED-2099-43CE-8627-CECA633ED9F0}" uniqueName="13" name="PIM" queryTableFieldId="13" dataDxfId="81"/>
    <tableColumn id="18" xr3:uid="{A5014886-25C2-4D6C-B722-5CB8B9C08E0F}" uniqueName="18" name="AGS*" queryTableFieldId="18" dataDxfId="80"/>
    <tableColumn id="8" xr3:uid="{94CE3779-1A02-4CF6-805A-F6612EFEB023}" uniqueName="8" name="Hometown" queryTableFieldId="8" dataDxfId="79"/>
    <tableColumn id="9" xr3:uid="{DC8D7F00-7604-4F77-8CD4-1C3FA6DAD5D2}" uniqueName="9" name="Last Team" queryTableFieldId="9" dataDxfId="78"/>
    <tableColumn id="10" xr3:uid="{E823C900-DC48-49F0-B3C9-272CE7189C74}" uniqueName="10" name="NHL Draft" queryTableFieldId="10" dataDxfId="77"/>
    <tableColumn id="11" xr3:uid="{D5408436-7918-4B83-9B2F-DA75F6A440A8}" uniqueName="11" name="Mich?" queryTableFieldId="11" dataDxfId="76"/>
    <tableColumn id="12" xr3:uid="{ED288E72-CC61-4978-A556-40A365FF23C7}" uniqueName="12" name="WJC?" queryTableFieldId="12" dataDxfId="75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4:H24" tableType="queryTable" headerRowCount="0" totalsRowShown="0" headerRowDxfId="74" dataDxfId="73">
  <tableColumns count="8">
    <tableColumn id="1" xr3:uid="{E7693142-0097-486E-86CF-C2110061626B}" uniqueName="1" name="Column1" queryTableFieldId="1" dataDxfId="72"/>
    <tableColumn id="2" xr3:uid="{C195A65A-B7DA-49DC-8F1D-96DB8A14E630}" uniqueName="2" name="Column2" queryTableFieldId="2" dataDxfId="71"/>
    <tableColumn id="100" xr3:uid="{5AB5D7FE-5CEB-4929-81EB-0560979F66EC}" uniqueName="100" name="Column9" queryTableFieldId="100" dataDxfId="70"/>
    <tableColumn id="3" xr3:uid="{6E889744-FBBE-4883-AAC2-630640F72375}" uniqueName="3" name="Column3" queryTableFieldId="3" dataDxfId="69"/>
    <tableColumn id="4" xr3:uid="{11BD2168-956A-4887-BF27-20991D48A0F6}" uniqueName="4" name="Column4" queryTableFieldId="4" dataDxfId="68"/>
    <tableColumn id="7" xr3:uid="{ED0AC634-CB3B-4ED4-B9B0-6987100297C6}" uniqueName="7" name="Column7" queryTableFieldId="101" dataDxfId="67"/>
    <tableColumn id="5" xr3:uid="{5252EBC9-7455-46A0-A267-CD5E80686AE2}" uniqueName="5" name="Column5" queryTableFieldId="5" dataDxfId="66"/>
    <tableColumn id="6" xr3:uid="{E80AA23A-CFE0-4BD4-8366-D8A5064EDD4A}" uniqueName="6" name="Column6" queryTableFieldId="6" dataDxfId="65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8D33-D535-42B5-BF7B-77C4A3E94291}">
  <dimension ref="A1:X65"/>
  <sheetViews>
    <sheetView workbookViewId="0"/>
  </sheetViews>
  <sheetFormatPr defaultRowHeight="15" x14ac:dyDescent="0.25"/>
  <cols>
    <col min="1" max="1" width="22.85546875" bestFit="1" customWidth="1"/>
    <col min="2" max="2" width="5.42578125" bestFit="1" customWidth="1"/>
    <col min="3" max="3" width="17.85546875" bestFit="1" customWidth="1"/>
    <col min="4" max="4" width="5.85546875" bestFit="1" customWidth="1"/>
    <col min="5" max="5" width="4.7109375" bestFit="1" customWidth="1"/>
    <col min="6" max="6" width="6" bestFit="1" customWidth="1"/>
    <col min="7" max="7" width="5.42578125" bestFit="1" customWidth="1"/>
    <col min="8" max="8" width="7" bestFit="1" customWidth="1"/>
    <col min="9" max="9" width="6.7109375" bestFit="1" customWidth="1"/>
    <col min="10" max="12" width="7.140625" bestFit="1" customWidth="1"/>
    <col min="13" max="13" width="7" bestFit="1" customWidth="1"/>
    <col min="14" max="14" width="8.28515625" bestFit="1" customWidth="1"/>
    <col min="15" max="15" width="7.28515625" bestFit="1" customWidth="1"/>
    <col min="16" max="16" width="6.85546875" bestFit="1" customWidth="1"/>
    <col min="17" max="17" width="7" bestFit="1" customWidth="1"/>
    <col min="18" max="18" width="8.28515625" bestFit="1" customWidth="1"/>
    <col min="19" max="19" width="6.5703125" bestFit="1" customWidth="1"/>
    <col min="20" max="20" width="7.85546875" bestFit="1" customWidth="1"/>
    <col min="22" max="22" width="6.7109375" bestFit="1" customWidth="1"/>
    <col min="23" max="23" width="6.28515625" bestFit="1" customWidth="1"/>
    <col min="24" max="24" width="6" bestFit="1" customWidth="1"/>
  </cols>
  <sheetData>
    <row r="1" spans="1:24" x14ac:dyDescent="0.25">
      <c r="A1" t="s">
        <v>856</v>
      </c>
      <c r="B1" t="s">
        <v>857</v>
      </c>
      <c r="C1" t="s">
        <v>858</v>
      </c>
      <c r="D1" t="s">
        <v>859</v>
      </c>
      <c r="E1" t="s">
        <v>603</v>
      </c>
      <c r="F1" t="s">
        <v>860</v>
      </c>
      <c r="G1" t="s">
        <v>861</v>
      </c>
      <c r="H1" t="s">
        <v>862</v>
      </c>
      <c r="I1" t="s">
        <v>863</v>
      </c>
      <c r="J1" t="s">
        <v>864</v>
      </c>
      <c r="K1" t="s">
        <v>865</v>
      </c>
      <c r="L1" t="s">
        <v>866</v>
      </c>
      <c r="M1" t="s">
        <v>867</v>
      </c>
      <c r="N1" t="s">
        <v>868</v>
      </c>
      <c r="O1" t="s">
        <v>869</v>
      </c>
      <c r="P1" t="s">
        <v>790</v>
      </c>
      <c r="Q1" t="s">
        <v>870</v>
      </c>
      <c r="R1" t="s">
        <v>871</v>
      </c>
      <c r="S1" t="s">
        <v>872</v>
      </c>
      <c r="T1" t="s">
        <v>873</v>
      </c>
      <c r="U1" t="s">
        <v>874</v>
      </c>
      <c r="V1" t="s">
        <v>875</v>
      </c>
      <c r="W1" t="s">
        <v>798</v>
      </c>
      <c r="X1" t="s">
        <v>797</v>
      </c>
    </row>
    <row r="2" spans="1:24" x14ac:dyDescent="0.25">
      <c r="A2" t="s">
        <v>876</v>
      </c>
      <c r="B2">
        <v>1</v>
      </c>
      <c r="C2" t="s">
        <v>877</v>
      </c>
      <c r="D2">
        <v>18</v>
      </c>
      <c r="E2">
        <v>49</v>
      </c>
      <c r="F2">
        <v>57</v>
      </c>
      <c r="G2">
        <v>527</v>
      </c>
      <c r="H2">
        <v>9.3000000000000007</v>
      </c>
      <c r="I2">
        <v>481</v>
      </c>
      <c r="J2">
        <v>0.88100000000000001</v>
      </c>
      <c r="K2">
        <v>16.7</v>
      </c>
      <c r="L2">
        <v>85.9</v>
      </c>
      <c r="M2">
        <v>4</v>
      </c>
      <c r="N2">
        <v>2</v>
      </c>
      <c r="O2">
        <v>55.4</v>
      </c>
      <c r="P2">
        <v>199</v>
      </c>
      <c r="Q2">
        <v>2.7</v>
      </c>
      <c r="R2">
        <v>3.2</v>
      </c>
      <c r="S2">
        <v>29.3</v>
      </c>
      <c r="T2">
        <v>26.7</v>
      </c>
      <c r="U2">
        <v>11.1</v>
      </c>
      <c r="V2">
        <v>22.8</v>
      </c>
      <c r="W2" t="s">
        <v>878</v>
      </c>
      <c r="X2">
        <v>185.6</v>
      </c>
    </row>
    <row r="3" spans="1:24" x14ac:dyDescent="0.25">
      <c r="A3" t="s">
        <v>876</v>
      </c>
      <c r="B3">
        <v>2</v>
      </c>
      <c r="C3" t="s">
        <v>828</v>
      </c>
      <c r="D3">
        <v>15</v>
      </c>
      <c r="E3">
        <v>54</v>
      </c>
      <c r="F3">
        <v>37</v>
      </c>
      <c r="G3">
        <v>446</v>
      </c>
      <c r="H3">
        <v>12.1</v>
      </c>
      <c r="I3">
        <v>396</v>
      </c>
      <c r="J3">
        <v>0.90700000000000003</v>
      </c>
      <c r="K3">
        <v>23.6</v>
      </c>
      <c r="L3">
        <v>80.5</v>
      </c>
      <c r="M3">
        <v>3</v>
      </c>
      <c r="N3">
        <v>1</v>
      </c>
      <c r="O3">
        <v>51.9</v>
      </c>
      <c r="P3">
        <v>180</v>
      </c>
      <c r="Q3">
        <v>3.6</v>
      </c>
      <c r="R3">
        <v>2.5</v>
      </c>
      <c r="S3">
        <v>29.7</v>
      </c>
      <c r="T3">
        <v>26.4</v>
      </c>
      <c r="U3">
        <v>12</v>
      </c>
      <c r="V3">
        <v>22.11</v>
      </c>
      <c r="W3" t="s">
        <v>879</v>
      </c>
      <c r="X3">
        <v>187.7</v>
      </c>
    </row>
    <row r="4" spans="1:24" x14ac:dyDescent="0.25">
      <c r="A4" t="s">
        <v>876</v>
      </c>
      <c r="B4">
        <v>3</v>
      </c>
      <c r="C4" t="s">
        <v>880</v>
      </c>
      <c r="D4">
        <v>20</v>
      </c>
      <c r="E4">
        <v>40</v>
      </c>
      <c r="F4">
        <v>72</v>
      </c>
      <c r="G4">
        <v>543</v>
      </c>
      <c r="H4">
        <v>7.4</v>
      </c>
      <c r="I4">
        <v>668</v>
      </c>
      <c r="J4">
        <v>0.89200000000000002</v>
      </c>
      <c r="K4">
        <v>13</v>
      </c>
      <c r="L4">
        <v>76.099999999999994</v>
      </c>
      <c r="M4">
        <v>0</v>
      </c>
      <c r="N4">
        <v>5</v>
      </c>
      <c r="O4">
        <v>49.1</v>
      </c>
      <c r="P4">
        <v>293</v>
      </c>
      <c r="Q4">
        <v>2</v>
      </c>
      <c r="R4">
        <v>3.6</v>
      </c>
      <c r="S4">
        <v>27.2</v>
      </c>
      <c r="T4">
        <v>33.4</v>
      </c>
      <c r="U4">
        <v>14.7</v>
      </c>
      <c r="V4">
        <v>22.9</v>
      </c>
      <c r="W4" t="s">
        <v>881</v>
      </c>
      <c r="X4">
        <v>185.3</v>
      </c>
    </row>
    <row r="5" spans="1:24" x14ac:dyDescent="0.25">
      <c r="A5" t="s">
        <v>876</v>
      </c>
      <c r="B5">
        <v>4</v>
      </c>
      <c r="C5" t="s">
        <v>882</v>
      </c>
      <c r="D5">
        <v>18</v>
      </c>
      <c r="E5">
        <v>54</v>
      </c>
      <c r="F5">
        <v>52</v>
      </c>
      <c r="G5">
        <v>513</v>
      </c>
      <c r="H5">
        <v>10.5</v>
      </c>
      <c r="I5">
        <v>484</v>
      </c>
      <c r="J5">
        <v>0.89300000000000002</v>
      </c>
      <c r="K5">
        <v>16.2</v>
      </c>
      <c r="L5">
        <v>85.9</v>
      </c>
      <c r="M5">
        <v>3</v>
      </c>
      <c r="N5">
        <v>1</v>
      </c>
      <c r="O5">
        <v>53.8</v>
      </c>
      <c r="P5">
        <v>154</v>
      </c>
      <c r="Q5">
        <v>3</v>
      </c>
      <c r="R5">
        <v>2.9</v>
      </c>
      <c r="S5">
        <v>28.5</v>
      </c>
      <c r="T5">
        <v>26.9</v>
      </c>
      <c r="U5">
        <v>8.6</v>
      </c>
      <c r="V5">
        <v>22.9</v>
      </c>
      <c r="W5" t="s">
        <v>883</v>
      </c>
      <c r="X5">
        <v>185.3</v>
      </c>
    </row>
    <row r="6" spans="1:24" x14ac:dyDescent="0.25">
      <c r="A6" t="s">
        <v>876</v>
      </c>
      <c r="B6">
        <v>5</v>
      </c>
      <c r="C6" t="s">
        <v>884</v>
      </c>
      <c r="D6">
        <v>18</v>
      </c>
      <c r="E6">
        <v>57</v>
      </c>
      <c r="F6">
        <v>45</v>
      </c>
      <c r="G6">
        <v>556</v>
      </c>
      <c r="H6">
        <v>10.3</v>
      </c>
      <c r="I6">
        <v>526</v>
      </c>
      <c r="J6">
        <v>0.91400000000000003</v>
      </c>
      <c r="K6">
        <v>26.3</v>
      </c>
      <c r="L6">
        <v>83.6</v>
      </c>
      <c r="M6">
        <v>2</v>
      </c>
      <c r="N6">
        <v>2</v>
      </c>
      <c r="O6">
        <v>50.1</v>
      </c>
      <c r="P6">
        <v>185</v>
      </c>
      <c r="Q6">
        <v>3.2</v>
      </c>
      <c r="R6">
        <v>2.5</v>
      </c>
      <c r="S6">
        <v>30.9</v>
      </c>
      <c r="T6">
        <v>29.2</v>
      </c>
      <c r="U6">
        <v>10.3</v>
      </c>
      <c r="V6">
        <v>22.1</v>
      </c>
      <c r="W6" t="s">
        <v>885</v>
      </c>
      <c r="X6">
        <v>182.1</v>
      </c>
    </row>
    <row r="7" spans="1:24" x14ac:dyDescent="0.25">
      <c r="A7" t="s">
        <v>876</v>
      </c>
      <c r="B7">
        <v>6</v>
      </c>
      <c r="C7" t="s">
        <v>886</v>
      </c>
      <c r="D7">
        <v>16</v>
      </c>
      <c r="E7">
        <v>37</v>
      </c>
      <c r="F7">
        <v>69</v>
      </c>
      <c r="G7">
        <v>417</v>
      </c>
      <c r="H7">
        <v>8.9</v>
      </c>
      <c r="I7">
        <v>530</v>
      </c>
      <c r="J7">
        <v>0.87</v>
      </c>
      <c r="K7">
        <v>18.899999999999999</v>
      </c>
      <c r="L7">
        <v>78.3</v>
      </c>
      <c r="M7">
        <v>2</v>
      </c>
      <c r="N7">
        <v>6</v>
      </c>
      <c r="O7">
        <v>45.3</v>
      </c>
      <c r="P7">
        <v>161</v>
      </c>
      <c r="Q7">
        <v>2.2999999999999998</v>
      </c>
      <c r="R7">
        <v>4.3</v>
      </c>
      <c r="S7">
        <v>26.1</v>
      </c>
      <c r="T7">
        <v>33.1</v>
      </c>
      <c r="U7">
        <v>10.1</v>
      </c>
      <c r="V7">
        <v>22.6</v>
      </c>
      <c r="W7" t="s">
        <v>887</v>
      </c>
      <c r="X7">
        <v>185.9</v>
      </c>
    </row>
    <row r="8" spans="1:24" x14ac:dyDescent="0.25">
      <c r="A8" t="s">
        <v>876</v>
      </c>
      <c r="B8">
        <v>7</v>
      </c>
      <c r="C8" t="s">
        <v>888</v>
      </c>
      <c r="D8">
        <v>15</v>
      </c>
      <c r="E8">
        <v>42</v>
      </c>
      <c r="F8">
        <v>53</v>
      </c>
      <c r="G8">
        <v>416</v>
      </c>
      <c r="H8">
        <v>10.1</v>
      </c>
      <c r="I8">
        <v>531</v>
      </c>
      <c r="J8">
        <v>0.9</v>
      </c>
      <c r="K8">
        <v>20.3</v>
      </c>
      <c r="L8">
        <v>81.8</v>
      </c>
      <c r="M8">
        <v>0</v>
      </c>
      <c r="N8">
        <v>1</v>
      </c>
      <c r="O8">
        <v>43.9</v>
      </c>
      <c r="P8">
        <v>149</v>
      </c>
      <c r="Q8">
        <v>2.8</v>
      </c>
      <c r="R8">
        <v>3.5</v>
      </c>
      <c r="S8">
        <v>27.7</v>
      </c>
      <c r="T8">
        <v>35.4</v>
      </c>
      <c r="U8">
        <v>9.9</v>
      </c>
      <c r="V8">
        <v>22.1</v>
      </c>
      <c r="W8" t="s">
        <v>878</v>
      </c>
      <c r="X8">
        <v>185.1</v>
      </c>
    </row>
    <row r="9" spans="1:24" x14ac:dyDescent="0.25">
      <c r="A9" t="s">
        <v>876</v>
      </c>
      <c r="B9">
        <v>8</v>
      </c>
      <c r="C9" t="s">
        <v>633</v>
      </c>
      <c r="D9">
        <v>18</v>
      </c>
      <c r="E9">
        <v>53</v>
      </c>
      <c r="F9">
        <v>63</v>
      </c>
      <c r="G9">
        <v>505</v>
      </c>
      <c r="H9">
        <v>10.5</v>
      </c>
      <c r="I9">
        <v>475</v>
      </c>
      <c r="J9">
        <v>0.86699999999999999</v>
      </c>
      <c r="K9">
        <v>17.5</v>
      </c>
      <c r="L9">
        <v>71.7</v>
      </c>
      <c r="M9">
        <v>0</v>
      </c>
      <c r="N9">
        <v>1</v>
      </c>
      <c r="O9">
        <v>46.8</v>
      </c>
      <c r="P9">
        <v>117</v>
      </c>
      <c r="Q9">
        <v>2.9</v>
      </c>
      <c r="R9">
        <v>3.5</v>
      </c>
      <c r="S9">
        <v>28.1</v>
      </c>
      <c r="T9">
        <v>26.4</v>
      </c>
      <c r="U9">
        <v>6.5</v>
      </c>
      <c r="V9">
        <v>22.4</v>
      </c>
      <c r="W9" t="s">
        <v>885</v>
      </c>
      <c r="X9">
        <v>180.7</v>
      </c>
    </row>
    <row r="10" spans="1:24" x14ac:dyDescent="0.25">
      <c r="A10" t="s">
        <v>876</v>
      </c>
      <c r="B10">
        <v>9</v>
      </c>
      <c r="C10" t="s">
        <v>889</v>
      </c>
      <c r="D10">
        <v>18</v>
      </c>
      <c r="E10">
        <v>43</v>
      </c>
      <c r="F10">
        <v>39</v>
      </c>
      <c r="G10">
        <v>555</v>
      </c>
      <c r="H10">
        <v>7.7</v>
      </c>
      <c r="I10">
        <v>433</v>
      </c>
      <c r="J10">
        <v>0.91</v>
      </c>
      <c r="K10">
        <v>17.100000000000001</v>
      </c>
      <c r="L10">
        <v>84.8</v>
      </c>
      <c r="M10">
        <v>2</v>
      </c>
      <c r="N10">
        <v>0</v>
      </c>
      <c r="O10">
        <v>49.9</v>
      </c>
      <c r="P10">
        <v>211</v>
      </c>
      <c r="Q10">
        <v>2.4</v>
      </c>
      <c r="R10">
        <v>2.2000000000000002</v>
      </c>
      <c r="S10">
        <v>30.8</v>
      </c>
      <c r="T10">
        <v>24.1</v>
      </c>
      <c r="U10">
        <v>11.7</v>
      </c>
      <c r="V10">
        <v>22.7</v>
      </c>
      <c r="W10" t="s">
        <v>887</v>
      </c>
      <c r="X10">
        <v>187</v>
      </c>
    </row>
    <row r="11" spans="1:24" x14ac:dyDescent="0.25">
      <c r="A11" t="s">
        <v>876</v>
      </c>
      <c r="B11">
        <v>10</v>
      </c>
      <c r="C11" t="s">
        <v>214</v>
      </c>
      <c r="D11">
        <v>17</v>
      </c>
      <c r="E11">
        <v>65</v>
      </c>
      <c r="F11">
        <v>39</v>
      </c>
      <c r="G11">
        <v>540</v>
      </c>
      <c r="H11">
        <v>12</v>
      </c>
      <c r="I11">
        <v>494</v>
      </c>
      <c r="J11">
        <v>0.92100000000000004</v>
      </c>
      <c r="K11">
        <v>28.6</v>
      </c>
      <c r="L11">
        <v>92.3</v>
      </c>
      <c r="M11">
        <v>3</v>
      </c>
      <c r="N11">
        <v>1</v>
      </c>
      <c r="O11">
        <v>47.5</v>
      </c>
      <c r="P11">
        <v>166</v>
      </c>
      <c r="Q11">
        <v>3.8</v>
      </c>
      <c r="R11">
        <v>2.2999999999999998</v>
      </c>
      <c r="S11">
        <v>31.8</v>
      </c>
      <c r="T11">
        <v>29.1</v>
      </c>
      <c r="U11">
        <v>9.8000000000000007</v>
      </c>
      <c r="V11">
        <v>20.9</v>
      </c>
      <c r="W11" t="s">
        <v>890</v>
      </c>
      <c r="X11">
        <v>183.1</v>
      </c>
    </row>
    <row r="12" spans="1:24" x14ac:dyDescent="0.25">
      <c r="A12" t="s">
        <v>876</v>
      </c>
      <c r="B12">
        <v>11</v>
      </c>
      <c r="C12" t="s">
        <v>229</v>
      </c>
      <c r="D12">
        <v>16</v>
      </c>
      <c r="E12">
        <v>61</v>
      </c>
      <c r="F12">
        <v>42</v>
      </c>
      <c r="G12">
        <v>522</v>
      </c>
      <c r="H12">
        <v>11.7</v>
      </c>
      <c r="I12">
        <v>454</v>
      </c>
      <c r="J12">
        <v>0.90700000000000003</v>
      </c>
      <c r="K12">
        <v>25.4</v>
      </c>
      <c r="L12">
        <v>79</v>
      </c>
      <c r="M12">
        <v>1</v>
      </c>
      <c r="N12">
        <v>2</v>
      </c>
      <c r="O12">
        <v>51.5</v>
      </c>
      <c r="P12">
        <v>195</v>
      </c>
      <c r="Q12">
        <v>3.8</v>
      </c>
      <c r="R12">
        <v>2.6</v>
      </c>
      <c r="S12">
        <v>32.6</v>
      </c>
      <c r="T12">
        <v>28.4</v>
      </c>
      <c r="U12">
        <v>12.2</v>
      </c>
      <c r="V12">
        <v>21.4</v>
      </c>
      <c r="W12" t="s">
        <v>891</v>
      </c>
      <c r="X12">
        <v>191.7</v>
      </c>
    </row>
    <row r="13" spans="1:24" x14ac:dyDescent="0.25">
      <c r="A13" t="s">
        <v>876</v>
      </c>
      <c r="B13">
        <v>12</v>
      </c>
      <c r="C13" t="s">
        <v>206</v>
      </c>
      <c r="D13">
        <v>20</v>
      </c>
      <c r="E13">
        <v>47</v>
      </c>
      <c r="F13">
        <v>60</v>
      </c>
      <c r="G13">
        <v>592</v>
      </c>
      <c r="H13">
        <v>7.9</v>
      </c>
      <c r="I13">
        <v>639</v>
      </c>
      <c r="J13">
        <v>0.90600000000000003</v>
      </c>
      <c r="K13">
        <v>14.7</v>
      </c>
      <c r="L13">
        <v>84.5</v>
      </c>
      <c r="M13">
        <v>1</v>
      </c>
      <c r="N13">
        <v>3</v>
      </c>
      <c r="O13">
        <v>54.4</v>
      </c>
      <c r="P13">
        <v>196</v>
      </c>
      <c r="Q13">
        <v>2.4</v>
      </c>
      <c r="R13">
        <v>3</v>
      </c>
      <c r="S13">
        <v>29.6</v>
      </c>
      <c r="T13">
        <v>32</v>
      </c>
      <c r="U13">
        <v>9.8000000000000007</v>
      </c>
      <c r="V13">
        <v>22.2</v>
      </c>
      <c r="W13" t="s">
        <v>879</v>
      </c>
      <c r="X13">
        <v>186.7</v>
      </c>
    </row>
    <row r="14" spans="1:24" x14ac:dyDescent="0.25">
      <c r="A14" t="s">
        <v>876</v>
      </c>
      <c r="B14">
        <v>13</v>
      </c>
      <c r="C14" t="s">
        <v>816</v>
      </c>
      <c r="D14">
        <v>12</v>
      </c>
      <c r="E14">
        <v>30</v>
      </c>
      <c r="F14">
        <v>39</v>
      </c>
      <c r="G14">
        <v>328</v>
      </c>
      <c r="H14">
        <v>9.1</v>
      </c>
      <c r="I14">
        <v>383</v>
      </c>
      <c r="J14">
        <v>0.89800000000000002</v>
      </c>
      <c r="K14">
        <v>14.3</v>
      </c>
      <c r="L14">
        <v>80.599999999999994</v>
      </c>
      <c r="M14">
        <v>1</v>
      </c>
      <c r="N14">
        <v>1</v>
      </c>
      <c r="O14">
        <v>51.6</v>
      </c>
      <c r="P14">
        <v>76</v>
      </c>
      <c r="Q14">
        <v>2.5</v>
      </c>
      <c r="R14">
        <v>3.3</v>
      </c>
      <c r="S14">
        <v>27.3</v>
      </c>
      <c r="T14">
        <v>31.9</v>
      </c>
      <c r="U14">
        <v>6.3</v>
      </c>
      <c r="V14">
        <v>21.1</v>
      </c>
      <c r="W14" t="s">
        <v>878</v>
      </c>
      <c r="X14">
        <v>186.4</v>
      </c>
    </row>
    <row r="15" spans="1:24" x14ac:dyDescent="0.25">
      <c r="A15" t="s">
        <v>876</v>
      </c>
      <c r="B15">
        <v>14</v>
      </c>
      <c r="C15" t="s">
        <v>892</v>
      </c>
      <c r="D15">
        <v>16</v>
      </c>
      <c r="E15">
        <v>44</v>
      </c>
      <c r="F15">
        <v>51</v>
      </c>
      <c r="G15">
        <v>476</v>
      </c>
      <c r="H15">
        <v>9.1999999999999993</v>
      </c>
      <c r="I15">
        <v>507</v>
      </c>
      <c r="J15">
        <v>0.89900000000000002</v>
      </c>
      <c r="K15">
        <v>13.2</v>
      </c>
      <c r="L15">
        <v>80.3</v>
      </c>
      <c r="M15">
        <v>4</v>
      </c>
      <c r="N15">
        <v>3</v>
      </c>
      <c r="O15">
        <v>47.6</v>
      </c>
      <c r="P15">
        <v>216</v>
      </c>
      <c r="Q15">
        <v>2.8</v>
      </c>
      <c r="R15">
        <v>3.2</v>
      </c>
      <c r="S15">
        <v>29.8</v>
      </c>
      <c r="T15">
        <v>31.7</v>
      </c>
      <c r="U15">
        <v>13.5</v>
      </c>
      <c r="V15">
        <v>23.1</v>
      </c>
      <c r="W15" t="s">
        <v>878</v>
      </c>
      <c r="X15">
        <v>183.3</v>
      </c>
    </row>
    <row r="16" spans="1:24" x14ac:dyDescent="0.25">
      <c r="A16" t="s">
        <v>876</v>
      </c>
      <c r="B16">
        <v>15</v>
      </c>
      <c r="C16" t="s">
        <v>893</v>
      </c>
      <c r="D16">
        <v>14</v>
      </c>
      <c r="E16">
        <v>36</v>
      </c>
      <c r="F16">
        <v>30</v>
      </c>
      <c r="G16">
        <v>364</v>
      </c>
      <c r="H16">
        <v>9.9</v>
      </c>
      <c r="I16">
        <v>358</v>
      </c>
      <c r="J16">
        <v>0.91600000000000004</v>
      </c>
      <c r="K16">
        <v>12.5</v>
      </c>
      <c r="L16">
        <v>87.5</v>
      </c>
      <c r="M16">
        <v>1</v>
      </c>
      <c r="N16">
        <v>1</v>
      </c>
      <c r="O16">
        <v>52.4</v>
      </c>
      <c r="P16">
        <v>139</v>
      </c>
      <c r="Q16">
        <v>2.6</v>
      </c>
      <c r="R16">
        <v>2.1</v>
      </c>
      <c r="S16">
        <v>26</v>
      </c>
      <c r="T16">
        <v>25.6</v>
      </c>
      <c r="U16">
        <v>9.9</v>
      </c>
      <c r="V16">
        <v>22.5</v>
      </c>
      <c r="W16" t="s">
        <v>894</v>
      </c>
      <c r="X16">
        <v>191.9</v>
      </c>
    </row>
    <row r="17" spans="1:24" x14ac:dyDescent="0.25">
      <c r="A17" t="s">
        <v>876</v>
      </c>
      <c r="B17">
        <v>16</v>
      </c>
      <c r="C17" t="s">
        <v>820</v>
      </c>
      <c r="D17">
        <v>16</v>
      </c>
      <c r="E17">
        <v>51</v>
      </c>
      <c r="F17">
        <v>50</v>
      </c>
      <c r="G17">
        <v>511</v>
      </c>
      <c r="H17">
        <v>10</v>
      </c>
      <c r="I17">
        <v>468</v>
      </c>
      <c r="J17">
        <v>0.89300000000000002</v>
      </c>
      <c r="K17">
        <v>17.600000000000001</v>
      </c>
      <c r="L17">
        <v>76.7</v>
      </c>
      <c r="M17">
        <v>3</v>
      </c>
      <c r="N17">
        <v>1</v>
      </c>
      <c r="O17">
        <v>48.2</v>
      </c>
      <c r="P17">
        <v>161</v>
      </c>
      <c r="Q17">
        <v>3.2</v>
      </c>
      <c r="R17">
        <v>3.1</v>
      </c>
      <c r="S17">
        <v>31.9</v>
      </c>
      <c r="T17">
        <v>29.3</v>
      </c>
      <c r="U17">
        <v>10.1</v>
      </c>
      <c r="V17">
        <v>22.7</v>
      </c>
      <c r="W17" t="s">
        <v>895</v>
      </c>
      <c r="X17">
        <v>183.5</v>
      </c>
    </row>
    <row r="18" spans="1:24" x14ac:dyDescent="0.25">
      <c r="A18" t="s">
        <v>876</v>
      </c>
      <c r="B18">
        <v>17</v>
      </c>
      <c r="C18" t="s">
        <v>216</v>
      </c>
      <c r="D18">
        <v>16</v>
      </c>
      <c r="E18">
        <v>49</v>
      </c>
      <c r="F18">
        <v>43</v>
      </c>
      <c r="G18">
        <v>458</v>
      </c>
      <c r="H18">
        <v>10.7</v>
      </c>
      <c r="I18">
        <v>458</v>
      </c>
      <c r="J18">
        <v>0.90600000000000003</v>
      </c>
      <c r="K18">
        <v>9.6999999999999993</v>
      </c>
      <c r="L18">
        <v>80</v>
      </c>
      <c r="M18">
        <v>2</v>
      </c>
      <c r="N18">
        <v>2</v>
      </c>
      <c r="O18">
        <v>54.2</v>
      </c>
      <c r="P18">
        <v>169</v>
      </c>
      <c r="Q18">
        <v>3.1</v>
      </c>
      <c r="R18">
        <v>2.7</v>
      </c>
      <c r="S18">
        <v>28.6</v>
      </c>
      <c r="T18">
        <v>28.6</v>
      </c>
      <c r="U18">
        <v>10.6</v>
      </c>
      <c r="V18">
        <v>21.1</v>
      </c>
      <c r="W18" t="s">
        <v>885</v>
      </c>
      <c r="X18">
        <v>183.2</v>
      </c>
    </row>
    <row r="19" spans="1:24" x14ac:dyDescent="0.25">
      <c r="A19" t="s">
        <v>876</v>
      </c>
      <c r="B19">
        <v>18</v>
      </c>
      <c r="C19" t="s">
        <v>896</v>
      </c>
      <c r="D19">
        <v>17</v>
      </c>
      <c r="E19">
        <v>44</v>
      </c>
      <c r="F19">
        <v>46</v>
      </c>
      <c r="G19">
        <v>583</v>
      </c>
      <c r="H19">
        <v>7.5</v>
      </c>
      <c r="I19">
        <v>475</v>
      </c>
      <c r="J19">
        <v>0.90300000000000002</v>
      </c>
      <c r="K19">
        <v>13.6</v>
      </c>
      <c r="L19">
        <v>87.3</v>
      </c>
      <c r="M19">
        <v>1</v>
      </c>
      <c r="N19">
        <v>4</v>
      </c>
      <c r="O19">
        <v>50.3</v>
      </c>
      <c r="P19">
        <v>163</v>
      </c>
      <c r="Q19">
        <v>2.6</v>
      </c>
      <c r="R19">
        <v>2.7</v>
      </c>
      <c r="S19">
        <v>34.299999999999997</v>
      </c>
      <c r="T19">
        <v>27.9</v>
      </c>
      <c r="U19">
        <v>9.6</v>
      </c>
      <c r="V19">
        <v>22</v>
      </c>
      <c r="W19" t="s">
        <v>897</v>
      </c>
      <c r="X19">
        <v>188.8</v>
      </c>
    </row>
    <row r="20" spans="1:24" x14ac:dyDescent="0.25">
      <c r="A20" t="s">
        <v>876</v>
      </c>
      <c r="B20">
        <v>19</v>
      </c>
      <c r="C20" t="s">
        <v>815</v>
      </c>
      <c r="D20">
        <v>11</v>
      </c>
      <c r="E20">
        <v>34</v>
      </c>
      <c r="F20">
        <v>25</v>
      </c>
      <c r="G20">
        <v>302</v>
      </c>
      <c r="H20">
        <v>11.3</v>
      </c>
      <c r="I20">
        <v>253</v>
      </c>
      <c r="J20">
        <v>0.90100000000000002</v>
      </c>
      <c r="K20">
        <v>14.9</v>
      </c>
      <c r="L20">
        <v>80</v>
      </c>
      <c r="M20">
        <v>0</v>
      </c>
      <c r="N20">
        <v>0</v>
      </c>
      <c r="O20">
        <v>53.9</v>
      </c>
      <c r="P20">
        <v>102</v>
      </c>
      <c r="Q20">
        <v>3.1</v>
      </c>
      <c r="R20">
        <v>2.2999999999999998</v>
      </c>
      <c r="S20">
        <v>27.5</v>
      </c>
      <c r="T20">
        <v>23</v>
      </c>
      <c r="U20">
        <v>9.3000000000000007</v>
      </c>
      <c r="V20">
        <v>21.7</v>
      </c>
      <c r="W20" t="s">
        <v>881</v>
      </c>
      <c r="X20">
        <v>187.7</v>
      </c>
    </row>
    <row r="21" spans="1:24" x14ac:dyDescent="0.25">
      <c r="A21" t="s">
        <v>876</v>
      </c>
      <c r="B21">
        <v>20</v>
      </c>
      <c r="C21" t="s">
        <v>819</v>
      </c>
      <c r="D21">
        <v>11</v>
      </c>
      <c r="E21">
        <v>23</v>
      </c>
      <c r="F21">
        <v>30</v>
      </c>
      <c r="G21">
        <v>306</v>
      </c>
      <c r="H21">
        <v>7.5</v>
      </c>
      <c r="I21">
        <v>348</v>
      </c>
      <c r="J21">
        <v>0.91400000000000003</v>
      </c>
      <c r="K21">
        <v>17.399999999999999</v>
      </c>
      <c r="L21">
        <v>83.7</v>
      </c>
      <c r="M21">
        <v>0</v>
      </c>
      <c r="N21">
        <v>3</v>
      </c>
      <c r="O21">
        <v>46.9</v>
      </c>
      <c r="P21">
        <v>108</v>
      </c>
      <c r="Q21">
        <v>2.1</v>
      </c>
      <c r="R21">
        <v>2.7</v>
      </c>
      <c r="S21">
        <v>27.8</v>
      </c>
      <c r="T21">
        <v>31.6</v>
      </c>
      <c r="U21">
        <v>9.8000000000000007</v>
      </c>
      <c r="V21">
        <v>21.1</v>
      </c>
      <c r="W21" t="s">
        <v>883</v>
      </c>
      <c r="X21">
        <v>186.9</v>
      </c>
    </row>
    <row r="22" spans="1:24" x14ac:dyDescent="0.25">
      <c r="A22" t="s">
        <v>876</v>
      </c>
      <c r="B22">
        <v>21</v>
      </c>
      <c r="C22" t="s">
        <v>898</v>
      </c>
      <c r="D22">
        <v>18</v>
      </c>
      <c r="E22">
        <v>94</v>
      </c>
      <c r="F22">
        <v>58</v>
      </c>
      <c r="G22">
        <v>561</v>
      </c>
      <c r="H22">
        <v>16.8</v>
      </c>
      <c r="I22">
        <v>463</v>
      </c>
      <c r="J22">
        <v>0.875</v>
      </c>
      <c r="K22">
        <v>23.8</v>
      </c>
      <c r="L22">
        <v>78.3</v>
      </c>
      <c r="M22">
        <v>5</v>
      </c>
      <c r="N22">
        <v>0</v>
      </c>
      <c r="O22">
        <v>50.7</v>
      </c>
      <c r="P22">
        <v>204</v>
      </c>
      <c r="Q22">
        <v>5.2</v>
      </c>
      <c r="R22">
        <v>3.2</v>
      </c>
      <c r="S22">
        <v>31.2</v>
      </c>
      <c r="T22">
        <v>25.7</v>
      </c>
      <c r="U22">
        <v>11.3</v>
      </c>
      <c r="V22">
        <v>21</v>
      </c>
      <c r="W22" t="s">
        <v>899</v>
      </c>
      <c r="X22">
        <v>190.2</v>
      </c>
    </row>
    <row r="23" spans="1:24" x14ac:dyDescent="0.25">
      <c r="A23" t="s">
        <v>876</v>
      </c>
      <c r="B23">
        <v>22</v>
      </c>
      <c r="C23" t="s">
        <v>184</v>
      </c>
      <c r="D23">
        <v>16</v>
      </c>
      <c r="E23">
        <v>39</v>
      </c>
      <c r="F23">
        <v>57</v>
      </c>
      <c r="G23">
        <v>530</v>
      </c>
      <c r="H23">
        <v>7.4</v>
      </c>
      <c r="I23">
        <v>529</v>
      </c>
      <c r="J23">
        <v>0.89200000000000002</v>
      </c>
      <c r="K23">
        <v>15.4</v>
      </c>
      <c r="L23">
        <v>69.5</v>
      </c>
      <c r="M23">
        <v>0</v>
      </c>
      <c r="N23">
        <v>1</v>
      </c>
      <c r="O23">
        <v>50</v>
      </c>
      <c r="P23">
        <v>165</v>
      </c>
      <c r="Q23">
        <v>2.4</v>
      </c>
      <c r="R23">
        <v>3.6</v>
      </c>
      <c r="S23">
        <v>33.1</v>
      </c>
      <c r="T23">
        <v>33.1</v>
      </c>
      <c r="U23">
        <v>10.3</v>
      </c>
      <c r="V23">
        <v>22.1</v>
      </c>
      <c r="W23" t="s">
        <v>900</v>
      </c>
      <c r="X23">
        <v>185.7</v>
      </c>
    </row>
    <row r="24" spans="1:24" x14ac:dyDescent="0.25">
      <c r="A24" t="s">
        <v>876</v>
      </c>
      <c r="B24">
        <v>23</v>
      </c>
      <c r="C24" t="s">
        <v>223</v>
      </c>
      <c r="D24">
        <v>9</v>
      </c>
      <c r="E24">
        <v>16</v>
      </c>
      <c r="F24">
        <v>30</v>
      </c>
      <c r="G24">
        <v>208</v>
      </c>
      <c r="H24">
        <v>7.7</v>
      </c>
      <c r="I24">
        <v>316</v>
      </c>
      <c r="J24">
        <v>0.90500000000000003</v>
      </c>
      <c r="K24">
        <v>23.1</v>
      </c>
      <c r="L24">
        <v>83.3</v>
      </c>
      <c r="M24">
        <v>0</v>
      </c>
      <c r="N24">
        <v>0</v>
      </c>
      <c r="O24">
        <v>41.4</v>
      </c>
      <c r="P24">
        <v>63</v>
      </c>
      <c r="Q24">
        <v>1.8</v>
      </c>
      <c r="R24">
        <v>3.3</v>
      </c>
      <c r="S24">
        <v>23.1</v>
      </c>
      <c r="T24">
        <v>35.1</v>
      </c>
      <c r="U24">
        <v>7</v>
      </c>
      <c r="V24">
        <v>21.1</v>
      </c>
      <c r="W24" t="s">
        <v>878</v>
      </c>
      <c r="X24">
        <v>180.2</v>
      </c>
    </row>
    <row r="25" spans="1:24" x14ac:dyDescent="0.25">
      <c r="A25" t="s">
        <v>876</v>
      </c>
      <c r="B25">
        <v>24</v>
      </c>
      <c r="C25" t="s">
        <v>901</v>
      </c>
      <c r="D25">
        <v>19</v>
      </c>
      <c r="E25">
        <v>52</v>
      </c>
      <c r="F25">
        <v>42</v>
      </c>
      <c r="G25">
        <v>574</v>
      </c>
      <c r="H25">
        <v>9.1</v>
      </c>
      <c r="I25">
        <v>544</v>
      </c>
      <c r="J25">
        <v>0.92300000000000004</v>
      </c>
      <c r="K25">
        <v>18.100000000000001</v>
      </c>
      <c r="L25">
        <v>88.1</v>
      </c>
      <c r="M25">
        <v>3</v>
      </c>
      <c r="N25">
        <v>0</v>
      </c>
      <c r="O25">
        <v>48.7</v>
      </c>
      <c r="P25">
        <v>226</v>
      </c>
      <c r="Q25">
        <v>2.7</v>
      </c>
      <c r="R25">
        <v>2.2000000000000002</v>
      </c>
      <c r="S25">
        <v>30.2</v>
      </c>
      <c r="T25">
        <v>28.6</v>
      </c>
      <c r="U25">
        <v>11.9</v>
      </c>
      <c r="V25">
        <v>22.5</v>
      </c>
      <c r="W25" t="s">
        <v>899</v>
      </c>
      <c r="X25">
        <v>183.7</v>
      </c>
    </row>
    <row r="26" spans="1:24" x14ac:dyDescent="0.25">
      <c r="A26" t="s">
        <v>876</v>
      </c>
      <c r="B26">
        <v>25</v>
      </c>
      <c r="C26" t="s">
        <v>608</v>
      </c>
      <c r="D26">
        <v>18</v>
      </c>
      <c r="E26">
        <v>60</v>
      </c>
      <c r="F26">
        <v>59</v>
      </c>
      <c r="G26">
        <v>491</v>
      </c>
      <c r="H26">
        <v>12.2</v>
      </c>
      <c r="I26">
        <v>572</v>
      </c>
      <c r="J26">
        <v>0.89700000000000002</v>
      </c>
      <c r="K26">
        <v>18.8</v>
      </c>
      <c r="L26">
        <v>83.6</v>
      </c>
      <c r="M26">
        <v>2</v>
      </c>
      <c r="N26">
        <v>0</v>
      </c>
      <c r="O26">
        <v>45</v>
      </c>
      <c r="P26">
        <v>151</v>
      </c>
      <c r="Q26">
        <v>3.3</v>
      </c>
      <c r="R26">
        <v>3.3</v>
      </c>
      <c r="S26">
        <v>27.3</v>
      </c>
      <c r="T26">
        <v>31.8</v>
      </c>
      <c r="U26">
        <v>8.4</v>
      </c>
      <c r="V26">
        <v>22.5</v>
      </c>
      <c r="W26" t="s">
        <v>902</v>
      </c>
      <c r="X26">
        <v>184.6</v>
      </c>
    </row>
    <row r="27" spans="1:24" x14ac:dyDescent="0.25">
      <c r="A27" t="s">
        <v>876</v>
      </c>
      <c r="B27">
        <v>26</v>
      </c>
      <c r="C27" t="s">
        <v>903</v>
      </c>
      <c r="D27">
        <v>16</v>
      </c>
      <c r="E27">
        <v>35</v>
      </c>
      <c r="F27">
        <v>76</v>
      </c>
      <c r="G27">
        <v>395</v>
      </c>
      <c r="H27">
        <v>8.9</v>
      </c>
      <c r="I27">
        <v>723</v>
      </c>
      <c r="J27">
        <v>0.89500000000000002</v>
      </c>
      <c r="K27">
        <v>9.3000000000000007</v>
      </c>
      <c r="L27">
        <v>72.7</v>
      </c>
      <c r="M27">
        <v>4</v>
      </c>
      <c r="N27">
        <v>3</v>
      </c>
      <c r="O27">
        <v>43.8</v>
      </c>
      <c r="P27">
        <v>268</v>
      </c>
      <c r="Q27">
        <v>2.2000000000000002</v>
      </c>
      <c r="R27">
        <v>4.8</v>
      </c>
      <c r="S27">
        <v>24.7</v>
      </c>
      <c r="T27">
        <v>45.2</v>
      </c>
      <c r="U27">
        <v>16.8</v>
      </c>
      <c r="V27">
        <v>22.6</v>
      </c>
      <c r="W27" t="s">
        <v>904</v>
      </c>
      <c r="X27">
        <v>191.2</v>
      </c>
    </row>
    <row r="28" spans="1:24" x14ac:dyDescent="0.25">
      <c r="A28" t="s">
        <v>876</v>
      </c>
      <c r="B28">
        <v>27</v>
      </c>
      <c r="C28" t="s">
        <v>905</v>
      </c>
      <c r="D28">
        <v>19</v>
      </c>
      <c r="E28">
        <v>53</v>
      </c>
      <c r="F28">
        <v>58</v>
      </c>
      <c r="G28">
        <v>540</v>
      </c>
      <c r="H28">
        <v>9.8000000000000007</v>
      </c>
      <c r="I28">
        <v>522</v>
      </c>
      <c r="J28">
        <v>0.88900000000000001</v>
      </c>
      <c r="K28">
        <v>20.7</v>
      </c>
      <c r="L28">
        <v>71.8</v>
      </c>
      <c r="M28">
        <v>2</v>
      </c>
      <c r="N28">
        <v>5</v>
      </c>
      <c r="O28">
        <v>53.2</v>
      </c>
      <c r="P28">
        <v>263</v>
      </c>
      <c r="Q28">
        <v>2.8</v>
      </c>
      <c r="R28">
        <v>3.1</v>
      </c>
      <c r="S28">
        <v>28.4</v>
      </c>
      <c r="T28">
        <v>27.5</v>
      </c>
      <c r="U28">
        <v>13.8</v>
      </c>
      <c r="V28">
        <v>22.11</v>
      </c>
      <c r="W28" t="s">
        <v>899</v>
      </c>
      <c r="X28">
        <v>188.4</v>
      </c>
    </row>
    <row r="29" spans="1:24" x14ac:dyDescent="0.25">
      <c r="A29" t="s">
        <v>876</v>
      </c>
      <c r="B29">
        <v>28</v>
      </c>
      <c r="C29" t="s">
        <v>241</v>
      </c>
      <c r="D29">
        <v>14</v>
      </c>
      <c r="E29">
        <v>50</v>
      </c>
      <c r="F29">
        <v>34</v>
      </c>
      <c r="G29">
        <v>495</v>
      </c>
      <c r="H29">
        <v>10.1</v>
      </c>
      <c r="I29">
        <v>353</v>
      </c>
      <c r="J29">
        <v>0.90400000000000003</v>
      </c>
      <c r="K29">
        <v>20.3</v>
      </c>
      <c r="L29">
        <v>80.400000000000006</v>
      </c>
      <c r="M29">
        <v>1</v>
      </c>
      <c r="N29">
        <v>2</v>
      </c>
      <c r="O29">
        <v>53.7</v>
      </c>
      <c r="P29">
        <v>106</v>
      </c>
      <c r="Q29">
        <v>3.6</v>
      </c>
      <c r="R29">
        <v>2.4</v>
      </c>
      <c r="S29">
        <v>35.4</v>
      </c>
      <c r="T29">
        <v>25.2</v>
      </c>
      <c r="U29">
        <v>7.6</v>
      </c>
      <c r="V29">
        <v>21.11</v>
      </c>
      <c r="W29" t="s">
        <v>887</v>
      </c>
      <c r="X29">
        <v>186</v>
      </c>
    </row>
    <row r="30" spans="1:24" x14ac:dyDescent="0.25">
      <c r="A30" t="s">
        <v>876</v>
      </c>
      <c r="B30">
        <v>29</v>
      </c>
      <c r="C30" t="s">
        <v>906</v>
      </c>
      <c r="D30">
        <v>18</v>
      </c>
      <c r="E30">
        <v>35</v>
      </c>
      <c r="F30">
        <v>45</v>
      </c>
      <c r="G30">
        <v>504</v>
      </c>
      <c r="H30">
        <v>6.9</v>
      </c>
      <c r="I30">
        <v>512</v>
      </c>
      <c r="J30">
        <v>0.91200000000000003</v>
      </c>
      <c r="K30">
        <v>11.3</v>
      </c>
      <c r="L30">
        <v>78.7</v>
      </c>
      <c r="M30">
        <v>0</v>
      </c>
      <c r="N30">
        <v>0</v>
      </c>
      <c r="O30">
        <v>52.4</v>
      </c>
      <c r="P30">
        <v>149</v>
      </c>
      <c r="Q30">
        <v>1.9</v>
      </c>
      <c r="R30">
        <v>2.5</v>
      </c>
      <c r="S30">
        <v>28</v>
      </c>
      <c r="T30">
        <v>28.4</v>
      </c>
      <c r="U30">
        <v>8.3000000000000007</v>
      </c>
      <c r="V30">
        <v>22.6</v>
      </c>
      <c r="W30" t="s">
        <v>897</v>
      </c>
      <c r="X30">
        <v>192.3</v>
      </c>
    </row>
    <row r="31" spans="1:24" x14ac:dyDescent="0.25">
      <c r="A31" t="s">
        <v>876</v>
      </c>
      <c r="B31">
        <v>30</v>
      </c>
      <c r="C31" t="s">
        <v>907</v>
      </c>
      <c r="D31">
        <v>16</v>
      </c>
      <c r="E31">
        <v>59</v>
      </c>
      <c r="F31">
        <v>46</v>
      </c>
      <c r="G31">
        <v>468</v>
      </c>
      <c r="H31">
        <v>12.6</v>
      </c>
      <c r="I31">
        <v>451</v>
      </c>
      <c r="J31">
        <v>0.89800000000000002</v>
      </c>
      <c r="K31">
        <v>23.4</v>
      </c>
      <c r="L31">
        <v>79.400000000000006</v>
      </c>
      <c r="M31">
        <v>2</v>
      </c>
      <c r="N31">
        <v>1</v>
      </c>
      <c r="O31">
        <v>54</v>
      </c>
      <c r="P31">
        <v>198</v>
      </c>
      <c r="Q31">
        <v>3.7</v>
      </c>
      <c r="R31">
        <v>2.9</v>
      </c>
      <c r="S31">
        <v>29.3</v>
      </c>
      <c r="T31">
        <v>28.2</v>
      </c>
      <c r="U31">
        <v>12.4</v>
      </c>
      <c r="V31">
        <v>21.11</v>
      </c>
      <c r="W31" t="s">
        <v>908</v>
      </c>
      <c r="X31">
        <v>186.6</v>
      </c>
    </row>
    <row r="32" spans="1:24" x14ac:dyDescent="0.25">
      <c r="A32" t="s">
        <v>876</v>
      </c>
      <c r="B32">
        <v>31</v>
      </c>
      <c r="C32" t="s">
        <v>909</v>
      </c>
      <c r="D32">
        <v>17</v>
      </c>
      <c r="E32">
        <v>48</v>
      </c>
      <c r="F32">
        <v>53</v>
      </c>
      <c r="G32">
        <v>447</v>
      </c>
      <c r="H32">
        <v>10.7</v>
      </c>
      <c r="I32">
        <v>652</v>
      </c>
      <c r="J32">
        <v>0.91900000000000004</v>
      </c>
      <c r="K32">
        <v>17.5</v>
      </c>
      <c r="L32">
        <v>78.599999999999994</v>
      </c>
      <c r="M32">
        <v>0</v>
      </c>
      <c r="N32">
        <v>3</v>
      </c>
      <c r="O32">
        <v>42.8</v>
      </c>
      <c r="P32">
        <v>143</v>
      </c>
      <c r="Q32">
        <v>2.8</v>
      </c>
      <c r="R32">
        <v>3.1</v>
      </c>
      <c r="S32">
        <v>26.3</v>
      </c>
      <c r="T32">
        <v>38.4</v>
      </c>
      <c r="U32">
        <v>8.4</v>
      </c>
      <c r="V32">
        <v>22.6</v>
      </c>
      <c r="W32" t="s">
        <v>883</v>
      </c>
      <c r="X32">
        <v>182.9</v>
      </c>
    </row>
    <row r="33" spans="1:24" x14ac:dyDescent="0.25">
      <c r="A33" t="s">
        <v>876</v>
      </c>
      <c r="B33">
        <v>32</v>
      </c>
      <c r="C33" t="s">
        <v>910</v>
      </c>
      <c r="D33">
        <v>16</v>
      </c>
      <c r="E33">
        <v>48</v>
      </c>
      <c r="F33">
        <v>47</v>
      </c>
      <c r="G33">
        <v>467</v>
      </c>
      <c r="H33">
        <v>10.3</v>
      </c>
      <c r="I33">
        <v>480</v>
      </c>
      <c r="J33">
        <v>0.90200000000000002</v>
      </c>
      <c r="K33">
        <v>16.7</v>
      </c>
      <c r="L33">
        <v>83.6</v>
      </c>
      <c r="M33">
        <v>1</v>
      </c>
      <c r="N33">
        <v>2</v>
      </c>
      <c r="O33">
        <v>46.1</v>
      </c>
      <c r="P33">
        <v>217</v>
      </c>
      <c r="Q33">
        <v>3</v>
      </c>
      <c r="R33">
        <v>2.9</v>
      </c>
      <c r="S33">
        <v>29.2</v>
      </c>
      <c r="T33">
        <v>30</v>
      </c>
      <c r="U33">
        <v>13.6</v>
      </c>
      <c r="V33">
        <v>22.4</v>
      </c>
      <c r="W33" t="s">
        <v>883</v>
      </c>
      <c r="X33">
        <v>184.4</v>
      </c>
    </row>
    <row r="34" spans="1:24" x14ac:dyDescent="0.25">
      <c r="A34" t="s">
        <v>876</v>
      </c>
      <c r="B34">
        <v>33</v>
      </c>
      <c r="C34" t="s">
        <v>911</v>
      </c>
      <c r="D34">
        <v>16</v>
      </c>
      <c r="E34">
        <v>41</v>
      </c>
      <c r="F34">
        <v>54</v>
      </c>
      <c r="G34">
        <v>439</v>
      </c>
      <c r="H34">
        <v>9.3000000000000007</v>
      </c>
      <c r="I34">
        <v>493</v>
      </c>
      <c r="J34">
        <v>0.89</v>
      </c>
      <c r="K34">
        <v>13.6</v>
      </c>
      <c r="L34">
        <v>82</v>
      </c>
      <c r="M34">
        <v>0</v>
      </c>
      <c r="N34">
        <v>2</v>
      </c>
      <c r="O34">
        <v>47</v>
      </c>
      <c r="P34">
        <v>131</v>
      </c>
      <c r="Q34">
        <v>2.6</v>
      </c>
      <c r="R34">
        <v>3.4</v>
      </c>
      <c r="S34">
        <v>27.4</v>
      </c>
      <c r="T34">
        <v>30.8</v>
      </c>
      <c r="U34">
        <v>8.1999999999999993</v>
      </c>
      <c r="V34">
        <v>22.8</v>
      </c>
      <c r="W34" t="s">
        <v>912</v>
      </c>
      <c r="X34">
        <v>188.2</v>
      </c>
    </row>
    <row r="35" spans="1:24" x14ac:dyDescent="0.25">
      <c r="A35" t="s">
        <v>876</v>
      </c>
      <c r="B35">
        <v>34</v>
      </c>
      <c r="C35" t="s">
        <v>202</v>
      </c>
      <c r="D35">
        <v>18</v>
      </c>
      <c r="E35">
        <v>72</v>
      </c>
      <c r="F35">
        <v>53</v>
      </c>
      <c r="G35">
        <v>635</v>
      </c>
      <c r="H35">
        <v>11.3</v>
      </c>
      <c r="I35">
        <v>555</v>
      </c>
      <c r="J35">
        <v>0.90500000000000003</v>
      </c>
      <c r="K35">
        <v>31.1</v>
      </c>
      <c r="L35">
        <v>75.400000000000006</v>
      </c>
      <c r="M35">
        <v>3</v>
      </c>
      <c r="N35">
        <v>2</v>
      </c>
      <c r="O35">
        <v>54.3</v>
      </c>
      <c r="P35">
        <v>252</v>
      </c>
      <c r="Q35">
        <v>4</v>
      </c>
      <c r="R35">
        <v>2.9</v>
      </c>
      <c r="S35">
        <v>35.299999999999997</v>
      </c>
      <c r="T35">
        <v>30.8</v>
      </c>
      <c r="U35">
        <v>14</v>
      </c>
      <c r="V35">
        <v>21.8</v>
      </c>
      <c r="W35" t="s">
        <v>885</v>
      </c>
      <c r="X35">
        <v>183</v>
      </c>
    </row>
    <row r="36" spans="1:24" x14ac:dyDescent="0.25">
      <c r="A36" t="s">
        <v>876</v>
      </c>
      <c r="B36">
        <v>35</v>
      </c>
      <c r="C36" t="s">
        <v>187</v>
      </c>
      <c r="D36">
        <v>18</v>
      </c>
      <c r="E36">
        <v>76</v>
      </c>
      <c r="F36">
        <v>56</v>
      </c>
      <c r="G36">
        <v>675</v>
      </c>
      <c r="H36">
        <v>11.3</v>
      </c>
      <c r="I36">
        <v>633</v>
      </c>
      <c r="J36">
        <v>0.91200000000000003</v>
      </c>
      <c r="K36">
        <v>27.8</v>
      </c>
      <c r="L36">
        <v>83.1</v>
      </c>
      <c r="M36">
        <v>5</v>
      </c>
      <c r="N36">
        <v>1</v>
      </c>
      <c r="O36">
        <v>48.1</v>
      </c>
      <c r="P36">
        <v>251</v>
      </c>
      <c r="Q36">
        <v>4.2</v>
      </c>
      <c r="R36">
        <v>3.1</v>
      </c>
      <c r="S36">
        <v>37.5</v>
      </c>
      <c r="T36">
        <v>35.200000000000003</v>
      </c>
      <c r="U36">
        <v>13.9</v>
      </c>
      <c r="V36">
        <v>21.4</v>
      </c>
      <c r="W36" t="s">
        <v>887</v>
      </c>
      <c r="X36">
        <v>186.7</v>
      </c>
    </row>
    <row r="37" spans="1:24" x14ac:dyDescent="0.25">
      <c r="A37" t="s">
        <v>876</v>
      </c>
      <c r="B37">
        <v>36</v>
      </c>
      <c r="C37" t="s">
        <v>190</v>
      </c>
      <c r="D37">
        <v>19</v>
      </c>
      <c r="E37">
        <v>50</v>
      </c>
      <c r="F37">
        <v>55</v>
      </c>
      <c r="G37">
        <v>582</v>
      </c>
      <c r="H37">
        <v>8.6</v>
      </c>
      <c r="I37">
        <v>551</v>
      </c>
      <c r="J37">
        <v>0.9</v>
      </c>
      <c r="K37">
        <v>22.6</v>
      </c>
      <c r="L37">
        <v>77.400000000000006</v>
      </c>
      <c r="M37">
        <v>1</v>
      </c>
      <c r="N37">
        <v>2</v>
      </c>
      <c r="O37">
        <v>51.2</v>
      </c>
      <c r="P37">
        <v>157</v>
      </c>
      <c r="Q37">
        <v>2.6</v>
      </c>
      <c r="R37">
        <v>2.9</v>
      </c>
      <c r="S37">
        <v>30.6</v>
      </c>
      <c r="T37">
        <v>29</v>
      </c>
      <c r="U37">
        <v>8.3000000000000007</v>
      </c>
      <c r="V37">
        <v>22.3</v>
      </c>
      <c r="W37" t="s">
        <v>879</v>
      </c>
      <c r="X37">
        <v>186.5</v>
      </c>
    </row>
    <row r="38" spans="1:24" x14ac:dyDescent="0.25">
      <c r="A38" t="s">
        <v>876</v>
      </c>
      <c r="B38">
        <v>37</v>
      </c>
      <c r="C38" t="s">
        <v>610</v>
      </c>
      <c r="D38">
        <v>18</v>
      </c>
      <c r="E38">
        <v>60</v>
      </c>
      <c r="F38">
        <v>49</v>
      </c>
      <c r="G38">
        <v>568</v>
      </c>
      <c r="H38">
        <v>10.6</v>
      </c>
      <c r="I38">
        <v>578</v>
      </c>
      <c r="J38">
        <v>0.91500000000000004</v>
      </c>
      <c r="K38">
        <v>26.4</v>
      </c>
      <c r="L38">
        <v>82</v>
      </c>
      <c r="M38">
        <v>1</v>
      </c>
      <c r="N38">
        <v>2</v>
      </c>
      <c r="O38">
        <v>48.7</v>
      </c>
      <c r="P38">
        <v>145</v>
      </c>
      <c r="Q38">
        <v>3.3</v>
      </c>
      <c r="R38">
        <v>2.7</v>
      </c>
      <c r="S38">
        <v>31.6</v>
      </c>
      <c r="T38">
        <v>32.1</v>
      </c>
      <c r="U38">
        <v>8.1</v>
      </c>
      <c r="V38">
        <v>21.7</v>
      </c>
      <c r="W38" t="s">
        <v>878</v>
      </c>
      <c r="X38">
        <v>186.9</v>
      </c>
    </row>
    <row r="39" spans="1:24" x14ac:dyDescent="0.25">
      <c r="A39" t="s">
        <v>876</v>
      </c>
      <c r="B39">
        <v>38</v>
      </c>
      <c r="C39" t="s">
        <v>634</v>
      </c>
      <c r="D39">
        <v>17</v>
      </c>
      <c r="E39">
        <v>52</v>
      </c>
      <c r="F39">
        <v>48</v>
      </c>
      <c r="G39">
        <v>491</v>
      </c>
      <c r="H39">
        <v>10.6</v>
      </c>
      <c r="I39">
        <v>509</v>
      </c>
      <c r="J39">
        <v>0.90600000000000003</v>
      </c>
      <c r="K39">
        <v>20.3</v>
      </c>
      <c r="L39">
        <v>78.900000000000006</v>
      </c>
      <c r="M39">
        <v>1</v>
      </c>
      <c r="N39">
        <v>2</v>
      </c>
      <c r="O39">
        <v>49.6</v>
      </c>
      <c r="P39">
        <v>139</v>
      </c>
      <c r="Q39">
        <v>3.1</v>
      </c>
      <c r="R39">
        <v>2.8</v>
      </c>
      <c r="S39">
        <v>28.9</v>
      </c>
      <c r="T39">
        <v>29.9</v>
      </c>
      <c r="U39">
        <v>8.1999999999999993</v>
      </c>
      <c r="V39">
        <v>22.11</v>
      </c>
      <c r="W39" t="s">
        <v>885</v>
      </c>
      <c r="X39">
        <v>179.1</v>
      </c>
    </row>
    <row r="40" spans="1:24" x14ac:dyDescent="0.25">
      <c r="A40" t="s">
        <v>876</v>
      </c>
      <c r="B40">
        <v>39</v>
      </c>
      <c r="C40" t="s">
        <v>913</v>
      </c>
      <c r="D40">
        <v>17</v>
      </c>
      <c r="E40">
        <v>47</v>
      </c>
      <c r="F40">
        <v>52</v>
      </c>
      <c r="G40">
        <v>506</v>
      </c>
      <c r="H40">
        <v>9.3000000000000007</v>
      </c>
      <c r="I40">
        <v>528</v>
      </c>
      <c r="J40">
        <v>0.90200000000000002</v>
      </c>
      <c r="K40">
        <v>30</v>
      </c>
      <c r="L40">
        <v>81.3</v>
      </c>
      <c r="M40">
        <v>1</v>
      </c>
      <c r="N40">
        <v>0</v>
      </c>
      <c r="O40">
        <v>46.5</v>
      </c>
      <c r="P40">
        <v>214</v>
      </c>
      <c r="Q40">
        <v>2.8</v>
      </c>
      <c r="R40">
        <v>3.1</v>
      </c>
      <c r="S40">
        <v>29.8</v>
      </c>
      <c r="T40">
        <v>31.1</v>
      </c>
      <c r="U40">
        <v>12.6</v>
      </c>
      <c r="V40">
        <v>21.11</v>
      </c>
      <c r="W40" t="s">
        <v>883</v>
      </c>
      <c r="X40">
        <v>187.1</v>
      </c>
    </row>
    <row r="41" spans="1:24" x14ac:dyDescent="0.25">
      <c r="A41" t="s">
        <v>876</v>
      </c>
      <c r="B41">
        <v>40</v>
      </c>
      <c r="C41" t="s">
        <v>226</v>
      </c>
      <c r="D41">
        <v>13</v>
      </c>
      <c r="E41">
        <v>40</v>
      </c>
      <c r="F41">
        <v>33</v>
      </c>
      <c r="G41">
        <v>375</v>
      </c>
      <c r="H41">
        <v>10.7</v>
      </c>
      <c r="I41">
        <v>330</v>
      </c>
      <c r="J41">
        <v>0.9</v>
      </c>
      <c r="K41">
        <v>20.8</v>
      </c>
      <c r="L41">
        <v>80.900000000000006</v>
      </c>
      <c r="M41">
        <v>4</v>
      </c>
      <c r="N41">
        <v>0</v>
      </c>
      <c r="O41">
        <v>49.2</v>
      </c>
      <c r="P41">
        <v>135</v>
      </c>
      <c r="Q41">
        <v>3.1</v>
      </c>
      <c r="R41">
        <v>2.5</v>
      </c>
      <c r="S41">
        <v>28.8</v>
      </c>
      <c r="T41">
        <v>25.4</v>
      </c>
      <c r="U41">
        <v>10.4</v>
      </c>
      <c r="V41">
        <v>22.1</v>
      </c>
      <c r="W41" t="s">
        <v>879</v>
      </c>
      <c r="X41">
        <v>186.2</v>
      </c>
    </row>
    <row r="42" spans="1:24" x14ac:dyDescent="0.25">
      <c r="A42" t="s">
        <v>876</v>
      </c>
      <c r="B42">
        <v>41</v>
      </c>
      <c r="C42" t="s">
        <v>914</v>
      </c>
      <c r="D42">
        <v>17</v>
      </c>
      <c r="E42">
        <v>41</v>
      </c>
      <c r="F42">
        <v>54</v>
      </c>
      <c r="G42">
        <v>492</v>
      </c>
      <c r="H42">
        <v>8.3000000000000007</v>
      </c>
      <c r="I42">
        <v>469</v>
      </c>
      <c r="J42">
        <v>0.88500000000000001</v>
      </c>
      <c r="K42">
        <v>18.600000000000001</v>
      </c>
      <c r="L42">
        <v>83.1</v>
      </c>
      <c r="M42">
        <v>2</v>
      </c>
      <c r="N42">
        <v>1</v>
      </c>
      <c r="O42">
        <v>51.1</v>
      </c>
      <c r="P42">
        <v>189</v>
      </c>
      <c r="Q42">
        <v>2.4</v>
      </c>
      <c r="R42">
        <v>3.2</v>
      </c>
      <c r="S42">
        <v>28.9</v>
      </c>
      <c r="T42">
        <v>27.6</v>
      </c>
      <c r="U42">
        <v>11.1</v>
      </c>
      <c r="V42">
        <v>22.9</v>
      </c>
      <c r="W42" t="s">
        <v>879</v>
      </c>
      <c r="X42">
        <v>182.7</v>
      </c>
    </row>
    <row r="43" spans="1:24" x14ac:dyDescent="0.25">
      <c r="A43" t="s">
        <v>876</v>
      </c>
      <c r="B43">
        <v>42</v>
      </c>
      <c r="C43" t="s">
        <v>220</v>
      </c>
      <c r="D43">
        <v>18</v>
      </c>
      <c r="E43">
        <v>64</v>
      </c>
      <c r="F43">
        <v>41</v>
      </c>
      <c r="G43">
        <v>569</v>
      </c>
      <c r="H43">
        <v>11.2</v>
      </c>
      <c r="I43">
        <v>442</v>
      </c>
      <c r="J43">
        <v>0.90700000000000003</v>
      </c>
      <c r="K43">
        <v>19.7</v>
      </c>
      <c r="L43">
        <v>86</v>
      </c>
      <c r="M43">
        <v>3</v>
      </c>
      <c r="N43">
        <v>0</v>
      </c>
      <c r="O43">
        <v>53.3</v>
      </c>
      <c r="P43">
        <v>126</v>
      </c>
      <c r="Q43">
        <v>3.6</v>
      </c>
      <c r="R43">
        <v>2.2999999999999998</v>
      </c>
      <c r="S43">
        <v>31.6</v>
      </c>
      <c r="T43">
        <v>24.6</v>
      </c>
      <c r="U43">
        <v>7</v>
      </c>
      <c r="V43">
        <v>22.3</v>
      </c>
      <c r="W43" t="s">
        <v>878</v>
      </c>
      <c r="X43">
        <v>189.1</v>
      </c>
    </row>
    <row r="44" spans="1:24" x14ac:dyDescent="0.25">
      <c r="A44" t="s">
        <v>876</v>
      </c>
      <c r="B44">
        <v>43</v>
      </c>
      <c r="C44" t="s">
        <v>915</v>
      </c>
      <c r="D44">
        <v>14</v>
      </c>
      <c r="E44">
        <v>42</v>
      </c>
      <c r="F44">
        <v>39</v>
      </c>
      <c r="G44">
        <v>391</v>
      </c>
      <c r="H44">
        <v>10.7</v>
      </c>
      <c r="I44">
        <v>389</v>
      </c>
      <c r="J44">
        <v>0.9</v>
      </c>
      <c r="K44">
        <v>21.2</v>
      </c>
      <c r="L44">
        <v>83.7</v>
      </c>
      <c r="M44">
        <v>6</v>
      </c>
      <c r="N44">
        <v>3</v>
      </c>
      <c r="O44">
        <v>52.9</v>
      </c>
      <c r="P44">
        <v>114</v>
      </c>
      <c r="Q44">
        <v>3</v>
      </c>
      <c r="R44">
        <v>2.8</v>
      </c>
      <c r="S44">
        <v>27.9</v>
      </c>
      <c r="T44">
        <v>27.8</v>
      </c>
      <c r="U44">
        <v>8.1</v>
      </c>
      <c r="V44">
        <v>22.1</v>
      </c>
      <c r="W44" t="s">
        <v>890</v>
      </c>
      <c r="X44">
        <v>188.8</v>
      </c>
    </row>
    <row r="45" spans="1:24" x14ac:dyDescent="0.25">
      <c r="A45" t="s">
        <v>876</v>
      </c>
      <c r="B45">
        <v>44</v>
      </c>
      <c r="C45" t="s">
        <v>209</v>
      </c>
      <c r="D45">
        <v>18</v>
      </c>
      <c r="E45">
        <v>51</v>
      </c>
      <c r="F45">
        <v>61</v>
      </c>
      <c r="G45">
        <v>514</v>
      </c>
      <c r="H45">
        <v>9.9</v>
      </c>
      <c r="I45">
        <v>540</v>
      </c>
      <c r="J45">
        <v>0.88700000000000001</v>
      </c>
      <c r="K45">
        <v>22.1</v>
      </c>
      <c r="L45">
        <v>75.3</v>
      </c>
      <c r="M45">
        <v>2</v>
      </c>
      <c r="N45">
        <v>3</v>
      </c>
      <c r="O45">
        <v>51.8</v>
      </c>
      <c r="P45">
        <v>238</v>
      </c>
      <c r="Q45">
        <v>2.8</v>
      </c>
      <c r="R45">
        <v>3.4</v>
      </c>
      <c r="S45">
        <v>28.6</v>
      </c>
      <c r="T45">
        <v>30</v>
      </c>
      <c r="U45">
        <v>13.2</v>
      </c>
      <c r="V45">
        <v>22.7</v>
      </c>
      <c r="W45" t="s">
        <v>897</v>
      </c>
      <c r="X45">
        <v>187.7</v>
      </c>
    </row>
    <row r="46" spans="1:24" x14ac:dyDescent="0.25">
      <c r="A46" t="s">
        <v>876</v>
      </c>
      <c r="B46">
        <v>45</v>
      </c>
      <c r="C46" t="s">
        <v>237</v>
      </c>
      <c r="D46">
        <v>18</v>
      </c>
      <c r="E46">
        <v>47</v>
      </c>
      <c r="F46">
        <v>46</v>
      </c>
      <c r="G46">
        <v>599</v>
      </c>
      <c r="H46">
        <v>7.8</v>
      </c>
      <c r="I46">
        <v>631</v>
      </c>
      <c r="J46">
        <v>0.92700000000000005</v>
      </c>
      <c r="K46">
        <v>15.6</v>
      </c>
      <c r="L46">
        <v>83.9</v>
      </c>
      <c r="M46">
        <v>0</v>
      </c>
      <c r="N46">
        <v>1</v>
      </c>
      <c r="O46">
        <v>53.9</v>
      </c>
      <c r="P46">
        <v>193</v>
      </c>
      <c r="Q46">
        <v>2.6</v>
      </c>
      <c r="R46">
        <v>2.6</v>
      </c>
      <c r="S46">
        <v>33.299999999999997</v>
      </c>
      <c r="T46">
        <v>35.1</v>
      </c>
      <c r="U46">
        <v>10.7</v>
      </c>
      <c r="V46">
        <v>21.7</v>
      </c>
      <c r="W46" t="s">
        <v>881</v>
      </c>
      <c r="X46">
        <v>189.3</v>
      </c>
    </row>
    <row r="47" spans="1:24" x14ac:dyDescent="0.25">
      <c r="A47" t="s">
        <v>876</v>
      </c>
      <c r="B47">
        <v>46</v>
      </c>
      <c r="C47" t="s">
        <v>254</v>
      </c>
      <c r="D47">
        <v>17</v>
      </c>
      <c r="E47">
        <v>40</v>
      </c>
      <c r="F47">
        <v>58</v>
      </c>
      <c r="G47">
        <v>571</v>
      </c>
      <c r="H47">
        <v>7</v>
      </c>
      <c r="I47">
        <v>540</v>
      </c>
      <c r="J47">
        <v>0.89300000000000002</v>
      </c>
      <c r="K47">
        <v>17.600000000000001</v>
      </c>
      <c r="L47">
        <v>76.8</v>
      </c>
      <c r="M47">
        <v>1</v>
      </c>
      <c r="N47">
        <v>1</v>
      </c>
      <c r="O47">
        <v>49</v>
      </c>
      <c r="P47">
        <v>202</v>
      </c>
      <c r="Q47">
        <v>2.4</v>
      </c>
      <c r="R47">
        <v>3.4</v>
      </c>
      <c r="S47">
        <v>33.6</v>
      </c>
      <c r="T47">
        <v>31.8</v>
      </c>
      <c r="U47">
        <v>11.9</v>
      </c>
      <c r="V47">
        <v>22.1</v>
      </c>
      <c r="W47" t="s">
        <v>881</v>
      </c>
      <c r="X47">
        <v>190.3</v>
      </c>
    </row>
    <row r="48" spans="1:24" x14ac:dyDescent="0.25">
      <c r="A48" t="s">
        <v>876</v>
      </c>
      <c r="B48">
        <v>47</v>
      </c>
      <c r="C48" t="s">
        <v>916</v>
      </c>
      <c r="D48">
        <v>16</v>
      </c>
      <c r="E48">
        <v>46</v>
      </c>
      <c r="F48">
        <v>45</v>
      </c>
      <c r="G48">
        <v>489</v>
      </c>
      <c r="H48">
        <v>9.4</v>
      </c>
      <c r="I48">
        <v>435</v>
      </c>
      <c r="J48">
        <v>0.89700000000000002</v>
      </c>
      <c r="K48">
        <v>11.1</v>
      </c>
      <c r="L48">
        <v>81.8</v>
      </c>
      <c r="M48">
        <v>1</v>
      </c>
      <c r="N48">
        <v>2</v>
      </c>
      <c r="O48">
        <v>55.7</v>
      </c>
      <c r="P48">
        <v>179</v>
      </c>
      <c r="Q48">
        <v>2.9</v>
      </c>
      <c r="R48">
        <v>2.8</v>
      </c>
      <c r="S48">
        <v>30.6</v>
      </c>
      <c r="T48">
        <v>27.2</v>
      </c>
      <c r="U48">
        <v>11.2</v>
      </c>
      <c r="V48">
        <v>22.4</v>
      </c>
      <c r="W48" t="s">
        <v>902</v>
      </c>
      <c r="X48">
        <v>186.3</v>
      </c>
    </row>
    <row r="49" spans="1:24" x14ac:dyDescent="0.25">
      <c r="A49" t="s">
        <v>876</v>
      </c>
      <c r="B49">
        <v>48</v>
      </c>
      <c r="C49" t="s">
        <v>609</v>
      </c>
      <c r="D49">
        <v>19</v>
      </c>
      <c r="E49">
        <v>72</v>
      </c>
      <c r="F49">
        <v>63</v>
      </c>
      <c r="G49">
        <v>762</v>
      </c>
      <c r="H49">
        <v>9.4</v>
      </c>
      <c r="I49">
        <v>485</v>
      </c>
      <c r="J49">
        <v>0.87</v>
      </c>
      <c r="K49">
        <v>21.1</v>
      </c>
      <c r="L49">
        <v>78.2</v>
      </c>
      <c r="M49">
        <v>1</v>
      </c>
      <c r="N49">
        <v>3</v>
      </c>
      <c r="O49">
        <v>50</v>
      </c>
      <c r="P49">
        <v>167</v>
      </c>
      <c r="Q49">
        <v>3.8</v>
      </c>
      <c r="R49">
        <v>3.3</v>
      </c>
      <c r="S49">
        <v>40.1</v>
      </c>
      <c r="T49">
        <v>25.5</v>
      </c>
      <c r="U49">
        <v>8.8000000000000007</v>
      </c>
      <c r="V49">
        <v>22.2</v>
      </c>
      <c r="W49" t="s">
        <v>900</v>
      </c>
      <c r="X49">
        <v>181</v>
      </c>
    </row>
    <row r="50" spans="1:24" x14ac:dyDescent="0.25">
      <c r="A50" t="s">
        <v>876</v>
      </c>
      <c r="B50">
        <v>49</v>
      </c>
      <c r="C50" t="s">
        <v>821</v>
      </c>
      <c r="D50">
        <v>12</v>
      </c>
      <c r="E50">
        <v>41</v>
      </c>
      <c r="F50">
        <v>45</v>
      </c>
      <c r="G50">
        <v>377</v>
      </c>
      <c r="H50">
        <v>10.9</v>
      </c>
      <c r="I50">
        <v>372</v>
      </c>
      <c r="J50">
        <v>0.879</v>
      </c>
      <c r="K50">
        <v>28.6</v>
      </c>
      <c r="L50">
        <v>70.5</v>
      </c>
      <c r="M50">
        <v>1</v>
      </c>
      <c r="N50">
        <v>0</v>
      </c>
      <c r="O50">
        <v>49.5</v>
      </c>
      <c r="P50">
        <v>105</v>
      </c>
      <c r="Q50">
        <v>3.4</v>
      </c>
      <c r="R50">
        <v>3.8</v>
      </c>
      <c r="S50">
        <v>31.4</v>
      </c>
      <c r="T50">
        <v>31</v>
      </c>
      <c r="U50">
        <v>8.8000000000000007</v>
      </c>
      <c r="V50">
        <v>21.11</v>
      </c>
      <c r="W50" t="s">
        <v>902</v>
      </c>
      <c r="X50">
        <v>189.8</v>
      </c>
    </row>
    <row r="51" spans="1:24" x14ac:dyDescent="0.25">
      <c r="A51" t="s">
        <v>876</v>
      </c>
      <c r="B51">
        <v>50</v>
      </c>
      <c r="C51" t="s">
        <v>813</v>
      </c>
      <c r="D51">
        <v>16</v>
      </c>
      <c r="E51">
        <v>51</v>
      </c>
      <c r="F51">
        <v>35</v>
      </c>
      <c r="G51">
        <v>535</v>
      </c>
      <c r="H51">
        <v>9.5</v>
      </c>
      <c r="I51">
        <v>371</v>
      </c>
      <c r="J51">
        <v>0.90600000000000003</v>
      </c>
      <c r="K51">
        <v>19.7</v>
      </c>
      <c r="L51">
        <v>84.9</v>
      </c>
      <c r="M51">
        <v>2</v>
      </c>
      <c r="N51">
        <v>1</v>
      </c>
      <c r="O51">
        <v>51.6</v>
      </c>
      <c r="P51">
        <v>220</v>
      </c>
      <c r="Q51">
        <v>3.2</v>
      </c>
      <c r="R51">
        <v>2.2000000000000002</v>
      </c>
      <c r="S51">
        <v>33.4</v>
      </c>
      <c r="T51">
        <v>23.2</v>
      </c>
      <c r="U51">
        <v>13.8</v>
      </c>
      <c r="V51">
        <v>21.7</v>
      </c>
      <c r="W51" t="s">
        <v>881</v>
      </c>
      <c r="X51">
        <v>191</v>
      </c>
    </row>
    <row r="52" spans="1:24" x14ac:dyDescent="0.25">
      <c r="A52" t="s">
        <v>876</v>
      </c>
      <c r="B52">
        <v>51</v>
      </c>
      <c r="C52" t="s">
        <v>917</v>
      </c>
      <c r="D52">
        <v>17</v>
      </c>
      <c r="E52">
        <v>75</v>
      </c>
      <c r="F52">
        <v>33</v>
      </c>
      <c r="G52">
        <v>575</v>
      </c>
      <c r="H52">
        <v>13</v>
      </c>
      <c r="I52">
        <v>392</v>
      </c>
      <c r="J52">
        <v>0.91600000000000004</v>
      </c>
      <c r="K52">
        <v>21.9</v>
      </c>
      <c r="L52">
        <v>91.8</v>
      </c>
      <c r="M52">
        <v>2</v>
      </c>
      <c r="N52">
        <v>2</v>
      </c>
      <c r="O52">
        <v>55.5</v>
      </c>
      <c r="P52">
        <v>172</v>
      </c>
      <c r="Q52">
        <v>4.4000000000000004</v>
      </c>
      <c r="R52">
        <v>1.9</v>
      </c>
      <c r="S52">
        <v>33.799999999999997</v>
      </c>
      <c r="T52">
        <v>23.1</v>
      </c>
      <c r="U52">
        <v>10.1</v>
      </c>
      <c r="V52">
        <v>22</v>
      </c>
      <c r="W52" t="s">
        <v>900</v>
      </c>
      <c r="X52">
        <v>180.7</v>
      </c>
    </row>
    <row r="53" spans="1:24" x14ac:dyDescent="0.25">
      <c r="A53" t="s">
        <v>876</v>
      </c>
      <c r="B53">
        <v>52</v>
      </c>
      <c r="C53" t="s">
        <v>218</v>
      </c>
      <c r="D53">
        <v>14</v>
      </c>
      <c r="E53">
        <v>37</v>
      </c>
      <c r="F53">
        <v>66</v>
      </c>
      <c r="G53">
        <v>327</v>
      </c>
      <c r="H53">
        <v>11.3</v>
      </c>
      <c r="I53">
        <v>498</v>
      </c>
      <c r="J53">
        <v>0.86699999999999999</v>
      </c>
      <c r="K53">
        <v>13</v>
      </c>
      <c r="L53">
        <v>66.7</v>
      </c>
      <c r="M53">
        <v>2</v>
      </c>
      <c r="N53">
        <v>3</v>
      </c>
      <c r="O53">
        <v>46.1</v>
      </c>
      <c r="P53">
        <v>222</v>
      </c>
      <c r="Q53">
        <v>2.6</v>
      </c>
      <c r="R53">
        <v>4.7</v>
      </c>
      <c r="S53">
        <v>23.4</v>
      </c>
      <c r="T53">
        <v>35.6</v>
      </c>
      <c r="U53">
        <v>15.9</v>
      </c>
      <c r="V53">
        <v>22.7</v>
      </c>
      <c r="W53" t="s">
        <v>908</v>
      </c>
      <c r="X53">
        <v>189.5</v>
      </c>
    </row>
    <row r="54" spans="1:24" x14ac:dyDescent="0.25">
      <c r="A54" t="s">
        <v>876</v>
      </c>
      <c r="B54">
        <v>53</v>
      </c>
      <c r="C54" t="s">
        <v>918</v>
      </c>
      <c r="D54">
        <v>16</v>
      </c>
      <c r="E54">
        <v>57</v>
      </c>
      <c r="F54">
        <v>40</v>
      </c>
      <c r="G54">
        <v>533</v>
      </c>
      <c r="H54">
        <v>10.7</v>
      </c>
      <c r="I54">
        <v>512</v>
      </c>
      <c r="J54">
        <v>0.92200000000000004</v>
      </c>
      <c r="K54">
        <v>19.2</v>
      </c>
      <c r="L54">
        <v>82.3</v>
      </c>
      <c r="M54">
        <v>3</v>
      </c>
      <c r="N54">
        <v>1</v>
      </c>
      <c r="O54">
        <v>50.9</v>
      </c>
      <c r="P54">
        <v>208</v>
      </c>
      <c r="Q54">
        <v>3.6</v>
      </c>
      <c r="R54">
        <v>2.5</v>
      </c>
      <c r="S54">
        <v>33.299999999999997</v>
      </c>
      <c r="T54">
        <v>32</v>
      </c>
      <c r="U54">
        <v>13</v>
      </c>
      <c r="V54">
        <v>23.2</v>
      </c>
      <c r="W54" t="s">
        <v>878</v>
      </c>
      <c r="X54">
        <v>187.6</v>
      </c>
    </row>
    <row r="55" spans="1:24" x14ac:dyDescent="0.25">
      <c r="A55" t="s">
        <v>876</v>
      </c>
      <c r="B55">
        <v>54</v>
      </c>
      <c r="C55" t="s">
        <v>919</v>
      </c>
      <c r="D55">
        <v>18</v>
      </c>
      <c r="E55">
        <v>35</v>
      </c>
      <c r="F55">
        <v>57</v>
      </c>
      <c r="G55">
        <v>479</v>
      </c>
      <c r="H55">
        <v>7.3</v>
      </c>
      <c r="I55">
        <v>687</v>
      </c>
      <c r="J55">
        <v>0.91700000000000004</v>
      </c>
      <c r="K55">
        <v>16.399999999999999</v>
      </c>
      <c r="L55">
        <v>79.2</v>
      </c>
      <c r="M55">
        <v>1</v>
      </c>
      <c r="N55">
        <v>3</v>
      </c>
      <c r="O55">
        <v>47.1</v>
      </c>
      <c r="P55">
        <v>247</v>
      </c>
      <c r="Q55">
        <v>1.9</v>
      </c>
      <c r="R55">
        <v>3.2</v>
      </c>
      <c r="S55">
        <v>26.6</v>
      </c>
      <c r="T55">
        <v>38.200000000000003</v>
      </c>
      <c r="U55">
        <v>13.7</v>
      </c>
      <c r="V55">
        <v>23.1</v>
      </c>
      <c r="W55" t="s">
        <v>887</v>
      </c>
      <c r="X55">
        <v>181.3</v>
      </c>
    </row>
    <row r="56" spans="1:24" x14ac:dyDescent="0.25">
      <c r="A56" t="s">
        <v>876</v>
      </c>
      <c r="B56">
        <v>55</v>
      </c>
      <c r="C56" t="s">
        <v>920</v>
      </c>
      <c r="D56">
        <v>16</v>
      </c>
      <c r="E56">
        <v>47</v>
      </c>
      <c r="F56">
        <v>42</v>
      </c>
      <c r="G56">
        <v>399</v>
      </c>
      <c r="H56">
        <v>11.8</v>
      </c>
      <c r="I56">
        <v>483</v>
      </c>
      <c r="J56">
        <v>0.91300000000000003</v>
      </c>
      <c r="K56">
        <v>23.7</v>
      </c>
      <c r="L56">
        <v>85.4</v>
      </c>
      <c r="M56">
        <v>1</v>
      </c>
      <c r="N56">
        <v>4</v>
      </c>
      <c r="O56">
        <v>48.7</v>
      </c>
      <c r="P56">
        <v>110</v>
      </c>
      <c r="Q56">
        <v>2.9</v>
      </c>
      <c r="R56">
        <v>2.6</v>
      </c>
      <c r="S56">
        <v>24.9</v>
      </c>
      <c r="T56">
        <v>30.2</v>
      </c>
      <c r="U56">
        <v>6.9</v>
      </c>
      <c r="V56">
        <v>22.11</v>
      </c>
      <c r="W56" t="s">
        <v>921</v>
      </c>
      <c r="X56">
        <v>180.1</v>
      </c>
    </row>
    <row r="57" spans="1:24" x14ac:dyDescent="0.25">
      <c r="A57" t="s">
        <v>876</v>
      </c>
      <c r="B57">
        <v>56</v>
      </c>
      <c r="C57" t="s">
        <v>922</v>
      </c>
      <c r="D57">
        <v>16</v>
      </c>
      <c r="E57">
        <v>46</v>
      </c>
      <c r="F57">
        <v>37</v>
      </c>
      <c r="G57">
        <v>478</v>
      </c>
      <c r="H57">
        <v>9.6</v>
      </c>
      <c r="I57">
        <v>416</v>
      </c>
      <c r="J57">
        <v>0.91100000000000003</v>
      </c>
      <c r="K57">
        <v>19.7</v>
      </c>
      <c r="L57">
        <v>86.4</v>
      </c>
      <c r="M57">
        <v>1</v>
      </c>
      <c r="N57">
        <v>0</v>
      </c>
      <c r="O57">
        <v>51.4</v>
      </c>
      <c r="P57">
        <v>173</v>
      </c>
      <c r="Q57">
        <v>2.9</v>
      </c>
      <c r="R57">
        <v>2.2999999999999998</v>
      </c>
      <c r="S57">
        <v>29.9</v>
      </c>
      <c r="T57">
        <v>26</v>
      </c>
      <c r="U57">
        <v>10.8</v>
      </c>
      <c r="V57">
        <v>22.2</v>
      </c>
      <c r="W57" t="s">
        <v>881</v>
      </c>
      <c r="X57">
        <v>181.3</v>
      </c>
    </row>
    <row r="58" spans="1:24" x14ac:dyDescent="0.25">
      <c r="A58" t="s">
        <v>876</v>
      </c>
      <c r="B58">
        <v>57</v>
      </c>
      <c r="C58" t="s">
        <v>814</v>
      </c>
      <c r="D58">
        <v>16</v>
      </c>
      <c r="E58">
        <v>34</v>
      </c>
      <c r="F58">
        <v>50</v>
      </c>
      <c r="G58">
        <v>469</v>
      </c>
      <c r="H58">
        <v>7.2</v>
      </c>
      <c r="I58">
        <v>496</v>
      </c>
      <c r="J58">
        <v>0.89900000000000002</v>
      </c>
      <c r="K58">
        <v>14.3</v>
      </c>
      <c r="L58">
        <v>81</v>
      </c>
      <c r="M58">
        <v>2</v>
      </c>
      <c r="N58">
        <v>1</v>
      </c>
      <c r="O58">
        <v>50.3</v>
      </c>
      <c r="P58">
        <v>140</v>
      </c>
      <c r="Q58">
        <v>2.1</v>
      </c>
      <c r="R58">
        <v>3.1</v>
      </c>
      <c r="S58">
        <v>29.3</v>
      </c>
      <c r="T58">
        <v>31</v>
      </c>
      <c r="U58">
        <v>8.8000000000000007</v>
      </c>
      <c r="V58">
        <v>22.1</v>
      </c>
      <c r="W58" t="s">
        <v>879</v>
      </c>
      <c r="X58">
        <v>185.9</v>
      </c>
    </row>
    <row r="59" spans="1:24" x14ac:dyDescent="0.25">
      <c r="A59" t="s">
        <v>876</v>
      </c>
      <c r="B59">
        <v>58</v>
      </c>
      <c r="C59" t="s">
        <v>684</v>
      </c>
      <c r="D59">
        <v>18</v>
      </c>
      <c r="E59">
        <v>54</v>
      </c>
      <c r="F59">
        <v>46</v>
      </c>
      <c r="G59">
        <v>561</v>
      </c>
      <c r="H59">
        <v>9.6</v>
      </c>
      <c r="I59">
        <v>514</v>
      </c>
      <c r="J59">
        <v>0.91100000000000003</v>
      </c>
      <c r="K59">
        <v>15.3</v>
      </c>
      <c r="L59">
        <v>74.599999999999994</v>
      </c>
      <c r="M59">
        <v>4</v>
      </c>
      <c r="N59">
        <v>2</v>
      </c>
      <c r="O59">
        <v>50.1</v>
      </c>
      <c r="P59">
        <v>179</v>
      </c>
      <c r="Q59">
        <v>3</v>
      </c>
      <c r="R59">
        <v>2.6</v>
      </c>
      <c r="S59">
        <v>31.2</v>
      </c>
      <c r="T59">
        <v>28.6</v>
      </c>
      <c r="U59">
        <v>9.9</v>
      </c>
      <c r="V59">
        <v>22.6</v>
      </c>
      <c r="W59" t="s">
        <v>908</v>
      </c>
      <c r="X59">
        <v>187.5</v>
      </c>
    </row>
    <row r="60" spans="1:24" x14ac:dyDescent="0.25">
      <c r="A60" t="s">
        <v>876</v>
      </c>
      <c r="B60">
        <v>59</v>
      </c>
      <c r="C60" t="s">
        <v>923</v>
      </c>
      <c r="D60">
        <v>16</v>
      </c>
      <c r="E60">
        <v>23</v>
      </c>
      <c r="F60">
        <v>79</v>
      </c>
      <c r="G60">
        <v>320</v>
      </c>
      <c r="H60">
        <v>7.2</v>
      </c>
      <c r="I60">
        <v>640</v>
      </c>
      <c r="J60">
        <v>0.877</v>
      </c>
      <c r="K60">
        <v>11.1</v>
      </c>
      <c r="L60">
        <v>77.5</v>
      </c>
      <c r="M60">
        <v>1</v>
      </c>
      <c r="N60">
        <v>9</v>
      </c>
      <c r="O60">
        <v>39.4</v>
      </c>
      <c r="P60">
        <v>180</v>
      </c>
      <c r="Q60">
        <v>1.4</v>
      </c>
      <c r="R60">
        <v>4.9000000000000004</v>
      </c>
      <c r="S60">
        <v>20</v>
      </c>
      <c r="T60">
        <v>40</v>
      </c>
      <c r="U60">
        <v>11.3</v>
      </c>
      <c r="V60">
        <v>22.2</v>
      </c>
      <c r="W60" t="s">
        <v>879</v>
      </c>
      <c r="X60">
        <v>186</v>
      </c>
    </row>
    <row r="61" spans="1:24" x14ac:dyDescent="0.25">
      <c r="A61" t="s">
        <v>876</v>
      </c>
      <c r="B61">
        <v>60</v>
      </c>
      <c r="C61" t="s">
        <v>924</v>
      </c>
      <c r="D61">
        <v>16</v>
      </c>
      <c r="E61">
        <v>54</v>
      </c>
      <c r="F61">
        <v>55</v>
      </c>
      <c r="G61">
        <v>464</v>
      </c>
      <c r="H61">
        <v>11.6</v>
      </c>
      <c r="I61">
        <v>479</v>
      </c>
      <c r="J61">
        <v>0.88500000000000001</v>
      </c>
      <c r="K61">
        <v>21.2</v>
      </c>
      <c r="L61">
        <v>94.1</v>
      </c>
      <c r="M61">
        <v>4</v>
      </c>
      <c r="N61">
        <v>1</v>
      </c>
      <c r="O61">
        <v>51.5</v>
      </c>
      <c r="P61">
        <v>206</v>
      </c>
      <c r="Q61">
        <v>3.4</v>
      </c>
      <c r="R61">
        <v>3.4</v>
      </c>
      <c r="S61">
        <v>29</v>
      </c>
      <c r="T61">
        <v>29.9</v>
      </c>
      <c r="U61">
        <v>12.9</v>
      </c>
      <c r="V61">
        <v>22.7</v>
      </c>
      <c r="W61" t="s">
        <v>899</v>
      </c>
      <c r="X61">
        <v>187</v>
      </c>
    </row>
    <row r="62" spans="1:24" x14ac:dyDescent="0.25">
      <c r="A62" t="s">
        <v>876</v>
      </c>
      <c r="B62">
        <v>61</v>
      </c>
      <c r="C62" t="s">
        <v>925</v>
      </c>
      <c r="D62">
        <v>13</v>
      </c>
      <c r="E62">
        <v>33</v>
      </c>
      <c r="F62">
        <v>33</v>
      </c>
      <c r="G62">
        <v>352</v>
      </c>
      <c r="H62">
        <v>9.4</v>
      </c>
      <c r="I62">
        <v>394</v>
      </c>
      <c r="J62">
        <v>0.91600000000000004</v>
      </c>
      <c r="K62">
        <v>7.4</v>
      </c>
      <c r="L62">
        <v>84</v>
      </c>
      <c r="M62">
        <v>1</v>
      </c>
      <c r="N62">
        <v>4</v>
      </c>
      <c r="O62">
        <v>50.3</v>
      </c>
      <c r="P62">
        <v>187</v>
      </c>
      <c r="Q62">
        <v>2.5</v>
      </c>
      <c r="R62">
        <v>2.5</v>
      </c>
      <c r="S62">
        <v>27.1</v>
      </c>
      <c r="T62">
        <v>30.3</v>
      </c>
      <c r="U62">
        <v>14.4</v>
      </c>
      <c r="V62">
        <v>22</v>
      </c>
      <c r="W62" t="s">
        <v>912</v>
      </c>
      <c r="X62">
        <v>190.5</v>
      </c>
    </row>
    <row r="63" spans="1:24" x14ac:dyDescent="0.25">
      <c r="A63" t="s">
        <v>876</v>
      </c>
      <c r="B63">
        <v>62</v>
      </c>
      <c r="C63" t="s">
        <v>199</v>
      </c>
      <c r="D63">
        <v>16</v>
      </c>
      <c r="E63">
        <v>64</v>
      </c>
      <c r="F63">
        <v>35</v>
      </c>
      <c r="G63">
        <v>595</v>
      </c>
      <c r="H63">
        <v>10.8</v>
      </c>
      <c r="I63">
        <v>413</v>
      </c>
      <c r="J63">
        <v>0.91500000000000004</v>
      </c>
      <c r="K63">
        <v>27.6</v>
      </c>
      <c r="L63">
        <v>86.7</v>
      </c>
      <c r="M63">
        <v>0</v>
      </c>
      <c r="N63">
        <v>0</v>
      </c>
      <c r="O63">
        <v>53.8</v>
      </c>
      <c r="P63">
        <v>193</v>
      </c>
      <c r="Q63">
        <v>4</v>
      </c>
      <c r="R63">
        <v>2.2000000000000002</v>
      </c>
      <c r="S63">
        <v>37.200000000000003</v>
      </c>
      <c r="T63">
        <v>25.8</v>
      </c>
      <c r="U63">
        <v>12.1</v>
      </c>
      <c r="V63">
        <v>22.9</v>
      </c>
      <c r="W63" t="s">
        <v>894</v>
      </c>
      <c r="X63">
        <v>190.1</v>
      </c>
    </row>
    <row r="64" spans="1:24" x14ac:dyDescent="0.25">
      <c r="A64" t="s">
        <v>876</v>
      </c>
      <c r="B64">
        <v>63</v>
      </c>
      <c r="C64" t="s">
        <v>244</v>
      </c>
      <c r="D64">
        <v>18</v>
      </c>
      <c r="E64">
        <v>63</v>
      </c>
      <c r="F64">
        <v>31</v>
      </c>
      <c r="G64">
        <v>616</v>
      </c>
      <c r="H64">
        <v>10.199999999999999</v>
      </c>
      <c r="I64">
        <v>475</v>
      </c>
      <c r="J64">
        <v>0.93500000000000005</v>
      </c>
      <c r="K64">
        <v>17.3</v>
      </c>
      <c r="L64">
        <v>91.2</v>
      </c>
      <c r="M64">
        <v>2</v>
      </c>
      <c r="N64">
        <v>1</v>
      </c>
      <c r="O64">
        <v>54.2</v>
      </c>
      <c r="P64">
        <v>199</v>
      </c>
      <c r="Q64">
        <v>3.5</v>
      </c>
      <c r="R64">
        <v>1.7</v>
      </c>
      <c r="S64">
        <v>34.200000000000003</v>
      </c>
      <c r="T64">
        <v>26.4</v>
      </c>
      <c r="U64">
        <v>11.1</v>
      </c>
      <c r="V64">
        <v>21.4</v>
      </c>
      <c r="W64" t="s">
        <v>926</v>
      </c>
      <c r="X64">
        <v>187.7</v>
      </c>
    </row>
    <row r="65" spans="1:24" x14ac:dyDescent="0.25">
      <c r="A65" t="s">
        <v>876</v>
      </c>
      <c r="B65">
        <v>64</v>
      </c>
      <c r="C65" t="s">
        <v>818</v>
      </c>
      <c r="D65">
        <v>12</v>
      </c>
      <c r="E65">
        <v>28</v>
      </c>
      <c r="F65">
        <v>46</v>
      </c>
      <c r="G65">
        <v>295</v>
      </c>
      <c r="H65">
        <v>9.5</v>
      </c>
      <c r="I65">
        <v>343</v>
      </c>
      <c r="J65">
        <v>0.86599999999999999</v>
      </c>
      <c r="K65">
        <v>11.4</v>
      </c>
      <c r="L65">
        <v>80</v>
      </c>
      <c r="M65">
        <v>2</v>
      </c>
      <c r="N65">
        <v>0</v>
      </c>
      <c r="O65">
        <v>48.7</v>
      </c>
      <c r="P65">
        <v>160</v>
      </c>
      <c r="Q65">
        <v>2.2999999999999998</v>
      </c>
      <c r="R65">
        <v>3.8</v>
      </c>
      <c r="S65">
        <v>24.6</v>
      </c>
      <c r="T65">
        <v>28.6</v>
      </c>
      <c r="U65">
        <v>13.3</v>
      </c>
      <c r="V65">
        <v>22.2</v>
      </c>
      <c r="W65" t="s">
        <v>900</v>
      </c>
      <c r="X65">
        <v>185.5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dimension ref="A1:S24"/>
  <sheetViews>
    <sheetView workbookViewId="0">
      <selection activeCell="R1" sqref="R1:S1048576"/>
    </sheetView>
  </sheetViews>
  <sheetFormatPr defaultRowHeight="15" x14ac:dyDescent="0.25"/>
  <cols>
    <col min="1" max="1" width="2.140625" style="97" bestFit="1" customWidth="1"/>
    <col min="2" max="2" width="21" style="98" bestFit="1" customWidth="1"/>
    <col min="3" max="3" width="4.5703125" style="97" bestFit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8.42578125" style="6" customWidth="1"/>
  </cols>
  <sheetData>
    <row r="1" spans="1:19" s="16" customFormat="1" x14ac:dyDescent="0.3">
      <c r="A1" s="92" t="s">
        <v>712</v>
      </c>
      <c r="B1" s="93" t="s">
        <v>607</v>
      </c>
      <c r="C1" s="93" t="s">
        <v>713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2" t="s">
        <v>805</v>
      </c>
      <c r="S1" s="92" t="s">
        <v>806</v>
      </c>
    </row>
    <row r="2" spans="1:19" ht="17.25" x14ac:dyDescent="0.35">
      <c r="A2" s="94"/>
      <c r="B2" s="95" t="s">
        <v>665</v>
      </c>
      <c r="C2" s="96"/>
      <c r="D2" s="91">
        <v>1.3374999999999999</v>
      </c>
      <c r="E2" s="91">
        <v>0.6</v>
      </c>
      <c r="F2" s="91">
        <v>1.80125</v>
      </c>
      <c r="G2" s="91">
        <v>1.5918965329999999</v>
      </c>
      <c r="H2" s="91">
        <v>2.9396532999999999E-2</v>
      </c>
      <c r="I2" s="91">
        <v>2.9525000000000001</v>
      </c>
      <c r="J2" s="91">
        <v>2.3075000000000001</v>
      </c>
      <c r="K2" s="91">
        <v>0.34129306599999998</v>
      </c>
      <c r="L2" s="91">
        <v>1.5825</v>
      </c>
      <c r="M2" s="91">
        <v>2.27</v>
      </c>
      <c r="N2" s="91">
        <v>1.7124999999999999</v>
      </c>
      <c r="O2" s="91">
        <v>1.95</v>
      </c>
      <c r="P2" s="91">
        <v>1.825</v>
      </c>
      <c r="Q2" s="91">
        <v>2.9668965329999999</v>
      </c>
      <c r="R2" s="168">
        <f t="shared" ref="R2:R24" si="0">+IF(SUM(M2:Q2)=0,0,AVERAGEIF(M2:Q2,"&lt;&gt;0"))</f>
        <v>2.1448793066</v>
      </c>
      <c r="S2" s="168">
        <f>AVERAGEIF(D2:Q2,"&lt;&gt;0")</f>
        <v>1.6620166189285714</v>
      </c>
    </row>
    <row r="3" spans="1:19" ht="17.25" x14ac:dyDescent="0.35">
      <c r="A3" s="94"/>
      <c r="B3" s="95" t="s">
        <v>674</v>
      </c>
      <c r="C3" s="96"/>
      <c r="D3" s="91">
        <v>2.085</v>
      </c>
      <c r="E3" s="91">
        <v>1.415</v>
      </c>
      <c r="F3" s="91">
        <v>2.9437500000000001</v>
      </c>
      <c r="G3" s="91">
        <v>-0.19500000000000001</v>
      </c>
      <c r="H3" s="91">
        <v>-0.115</v>
      </c>
      <c r="I3" s="91">
        <v>2.63</v>
      </c>
      <c r="J3" s="91">
        <v>0.59939653299999995</v>
      </c>
      <c r="K3" s="91">
        <v>1.8774999999999999</v>
      </c>
      <c r="L3" s="91">
        <v>2.3218965329999999</v>
      </c>
      <c r="M3" s="91">
        <v>2.1924999999999999</v>
      </c>
      <c r="N3" s="91">
        <v>0.53629306600000004</v>
      </c>
      <c r="O3" s="91">
        <v>1.38</v>
      </c>
      <c r="P3" s="91">
        <v>0.66</v>
      </c>
      <c r="Q3" s="91">
        <v>1.4175</v>
      </c>
      <c r="R3" s="168">
        <f t="shared" si="0"/>
        <v>1.2372586131999999</v>
      </c>
      <c r="S3" s="168">
        <f t="shared" ref="S3:S24" si="1">AVERAGEIF(D3:Q3,"&lt;&gt;0")</f>
        <v>1.410631152285714</v>
      </c>
    </row>
    <row r="4" spans="1:19" ht="17.25" x14ac:dyDescent="0.35">
      <c r="A4" s="94"/>
      <c r="B4" s="95" t="s">
        <v>662</v>
      </c>
      <c r="C4" s="96"/>
      <c r="D4" s="91">
        <v>0</v>
      </c>
      <c r="E4" s="91">
        <v>0</v>
      </c>
      <c r="F4" s="91">
        <v>0.73499999999999999</v>
      </c>
      <c r="G4" s="91">
        <v>1.7424999999999999</v>
      </c>
      <c r="H4" s="91">
        <v>-0.17</v>
      </c>
      <c r="I4" s="91">
        <v>2.2949999999999999</v>
      </c>
      <c r="J4" s="91">
        <v>1.7424999999999999</v>
      </c>
      <c r="K4" s="91">
        <v>1.4968965329999999</v>
      </c>
      <c r="L4" s="91">
        <v>2.1225000000000001</v>
      </c>
      <c r="M4" s="91">
        <v>2.4275000000000002</v>
      </c>
      <c r="N4" s="91">
        <v>0.77</v>
      </c>
      <c r="O4" s="91">
        <v>1.7749999999999999</v>
      </c>
      <c r="P4" s="91">
        <v>0.78500000000000003</v>
      </c>
      <c r="Q4" s="91">
        <v>0.72939653299999996</v>
      </c>
      <c r="R4" s="168">
        <f t="shared" si="0"/>
        <v>1.2973793066000001</v>
      </c>
      <c r="S4" s="168">
        <f t="shared" si="1"/>
        <v>1.3709410888333335</v>
      </c>
    </row>
    <row r="5" spans="1:19" ht="17.25" x14ac:dyDescent="0.35">
      <c r="A5" s="94"/>
      <c r="B5" s="95" t="s">
        <v>675</v>
      </c>
      <c r="C5" s="96"/>
      <c r="D5" s="91">
        <v>0.83250000000000002</v>
      </c>
      <c r="E5" s="91">
        <v>-0.23</v>
      </c>
      <c r="F5" s="91">
        <v>1.1599999999999999</v>
      </c>
      <c r="G5" s="91">
        <v>0.65</v>
      </c>
      <c r="H5" s="91">
        <v>0.56000000000000005</v>
      </c>
      <c r="I5" s="91">
        <v>1.0037930660000001</v>
      </c>
      <c r="J5" s="91">
        <v>0.25</v>
      </c>
      <c r="K5" s="91">
        <v>1.9325000000000001</v>
      </c>
      <c r="L5" s="91">
        <v>1.2549999999999999</v>
      </c>
      <c r="M5" s="91">
        <v>2.5099999999999998</v>
      </c>
      <c r="N5" s="91">
        <v>0.3</v>
      </c>
      <c r="O5" s="91">
        <v>1.1000000000000001</v>
      </c>
      <c r="P5" s="91">
        <v>1.064396533</v>
      </c>
      <c r="Q5" s="91">
        <v>0.64</v>
      </c>
      <c r="R5" s="168">
        <f t="shared" si="0"/>
        <v>1.1228793066</v>
      </c>
      <c r="S5" s="168">
        <f t="shared" si="1"/>
        <v>0.93058497135714291</v>
      </c>
    </row>
    <row r="6" spans="1:19" ht="17.25" x14ac:dyDescent="0.35">
      <c r="A6" s="94"/>
      <c r="B6" s="95" t="s">
        <v>680</v>
      </c>
      <c r="C6" s="96"/>
      <c r="D6" s="91">
        <v>0.26</v>
      </c>
      <c r="E6" s="91">
        <v>-0.01</v>
      </c>
      <c r="F6" s="91">
        <v>1.0425</v>
      </c>
      <c r="G6" s="91">
        <v>0.99250000000000005</v>
      </c>
      <c r="H6" s="91">
        <v>-0.56999999999999995</v>
      </c>
      <c r="I6" s="91">
        <v>1.6675</v>
      </c>
      <c r="J6" s="91">
        <v>0.66249999999999998</v>
      </c>
      <c r="K6" s="91">
        <v>-0.39</v>
      </c>
      <c r="L6" s="91">
        <v>1.251896533</v>
      </c>
      <c r="M6" s="91">
        <v>3.2949999999999999</v>
      </c>
      <c r="N6" s="91">
        <v>1.1499999999999999</v>
      </c>
      <c r="O6" s="91">
        <v>0.64</v>
      </c>
      <c r="P6" s="91">
        <v>0.53</v>
      </c>
      <c r="Q6" s="91">
        <v>1.314396533</v>
      </c>
      <c r="R6" s="168">
        <f t="shared" si="0"/>
        <v>1.3858793066000001</v>
      </c>
      <c r="S6" s="168">
        <f t="shared" si="1"/>
        <v>0.8454495047142857</v>
      </c>
    </row>
    <row r="7" spans="1:19" ht="17.25" x14ac:dyDescent="0.35">
      <c r="A7" s="94"/>
      <c r="B7" s="95" t="s">
        <v>663</v>
      </c>
      <c r="C7" s="96"/>
      <c r="D7" s="91">
        <v>-0.20060346700000001</v>
      </c>
      <c r="E7" s="91">
        <v>0.42939653300000002</v>
      </c>
      <c r="F7" s="91">
        <v>1.8674999999999999</v>
      </c>
      <c r="G7" s="91">
        <v>0.1</v>
      </c>
      <c r="H7" s="91">
        <v>0.18</v>
      </c>
      <c r="I7" s="91">
        <v>1.5275000000000001</v>
      </c>
      <c r="J7" s="91">
        <v>1.264396533</v>
      </c>
      <c r="K7" s="91">
        <v>0.63500000000000001</v>
      </c>
      <c r="L7" s="91">
        <v>0.97</v>
      </c>
      <c r="M7" s="91">
        <v>2.9396532999999999E-2</v>
      </c>
      <c r="N7" s="91">
        <v>0.25</v>
      </c>
      <c r="O7" s="91">
        <v>0.78</v>
      </c>
      <c r="P7" s="91">
        <v>1.3637930659999999</v>
      </c>
      <c r="Q7" s="91">
        <v>1.836896533</v>
      </c>
      <c r="R7" s="168">
        <f t="shared" si="0"/>
        <v>0.85201722639999988</v>
      </c>
      <c r="S7" s="168">
        <f t="shared" si="1"/>
        <v>0.78809112364285716</v>
      </c>
    </row>
    <row r="8" spans="1:19" ht="17.25" x14ac:dyDescent="0.35">
      <c r="A8" s="94"/>
      <c r="B8" s="95" t="s">
        <v>666</v>
      </c>
      <c r="C8" s="96"/>
      <c r="D8" s="91">
        <v>1.085</v>
      </c>
      <c r="E8" s="91">
        <v>0</v>
      </c>
      <c r="F8" s="91">
        <v>1.3325</v>
      </c>
      <c r="G8" s="91">
        <v>1.8125</v>
      </c>
      <c r="H8" s="91">
        <v>-0.32</v>
      </c>
      <c r="I8" s="91">
        <v>9.8793065999999999E-2</v>
      </c>
      <c r="J8" s="91">
        <v>0.45</v>
      </c>
      <c r="K8" s="91">
        <v>0</v>
      </c>
      <c r="L8" s="91">
        <v>0</v>
      </c>
      <c r="M8" s="91">
        <v>0</v>
      </c>
      <c r="N8" s="91">
        <v>0.7</v>
      </c>
      <c r="O8" s="91">
        <v>1.42</v>
      </c>
      <c r="P8" s="91">
        <v>0.90500000000000003</v>
      </c>
      <c r="Q8" s="91">
        <v>9.9396532999999995E-2</v>
      </c>
      <c r="R8" s="168">
        <f t="shared" si="0"/>
        <v>0.78109913325000013</v>
      </c>
      <c r="S8" s="168">
        <f t="shared" si="1"/>
        <v>0.7583189599000002</v>
      </c>
    </row>
    <row r="9" spans="1:19" ht="17.25" x14ac:dyDescent="0.35">
      <c r="A9" s="94"/>
      <c r="B9" s="95" t="s">
        <v>679</v>
      </c>
      <c r="C9" s="96"/>
      <c r="D9" s="91">
        <v>-0.7</v>
      </c>
      <c r="E9" s="91">
        <v>1.386896533</v>
      </c>
      <c r="F9" s="91">
        <v>0.36</v>
      </c>
      <c r="G9" s="91">
        <v>-0.05</v>
      </c>
      <c r="H9" s="91">
        <v>-0.3</v>
      </c>
      <c r="I9" s="91">
        <v>1.3925000000000001</v>
      </c>
      <c r="J9" s="91">
        <v>1.4850000000000001</v>
      </c>
      <c r="K9" s="91">
        <v>1.5862499999999999</v>
      </c>
      <c r="L9" s="91">
        <v>1.48</v>
      </c>
      <c r="M9" s="91">
        <v>1.69</v>
      </c>
      <c r="N9" s="91">
        <v>0.06</v>
      </c>
      <c r="O9" s="91">
        <v>1.5149999999999999</v>
      </c>
      <c r="P9" s="91">
        <v>0.255</v>
      </c>
      <c r="Q9" s="91">
        <v>-0.23499999999999999</v>
      </c>
      <c r="R9" s="168">
        <f t="shared" si="0"/>
        <v>0.65699999999999992</v>
      </c>
      <c r="S9" s="168">
        <f t="shared" si="1"/>
        <v>0.70897475235714302</v>
      </c>
    </row>
    <row r="10" spans="1:19" ht="17.25" x14ac:dyDescent="0.35">
      <c r="A10" s="94"/>
      <c r="B10" s="95" t="s">
        <v>672</v>
      </c>
      <c r="C10" s="96"/>
      <c r="D10" s="91">
        <v>-0.42</v>
      </c>
      <c r="E10" s="91">
        <v>2.0674999999999999</v>
      </c>
      <c r="F10" s="91">
        <v>0.38</v>
      </c>
      <c r="G10" s="91">
        <v>0.25</v>
      </c>
      <c r="H10" s="91">
        <v>0.13</v>
      </c>
      <c r="I10" s="91">
        <v>0.43</v>
      </c>
      <c r="J10" s="91">
        <v>0.18</v>
      </c>
      <c r="K10" s="91">
        <v>0.51</v>
      </c>
      <c r="L10" s="91">
        <v>1.3825000000000001</v>
      </c>
      <c r="M10" s="91">
        <v>1.5649999999999999</v>
      </c>
      <c r="N10" s="91">
        <v>0.63</v>
      </c>
      <c r="O10" s="91">
        <v>0.46</v>
      </c>
      <c r="P10" s="91">
        <v>1.1850000000000001</v>
      </c>
      <c r="Q10" s="91">
        <v>0</v>
      </c>
      <c r="R10" s="168">
        <f t="shared" si="0"/>
        <v>0.96</v>
      </c>
      <c r="S10" s="168">
        <f t="shared" si="1"/>
        <v>0.67307692307692313</v>
      </c>
    </row>
    <row r="11" spans="1:19" ht="17.25" x14ac:dyDescent="0.35">
      <c r="A11" s="94"/>
      <c r="B11" s="95" t="s">
        <v>669</v>
      </c>
      <c r="C11" s="96"/>
      <c r="D11" s="91">
        <v>-0.52500000000000002</v>
      </c>
      <c r="E11" s="91">
        <v>2.9396532999999999E-2</v>
      </c>
      <c r="F11" s="91">
        <v>1.7675000000000001</v>
      </c>
      <c r="G11" s="91">
        <v>0.55689653299999997</v>
      </c>
      <c r="H11" s="91">
        <v>0.15</v>
      </c>
      <c r="I11" s="91">
        <v>0.4</v>
      </c>
      <c r="J11" s="91">
        <v>1.159396533</v>
      </c>
      <c r="K11" s="91">
        <v>1.2256465329999999</v>
      </c>
      <c r="L11" s="91">
        <v>1.0093965330000001</v>
      </c>
      <c r="M11" s="91">
        <v>1.105</v>
      </c>
      <c r="N11" s="91">
        <v>0.95499999999999996</v>
      </c>
      <c r="O11" s="91">
        <v>0.28499999999999998</v>
      </c>
      <c r="P11" s="91">
        <v>0.82939653300000005</v>
      </c>
      <c r="Q11" s="91">
        <v>0.149396533</v>
      </c>
      <c r="R11" s="168">
        <f t="shared" si="0"/>
        <v>0.66475861320000007</v>
      </c>
      <c r="S11" s="168">
        <f t="shared" si="1"/>
        <v>0.64978755221428586</v>
      </c>
    </row>
    <row r="12" spans="1:19" ht="17.25" x14ac:dyDescent="0.35">
      <c r="A12" s="94"/>
      <c r="B12" s="95" t="s">
        <v>670</v>
      </c>
      <c r="C12" s="96"/>
      <c r="D12" s="91">
        <v>-5.0603466999999999E-2</v>
      </c>
      <c r="E12" s="91">
        <v>0</v>
      </c>
      <c r="F12" s="91">
        <v>0.1</v>
      </c>
      <c r="G12" s="91">
        <v>-6.03467E-4</v>
      </c>
      <c r="H12" s="91">
        <v>0.2</v>
      </c>
      <c r="I12" s="91">
        <v>1.011896533</v>
      </c>
      <c r="J12" s="91">
        <v>0.66</v>
      </c>
      <c r="K12" s="91">
        <v>3.2500000000000001E-2</v>
      </c>
      <c r="L12" s="91">
        <v>2.4175</v>
      </c>
      <c r="M12" s="91">
        <v>1.099396533</v>
      </c>
      <c r="N12" s="91">
        <v>1.48</v>
      </c>
      <c r="O12" s="91">
        <v>1.04</v>
      </c>
      <c r="P12" s="91">
        <v>-6.03467E-4</v>
      </c>
      <c r="Q12" s="91">
        <v>0.38</v>
      </c>
      <c r="R12" s="168">
        <f t="shared" si="0"/>
        <v>0.79975861319999997</v>
      </c>
      <c r="S12" s="168">
        <f t="shared" si="1"/>
        <v>0.643806358846154</v>
      </c>
    </row>
    <row r="13" spans="1:19" ht="17.25" x14ac:dyDescent="0.35">
      <c r="A13" s="94"/>
      <c r="B13" s="95" t="s">
        <v>664</v>
      </c>
      <c r="C13" s="96"/>
      <c r="D13" s="91">
        <v>-0.25</v>
      </c>
      <c r="E13" s="91">
        <v>0.88500000000000001</v>
      </c>
      <c r="F13" s="91">
        <v>1.4075</v>
      </c>
      <c r="G13" s="91">
        <v>1.1325000000000001</v>
      </c>
      <c r="H13" s="91">
        <v>0.63500000000000001</v>
      </c>
      <c r="I13" s="91">
        <v>0.05</v>
      </c>
      <c r="J13" s="91">
        <v>1.405</v>
      </c>
      <c r="K13" s="91">
        <v>0.97064653300000003</v>
      </c>
      <c r="L13" s="91">
        <v>0.55000000000000004</v>
      </c>
      <c r="M13" s="91">
        <v>0.22939653300000001</v>
      </c>
      <c r="N13" s="91">
        <v>0.28000000000000003</v>
      </c>
      <c r="O13" s="91">
        <v>0.1</v>
      </c>
      <c r="P13" s="91">
        <v>0.2</v>
      </c>
      <c r="Q13" s="91">
        <v>0.86</v>
      </c>
      <c r="R13" s="168">
        <f t="shared" si="0"/>
        <v>0.33387930659999998</v>
      </c>
      <c r="S13" s="168">
        <f t="shared" si="1"/>
        <v>0.60393164757142859</v>
      </c>
    </row>
    <row r="14" spans="1:19" ht="17.25" x14ac:dyDescent="0.35">
      <c r="A14" s="94"/>
      <c r="B14" s="95" t="s">
        <v>661</v>
      </c>
      <c r="C14" s="96"/>
      <c r="D14" s="91">
        <v>1.5125</v>
      </c>
      <c r="E14" s="91">
        <v>0.51</v>
      </c>
      <c r="F14" s="91">
        <v>0.91</v>
      </c>
      <c r="G14" s="91">
        <v>0.18</v>
      </c>
      <c r="H14" s="91">
        <v>-0.28999999999999998</v>
      </c>
      <c r="I14" s="91">
        <v>0</v>
      </c>
      <c r="J14" s="91">
        <v>0.98439653299999996</v>
      </c>
      <c r="K14" s="91">
        <v>0.22939653300000001</v>
      </c>
      <c r="L14" s="91">
        <v>0.36</v>
      </c>
      <c r="M14" s="91">
        <v>0.89439653299999999</v>
      </c>
      <c r="N14" s="91">
        <v>1.1625000000000001</v>
      </c>
      <c r="O14" s="91">
        <v>-0.17060346700000001</v>
      </c>
      <c r="P14" s="91">
        <v>0.45</v>
      </c>
      <c r="Q14" s="91">
        <v>0.95499999999999996</v>
      </c>
      <c r="R14" s="168">
        <f t="shared" si="0"/>
        <v>0.65825861320000001</v>
      </c>
      <c r="S14" s="168">
        <f t="shared" si="1"/>
        <v>0.59135277938461539</v>
      </c>
    </row>
    <row r="15" spans="1:19" ht="17.25" x14ac:dyDescent="0.35">
      <c r="A15" s="94"/>
      <c r="B15" s="95" t="s">
        <v>677</v>
      </c>
      <c r="C15" s="96"/>
      <c r="D15" s="91">
        <v>-0.50060346700000002</v>
      </c>
      <c r="E15" s="91">
        <v>0.53439653300000001</v>
      </c>
      <c r="F15" s="91">
        <v>0</v>
      </c>
      <c r="G15" s="91">
        <v>0</v>
      </c>
      <c r="H15" s="91">
        <v>0.65500000000000003</v>
      </c>
      <c r="I15" s="91">
        <v>0.15</v>
      </c>
      <c r="J15" s="91">
        <v>1.0093965330000001</v>
      </c>
      <c r="K15" s="91">
        <v>0.9325</v>
      </c>
      <c r="L15" s="91">
        <v>0</v>
      </c>
      <c r="M15" s="91">
        <v>1.4850000000000001</v>
      </c>
      <c r="N15" s="91">
        <v>0.33</v>
      </c>
      <c r="O15" s="91">
        <v>0</v>
      </c>
      <c r="P15" s="91">
        <v>0.54</v>
      </c>
      <c r="Q15" s="91">
        <v>0.25</v>
      </c>
      <c r="R15" s="168">
        <f t="shared" si="0"/>
        <v>0.65125000000000011</v>
      </c>
      <c r="S15" s="168">
        <f t="shared" si="1"/>
        <v>0.53856895989999998</v>
      </c>
    </row>
    <row r="16" spans="1:19" ht="17.25" x14ac:dyDescent="0.35">
      <c r="A16" s="94"/>
      <c r="B16" s="95" t="s">
        <v>668</v>
      </c>
      <c r="C16" s="96"/>
      <c r="D16" s="91">
        <v>0</v>
      </c>
      <c r="E16" s="91">
        <v>-0.15060346699999999</v>
      </c>
      <c r="F16" s="91">
        <v>0</v>
      </c>
      <c r="G16" s="91">
        <v>0.53</v>
      </c>
      <c r="H16" s="91">
        <v>0</v>
      </c>
      <c r="I16" s="91">
        <v>0</v>
      </c>
      <c r="J16" s="91">
        <v>2.29</v>
      </c>
      <c r="K16" s="91">
        <v>-0.05</v>
      </c>
      <c r="L16" s="91">
        <v>0.21</v>
      </c>
      <c r="M16" s="91">
        <v>0.5</v>
      </c>
      <c r="N16" s="91">
        <v>2.9396532999999999E-2</v>
      </c>
      <c r="O16" s="91">
        <v>0.36</v>
      </c>
      <c r="P16" s="91">
        <v>0</v>
      </c>
      <c r="Q16" s="91">
        <v>1.0549999999999999</v>
      </c>
      <c r="R16" s="168">
        <f t="shared" si="0"/>
        <v>0.48609913324999998</v>
      </c>
      <c r="S16" s="168">
        <f t="shared" si="1"/>
        <v>0.53042145177777777</v>
      </c>
    </row>
    <row r="17" spans="1:19" ht="17.25" x14ac:dyDescent="0.35">
      <c r="A17" s="94"/>
      <c r="B17" s="95" t="s">
        <v>681</v>
      </c>
      <c r="C17" s="96"/>
      <c r="D17" s="91">
        <v>0</v>
      </c>
      <c r="E17" s="91">
        <v>0.63</v>
      </c>
      <c r="F17" s="91">
        <v>0.48</v>
      </c>
      <c r="G17" s="91">
        <v>0</v>
      </c>
      <c r="H17" s="91">
        <v>0.08</v>
      </c>
      <c r="I17" s="91">
        <v>0</v>
      </c>
      <c r="J17" s="91">
        <v>0.25</v>
      </c>
      <c r="K17" s="91">
        <v>0</v>
      </c>
      <c r="L17" s="91">
        <v>0</v>
      </c>
      <c r="M17" s="91">
        <v>0</v>
      </c>
      <c r="N17" s="91">
        <v>0</v>
      </c>
      <c r="O17" s="91">
        <v>1.2</v>
      </c>
      <c r="P17" s="91">
        <v>0</v>
      </c>
      <c r="Q17" s="91">
        <v>0</v>
      </c>
      <c r="R17" s="168">
        <f t="shared" si="0"/>
        <v>1.2</v>
      </c>
      <c r="S17" s="168">
        <f t="shared" si="1"/>
        <v>0.52799999999999991</v>
      </c>
    </row>
    <row r="18" spans="1:19" ht="17.25" x14ac:dyDescent="0.35">
      <c r="A18" s="94"/>
      <c r="B18" s="95" t="s">
        <v>683</v>
      </c>
      <c r="C18" s="96"/>
      <c r="D18" s="91">
        <v>0.149396533</v>
      </c>
      <c r="E18" s="91">
        <v>0.43</v>
      </c>
      <c r="F18" s="91">
        <v>0.1</v>
      </c>
      <c r="G18" s="91">
        <v>0.55500000000000005</v>
      </c>
      <c r="H18" s="91">
        <v>0.2</v>
      </c>
      <c r="I18" s="91">
        <v>0.34879306599999998</v>
      </c>
      <c r="J18" s="91">
        <v>9.9396532999999995E-2</v>
      </c>
      <c r="K18" s="91">
        <v>1.4212499999999999</v>
      </c>
      <c r="L18" s="91">
        <v>0.35</v>
      </c>
      <c r="M18" s="91">
        <v>1.828793066</v>
      </c>
      <c r="N18" s="91">
        <v>0.35</v>
      </c>
      <c r="O18" s="91">
        <v>-0.29120693399999997</v>
      </c>
      <c r="P18" s="91">
        <v>0</v>
      </c>
      <c r="Q18" s="91">
        <v>0.51</v>
      </c>
      <c r="R18" s="168">
        <f t="shared" si="0"/>
        <v>0.59939653299999995</v>
      </c>
      <c r="S18" s="168">
        <f t="shared" si="1"/>
        <v>0.46549402030769227</v>
      </c>
    </row>
    <row r="19" spans="1:19" ht="17.25" x14ac:dyDescent="0.35">
      <c r="A19" s="94"/>
      <c r="B19" s="95" t="s">
        <v>682</v>
      </c>
      <c r="C19" s="96"/>
      <c r="D19" s="91">
        <v>0</v>
      </c>
      <c r="E19" s="91">
        <v>0.42499999999999999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168">
        <f t="shared" si="0"/>
        <v>0</v>
      </c>
      <c r="S19" s="168">
        <f t="shared" si="1"/>
        <v>0.42499999999999999</v>
      </c>
    </row>
    <row r="20" spans="1:19" ht="17.25" x14ac:dyDescent="0.35">
      <c r="A20" s="94"/>
      <c r="B20" s="95" t="s">
        <v>671</v>
      </c>
      <c r="C20" s="96"/>
      <c r="D20" s="91">
        <v>0.80939653300000003</v>
      </c>
      <c r="E20" s="91">
        <v>7.9396533000000005E-2</v>
      </c>
      <c r="F20" s="91">
        <v>2.4396533000000001E-2</v>
      </c>
      <c r="G20" s="91">
        <v>0.70499999999999996</v>
      </c>
      <c r="H20" s="91">
        <v>-9.5603466999999998E-2</v>
      </c>
      <c r="I20" s="91">
        <v>0</v>
      </c>
      <c r="J20" s="91">
        <v>0</v>
      </c>
      <c r="K20" s="91">
        <v>-0.17499999999999999</v>
      </c>
      <c r="L20" s="91">
        <v>0.15</v>
      </c>
      <c r="M20" s="91">
        <v>1.939396533</v>
      </c>
      <c r="N20" s="91">
        <v>-0.2</v>
      </c>
      <c r="O20" s="91">
        <v>0.78500000000000003</v>
      </c>
      <c r="P20" s="91">
        <v>2.4396533000000001E-2</v>
      </c>
      <c r="Q20" s="91">
        <v>0</v>
      </c>
      <c r="R20" s="168">
        <f t="shared" si="0"/>
        <v>0.6371982665</v>
      </c>
      <c r="S20" s="168">
        <f t="shared" si="1"/>
        <v>0.36785265436363629</v>
      </c>
    </row>
    <row r="21" spans="1:19" ht="17.25" x14ac:dyDescent="0.35">
      <c r="A21" s="94"/>
      <c r="B21" s="95" t="s">
        <v>676</v>
      </c>
      <c r="C21" s="96"/>
      <c r="D21" s="91">
        <v>-0.4</v>
      </c>
      <c r="E21" s="91">
        <v>0.6825</v>
      </c>
      <c r="F21" s="91">
        <v>-0.125</v>
      </c>
      <c r="G21" s="91">
        <v>0.48499999999999999</v>
      </c>
      <c r="H21" s="91">
        <v>-0.350603467</v>
      </c>
      <c r="I21" s="91">
        <v>0.154396533</v>
      </c>
      <c r="J21" s="91">
        <v>1.2350000000000001</v>
      </c>
      <c r="K21" s="91">
        <v>-0.14499999999999999</v>
      </c>
      <c r="L21" s="91">
        <v>1.06</v>
      </c>
      <c r="M21" s="91">
        <v>0.1</v>
      </c>
      <c r="N21" s="91">
        <v>0.44</v>
      </c>
      <c r="O21" s="91">
        <v>0.30499999999999999</v>
      </c>
      <c r="P21" s="91">
        <v>1.41</v>
      </c>
      <c r="Q21" s="91">
        <v>0.17499999999999999</v>
      </c>
      <c r="R21" s="168">
        <f t="shared" si="0"/>
        <v>0.48599999999999993</v>
      </c>
      <c r="S21" s="168">
        <f t="shared" si="1"/>
        <v>0.35902093328571427</v>
      </c>
    </row>
    <row r="22" spans="1:19" ht="17.25" x14ac:dyDescent="0.35">
      <c r="A22" s="94"/>
      <c r="B22" s="95" t="s">
        <v>667</v>
      </c>
      <c r="C22" s="96"/>
      <c r="D22" s="91">
        <v>0</v>
      </c>
      <c r="E22" s="91">
        <v>0.25</v>
      </c>
      <c r="F22" s="91">
        <v>0</v>
      </c>
      <c r="G22" s="91">
        <v>0.18</v>
      </c>
      <c r="H22" s="91">
        <v>0</v>
      </c>
      <c r="I22" s="91">
        <v>-0.25060346700000002</v>
      </c>
      <c r="J22" s="91">
        <v>0</v>
      </c>
      <c r="K22" s="91">
        <v>0</v>
      </c>
      <c r="L22" s="91">
        <v>0</v>
      </c>
      <c r="M22" s="91">
        <v>0.95499999999999996</v>
      </c>
      <c r="N22" s="91">
        <v>0</v>
      </c>
      <c r="O22" s="91">
        <v>0</v>
      </c>
      <c r="P22" s="91">
        <v>0.3</v>
      </c>
      <c r="Q22" s="91">
        <v>0.68</v>
      </c>
      <c r="R22" s="168">
        <f t="shared" si="0"/>
        <v>0.64500000000000002</v>
      </c>
      <c r="S22" s="168">
        <f t="shared" si="1"/>
        <v>0.35239942216666664</v>
      </c>
    </row>
    <row r="23" spans="1:19" ht="17.25" x14ac:dyDescent="0.35">
      <c r="A23" s="94"/>
      <c r="B23" s="95" t="s">
        <v>673</v>
      </c>
      <c r="C23" s="96"/>
      <c r="D23" s="91">
        <v>-0.55060346699999996</v>
      </c>
      <c r="E23" s="91">
        <v>-0.701206934</v>
      </c>
      <c r="F23" s="91">
        <v>-0.19181040199999999</v>
      </c>
      <c r="G23" s="91">
        <v>0.48</v>
      </c>
      <c r="H23" s="91">
        <v>0.75439653299999998</v>
      </c>
      <c r="I23" s="91">
        <v>-5.0603466999999999E-2</v>
      </c>
      <c r="J23" s="91">
        <v>-6.03467E-4</v>
      </c>
      <c r="K23" s="91">
        <v>1.3050430660000001</v>
      </c>
      <c r="L23" s="91">
        <v>0.18</v>
      </c>
      <c r="M23" s="91">
        <v>0.8</v>
      </c>
      <c r="N23" s="91">
        <v>0.30939653299999997</v>
      </c>
      <c r="O23" s="91">
        <v>-0.12060346700000001</v>
      </c>
      <c r="P23" s="91">
        <v>9.9396532999999995E-2</v>
      </c>
      <c r="Q23" s="91">
        <v>0.1</v>
      </c>
      <c r="R23" s="168">
        <f t="shared" si="0"/>
        <v>0.23763791979999999</v>
      </c>
      <c r="S23" s="168">
        <f t="shared" si="1"/>
        <v>0.17234296150000003</v>
      </c>
    </row>
    <row r="24" spans="1:19" ht="17.25" x14ac:dyDescent="0.35">
      <c r="A24" s="94"/>
      <c r="B24" s="95" t="s">
        <v>678</v>
      </c>
      <c r="C24" s="96"/>
      <c r="D24" s="91">
        <v>-0.20060346700000001</v>
      </c>
      <c r="E24" s="91">
        <v>0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168">
        <f t="shared" si="0"/>
        <v>0</v>
      </c>
      <c r="S24" s="168">
        <f t="shared" si="1"/>
        <v>-0.20060346700000001</v>
      </c>
    </row>
  </sheetData>
  <sortState xmlns:xlrd2="http://schemas.microsoft.com/office/spreadsheetml/2017/richdata2" ref="A1:S24">
    <sortCondition descending="1" ref="S1:S24"/>
  </sortState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9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S24">
    <cfRule type="cellIs" dxfId="8" priority="16" operator="equal">
      <formula>0</formula>
    </cfRule>
  </conditionalFormatting>
  <conditionalFormatting sqref="D2:Q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R2:R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R1:S1">
    <cfRule type="cellIs" dxfId="7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sheetPr>
    <pageSetUpPr fitToPage="1"/>
  </sheetPr>
  <dimension ref="A1:X31"/>
  <sheetViews>
    <sheetView workbookViewId="0">
      <selection activeCell="M2" sqref="M2"/>
    </sheetView>
  </sheetViews>
  <sheetFormatPr defaultRowHeight="15" x14ac:dyDescent="0.25"/>
  <cols>
    <col min="1" max="1" width="5.140625" style="73" bestFit="1" customWidth="1"/>
    <col min="2" max="2" width="5" style="73" bestFit="1" customWidth="1"/>
    <col min="3" max="3" width="21.28515625" style="110" bestFit="1" customWidth="1"/>
    <col min="4" max="4" width="4.5703125" style="73" bestFit="1" customWidth="1"/>
    <col min="5" max="5" width="5.28515625" style="73" bestFit="1" customWidth="1"/>
    <col min="6" max="6" width="5.140625" style="73" bestFit="1" customWidth="1"/>
    <col min="7" max="7" width="11.85546875" style="73" bestFit="1" customWidth="1"/>
    <col min="8" max="8" width="4.5703125" style="23" customWidth="1"/>
    <col min="9" max="9" width="3" style="23" bestFit="1" customWidth="1"/>
    <col min="10" max="10" width="4.7109375" style="23" bestFit="1" customWidth="1"/>
    <col min="11" max="11" width="4.28515625" style="23" bestFit="1" customWidth="1"/>
    <col min="12" max="12" width="5.85546875" style="23" bestFit="1" customWidth="1"/>
    <col min="13" max="13" width="7" style="23" bestFit="1" customWidth="1"/>
    <col min="14" max="14" width="23" style="23" bestFit="1" customWidth="1"/>
    <col min="15" max="15" width="33.7109375" style="23" bestFit="1" customWidth="1"/>
    <col min="22" max="22" width="13.85546875" style="23" bestFit="1" customWidth="1"/>
    <col min="23" max="24" width="9.140625" style="73"/>
  </cols>
  <sheetData>
    <row r="1" spans="1:24" s="8" customFormat="1" ht="18" x14ac:dyDescent="0.35">
      <c r="A1" s="119" t="s">
        <v>600</v>
      </c>
      <c r="B1" s="119" t="s">
        <v>0</v>
      </c>
      <c r="C1" s="120" t="s">
        <v>1</v>
      </c>
      <c r="D1" s="119" t="s">
        <v>2</v>
      </c>
      <c r="E1" s="119" t="s">
        <v>3</v>
      </c>
      <c r="F1" s="119" t="s">
        <v>4</v>
      </c>
      <c r="G1" s="119" t="s">
        <v>5</v>
      </c>
      <c r="H1" s="119" t="s">
        <v>603</v>
      </c>
      <c r="I1" s="120" t="s">
        <v>789</v>
      </c>
      <c r="J1" s="120" t="s">
        <v>791</v>
      </c>
      <c r="K1" s="184" t="s">
        <v>794</v>
      </c>
      <c r="L1" s="120" t="s">
        <v>790</v>
      </c>
      <c r="M1" s="120" t="s">
        <v>850</v>
      </c>
      <c r="N1" s="120" t="s">
        <v>6</v>
      </c>
      <c r="O1" s="120" t="s">
        <v>7</v>
      </c>
      <c r="P1" s="120" t="s">
        <v>8</v>
      </c>
      <c r="Q1" s="119" t="s">
        <v>717</v>
      </c>
      <c r="R1" s="119" t="s">
        <v>720</v>
      </c>
    </row>
    <row r="2" spans="1:24" s="9" customFormat="1" ht="17.25" x14ac:dyDescent="0.35">
      <c r="A2" s="121" t="s">
        <v>603</v>
      </c>
      <c r="B2" s="121" t="s">
        <v>173</v>
      </c>
      <c r="C2" s="122" t="s">
        <v>492</v>
      </c>
      <c r="D2" s="121" t="s">
        <v>35</v>
      </c>
      <c r="E2" s="121" t="s">
        <v>13</v>
      </c>
      <c r="F2" s="123" t="s">
        <v>493</v>
      </c>
      <c r="G2" s="121" t="s">
        <v>494</v>
      </c>
      <c r="H2" s="124"/>
      <c r="I2" s="124"/>
      <c r="J2" s="124"/>
      <c r="K2" s="124"/>
      <c r="L2" s="124"/>
      <c r="M2" s="124"/>
      <c r="N2" s="124" t="s">
        <v>495</v>
      </c>
      <c r="O2" s="124" t="s">
        <v>496</v>
      </c>
      <c r="P2" s="124" t="s">
        <v>497</v>
      </c>
      <c r="Q2" s="121" t="s">
        <v>718</v>
      </c>
      <c r="R2" s="121" t="s">
        <v>718</v>
      </c>
    </row>
    <row r="3" spans="1:24" s="9" customFormat="1" ht="17.25" x14ac:dyDescent="0.35">
      <c r="A3" s="125" t="s">
        <v>601</v>
      </c>
      <c r="B3" s="125" t="s">
        <v>54</v>
      </c>
      <c r="C3" s="126" t="s">
        <v>405</v>
      </c>
      <c r="D3" s="125" t="s">
        <v>35</v>
      </c>
      <c r="E3" s="125" t="s">
        <v>13</v>
      </c>
      <c r="F3" s="127" t="s">
        <v>96</v>
      </c>
      <c r="G3" s="125" t="s">
        <v>406</v>
      </c>
      <c r="H3" s="128"/>
      <c r="I3" s="128"/>
      <c r="J3" s="128"/>
      <c r="K3" s="128"/>
      <c r="L3" s="128"/>
      <c r="M3" s="128"/>
      <c r="N3" s="128" t="s">
        <v>407</v>
      </c>
      <c r="O3" s="128" t="s">
        <v>178</v>
      </c>
      <c r="P3" s="128"/>
      <c r="Q3" s="125"/>
      <c r="R3" s="125" t="s">
        <v>718</v>
      </c>
    </row>
    <row r="4" spans="1:24" s="3" customFormat="1" ht="17.25" x14ac:dyDescent="0.35">
      <c r="A4" s="129" t="s">
        <v>601</v>
      </c>
      <c r="B4" s="129" t="s">
        <v>47</v>
      </c>
      <c r="C4" s="130" t="s">
        <v>412</v>
      </c>
      <c r="D4" s="129" t="s">
        <v>42</v>
      </c>
      <c r="E4" s="129" t="s">
        <v>413</v>
      </c>
      <c r="F4" s="131" t="s">
        <v>14</v>
      </c>
      <c r="G4" s="129" t="s">
        <v>414</v>
      </c>
      <c r="H4" s="132"/>
      <c r="I4" s="132"/>
      <c r="J4" s="132"/>
      <c r="K4" s="132"/>
      <c r="L4" s="132"/>
      <c r="M4" s="132"/>
      <c r="N4" s="132" t="s">
        <v>415</v>
      </c>
      <c r="O4" s="132" t="s">
        <v>416</v>
      </c>
      <c r="P4" s="132"/>
      <c r="Q4" s="133"/>
      <c r="R4" s="133"/>
    </row>
    <row r="5" spans="1:24" ht="17.25" x14ac:dyDescent="0.35">
      <c r="A5" s="129" t="s">
        <v>601</v>
      </c>
      <c r="B5" s="129" t="s">
        <v>10</v>
      </c>
      <c r="C5" s="130" t="s">
        <v>421</v>
      </c>
      <c r="D5" s="129" t="s">
        <v>12</v>
      </c>
      <c r="E5" s="129" t="s">
        <v>103</v>
      </c>
      <c r="F5" s="131" t="s">
        <v>96</v>
      </c>
      <c r="G5" s="129" t="s">
        <v>422</v>
      </c>
      <c r="H5" s="132"/>
      <c r="I5" s="132"/>
      <c r="J5" s="132"/>
      <c r="K5" s="132"/>
      <c r="L5" s="132"/>
      <c r="M5" s="132"/>
      <c r="N5" s="132" t="s">
        <v>423</v>
      </c>
      <c r="O5" s="132" t="s">
        <v>424</v>
      </c>
      <c r="P5" s="132"/>
      <c r="Q5" s="129"/>
      <c r="R5" s="129"/>
      <c r="V5"/>
      <c r="W5"/>
      <c r="X5"/>
    </row>
    <row r="6" spans="1:24" ht="17.25" x14ac:dyDescent="0.35">
      <c r="A6" s="129" t="s">
        <v>601</v>
      </c>
      <c r="B6" s="129" t="s">
        <v>18</v>
      </c>
      <c r="C6" s="130" t="s">
        <v>417</v>
      </c>
      <c r="D6" s="129" t="s">
        <v>35</v>
      </c>
      <c r="E6" s="129" t="s">
        <v>20</v>
      </c>
      <c r="F6" s="131" t="s">
        <v>43</v>
      </c>
      <c r="G6" s="129" t="s">
        <v>418</v>
      </c>
      <c r="H6" s="132"/>
      <c r="I6" s="132"/>
      <c r="J6" s="132"/>
      <c r="K6" s="132"/>
      <c r="L6" s="132"/>
      <c r="M6" s="132"/>
      <c r="N6" s="132" t="s">
        <v>419</v>
      </c>
      <c r="O6" s="132" t="s">
        <v>420</v>
      </c>
      <c r="P6" s="132"/>
      <c r="Q6" s="129"/>
      <c r="R6" s="129"/>
      <c r="V6"/>
      <c r="W6"/>
      <c r="X6"/>
    </row>
    <row r="7" spans="1:24" ht="17.25" x14ac:dyDescent="0.35">
      <c r="A7" s="129" t="s">
        <v>601</v>
      </c>
      <c r="B7" s="129" t="s">
        <v>33</v>
      </c>
      <c r="C7" s="130" t="s">
        <v>425</v>
      </c>
      <c r="D7" s="129" t="s">
        <v>35</v>
      </c>
      <c r="E7" s="129" t="s">
        <v>28</v>
      </c>
      <c r="F7" s="131" t="s">
        <v>426</v>
      </c>
      <c r="G7" s="129" t="s">
        <v>427</v>
      </c>
      <c r="H7" s="132"/>
      <c r="I7" s="132"/>
      <c r="J7" s="132"/>
      <c r="K7" s="132"/>
      <c r="L7" s="132"/>
      <c r="M7" s="132"/>
      <c r="N7" s="132" t="s">
        <v>428</v>
      </c>
      <c r="O7" s="132" t="s">
        <v>420</v>
      </c>
      <c r="P7" s="132"/>
      <c r="Q7" s="129"/>
      <c r="R7" s="129"/>
      <c r="V7"/>
      <c r="W7"/>
      <c r="X7"/>
    </row>
    <row r="8" spans="1:24" ht="17.25" x14ac:dyDescent="0.35">
      <c r="A8" s="134" t="s">
        <v>601</v>
      </c>
      <c r="B8" s="134" t="s">
        <v>137</v>
      </c>
      <c r="C8" s="135" t="s">
        <v>408</v>
      </c>
      <c r="D8" s="134" t="s">
        <v>102</v>
      </c>
      <c r="E8" s="134" t="s">
        <v>13</v>
      </c>
      <c r="F8" s="136" t="s">
        <v>150</v>
      </c>
      <c r="G8" s="134" t="s">
        <v>409</v>
      </c>
      <c r="H8" s="137"/>
      <c r="I8" s="137"/>
      <c r="J8" s="137"/>
      <c r="K8" s="137"/>
      <c r="L8" s="137"/>
      <c r="M8" s="137"/>
      <c r="N8" s="137" t="s">
        <v>410</v>
      </c>
      <c r="O8" s="137" t="s">
        <v>178</v>
      </c>
      <c r="P8" s="137" t="s">
        <v>411</v>
      </c>
      <c r="Q8" s="134"/>
      <c r="R8" s="134"/>
      <c r="V8"/>
      <c r="W8"/>
      <c r="X8"/>
    </row>
    <row r="9" spans="1:24" s="9" customFormat="1" ht="17.25" x14ac:dyDescent="0.35">
      <c r="A9" s="138" t="s">
        <v>601</v>
      </c>
      <c r="B9" s="138" t="s">
        <v>131</v>
      </c>
      <c r="C9" s="139" t="s">
        <v>429</v>
      </c>
      <c r="D9" s="138" t="s">
        <v>35</v>
      </c>
      <c r="E9" s="138" t="s">
        <v>20</v>
      </c>
      <c r="F9" s="140" t="s">
        <v>156</v>
      </c>
      <c r="G9" s="138" t="s">
        <v>430</v>
      </c>
      <c r="H9" s="141"/>
      <c r="I9" s="141"/>
      <c r="J9" s="141"/>
      <c r="K9" s="141"/>
      <c r="L9" s="141"/>
      <c r="M9" s="141"/>
      <c r="N9" s="141" t="s">
        <v>431</v>
      </c>
      <c r="O9" s="141" t="s">
        <v>432</v>
      </c>
      <c r="P9" s="141" t="s">
        <v>433</v>
      </c>
      <c r="Q9" s="138"/>
      <c r="R9" s="138" t="s">
        <v>718</v>
      </c>
    </row>
    <row r="10" spans="1:24" s="3" customFormat="1" ht="17.25" x14ac:dyDescent="0.35">
      <c r="A10" s="129" t="s">
        <v>601</v>
      </c>
      <c r="B10" s="129" t="s">
        <v>143</v>
      </c>
      <c r="C10" s="130" t="s">
        <v>398</v>
      </c>
      <c r="D10" s="129" t="s">
        <v>42</v>
      </c>
      <c r="E10" s="129" t="s">
        <v>28</v>
      </c>
      <c r="F10" s="131" t="s">
        <v>150</v>
      </c>
      <c r="G10" s="129" t="s">
        <v>399</v>
      </c>
      <c r="H10" s="132"/>
      <c r="I10" s="132"/>
      <c r="J10" s="132"/>
      <c r="K10" s="132"/>
      <c r="L10" s="132"/>
      <c r="M10" s="132"/>
      <c r="N10" s="132" t="s">
        <v>400</v>
      </c>
      <c r="O10" s="132" t="s">
        <v>401</v>
      </c>
      <c r="P10" s="132"/>
      <c r="Q10" s="133"/>
      <c r="R10" s="133"/>
    </row>
    <row r="11" spans="1:24" s="9" customFormat="1" ht="17.25" x14ac:dyDescent="0.35">
      <c r="A11" s="125" t="s">
        <v>602</v>
      </c>
      <c r="B11" s="125" t="s">
        <v>93</v>
      </c>
      <c r="C11" s="126" t="s">
        <v>469</v>
      </c>
      <c r="D11" s="125" t="s">
        <v>35</v>
      </c>
      <c r="E11" s="125" t="s">
        <v>68</v>
      </c>
      <c r="F11" s="127" t="s">
        <v>96</v>
      </c>
      <c r="G11" s="125" t="s">
        <v>470</v>
      </c>
      <c r="H11" s="128"/>
      <c r="I11" s="128"/>
      <c r="J11" s="128"/>
      <c r="K11" s="128"/>
      <c r="L11" s="128"/>
      <c r="M11" s="128"/>
      <c r="N11" s="128" t="s">
        <v>471</v>
      </c>
      <c r="O11" s="128" t="s">
        <v>472</v>
      </c>
      <c r="P11" s="128"/>
      <c r="Q11" s="125"/>
      <c r="R11" s="125" t="s">
        <v>718</v>
      </c>
    </row>
    <row r="12" spans="1:24" ht="17.25" x14ac:dyDescent="0.35">
      <c r="A12" s="142" t="s">
        <v>602</v>
      </c>
      <c r="B12" s="142" t="s">
        <v>87</v>
      </c>
      <c r="C12" s="143" t="s">
        <v>441</v>
      </c>
      <c r="D12" s="142" t="s">
        <v>12</v>
      </c>
      <c r="E12" s="142" t="s">
        <v>103</v>
      </c>
      <c r="F12" s="144" t="s">
        <v>83</v>
      </c>
      <c r="G12" s="142" t="s">
        <v>442</v>
      </c>
      <c r="H12" s="145"/>
      <c r="I12" s="145"/>
      <c r="J12" s="145"/>
      <c r="K12" s="145"/>
      <c r="L12" s="145"/>
      <c r="M12" s="145"/>
      <c r="N12" s="145" t="s">
        <v>443</v>
      </c>
      <c r="O12" s="145" t="s">
        <v>444</v>
      </c>
      <c r="P12" s="145"/>
      <c r="Q12" s="142" t="s">
        <v>718</v>
      </c>
      <c r="R12" s="142"/>
      <c r="V12"/>
      <c r="W12"/>
      <c r="X12"/>
    </row>
    <row r="13" spans="1:24" ht="17.25" x14ac:dyDescent="0.35">
      <c r="A13" s="142" t="s">
        <v>602</v>
      </c>
      <c r="B13" s="142" t="s">
        <v>73</v>
      </c>
      <c r="C13" s="143" t="s">
        <v>454</v>
      </c>
      <c r="D13" s="142" t="s">
        <v>35</v>
      </c>
      <c r="E13" s="142" t="s">
        <v>103</v>
      </c>
      <c r="F13" s="144" t="s">
        <v>455</v>
      </c>
      <c r="G13" s="142" t="s">
        <v>456</v>
      </c>
      <c r="H13" s="145"/>
      <c r="I13" s="145"/>
      <c r="J13" s="145"/>
      <c r="K13" s="145"/>
      <c r="L13" s="145"/>
      <c r="M13" s="145"/>
      <c r="N13" s="145" t="s">
        <v>457</v>
      </c>
      <c r="O13" s="145" t="s">
        <v>424</v>
      </c>
      <c r="P13" s="145"/>
      <c r="Q13" s="142" t="s">
        <v>718</v>
      </c>
      <c r="R13" s="142"/>
      <c r="V13"/>
      <c r="W13"/>
      <c r="X13"/>
    </row>
    <row r="14" spans="1:24" ht="17.25" x14ac:dyDescent="0.35">
      <c r="A14" s="142" t="s">
        <v>602</v>
      </c>
      <c r="B14" s="142" t="s">
        <v>286</v>
      </c>
      <c r="C14" s="143" t="s">
        <v>490</v>
      </c>
      <c r="D14" s="142" t="s">
        <v>42</v>
      </c>
      <c r="E14" s="142" t="s">
        <v>28</v>
      </c>
      <c r="F14" s="144" t="s">
        <v>340</v>
      </c>
      <c r="G14" s="142" t="s">
        <v>57</v>
      </c>
      <c r="H14" s="145"/>
      <c r="I14" s="145"/>
      <c r="J14" s="145"/>
      <c r="K14" s="145"/>
      <c r="L14" s="145"/>
      <c r="M14" s="145"/>
      <c r="N14" s="145" t="s">
        <v>58</v>
      </c>
      <c r="O14" s="145" t="s">
        <v>491</v>
      </c>
      <c r="P14" s="145"/>
      <c r="Q14" s="142" t="s">
        <v>718</v>
      </c>
      <c r="R14" s="142"/>
      <c r="V14"/>
      <c r="W14"/>
      <c r="X14"/>
    </row>
    <row r="15" spans="1:24" s="3" customFormat="1" ht="17.25" x14ac:dyDescent="0.35">
      <c r="A15" s="142" t="s">
        <v>602</v>
      </c>
      <c r="B15" s="142" t="s">
        <v>114</v>
      </c>
      <c r="C15" s="143" t="s">
        <v>434</v>
      </c>
      <c r="D15" s="142" t="s">
        <v>35</v>
      </c>
      <c r="E15" s="142" t="s">
        <v>103</v>
      </c>
      <c r="F15" s="144" t="s">
        <v>96</v>
      </c>
      <c r="G15" s="142" t="s">
        <v>435</v>
      </c>
      <c r="H15" s="145"/>
      <c r="I15" s="145"/>
      <c r="J15" s="145"/>
      <c r="K15" s="145"/>
      <c r="L15" s="145"/>
      <c r="M15" s="145"/>
      <c r="N15" s="145" t="s">
        <v>436</v>
      </c>
      <c r="O15" s="145" t="s">
        <v>178</v>
      </c>
      <c r="P15" s="145"/>
      <c r="Q15" s="146" t="s">
        <v>718</v>
      </c>
      <c r="R15" s="146"/>
    </row>
    <row r="16" spans="1:24" ht="17.25" x14ac:dyDescent="0.35">
      <c r="A16" s="142" t="s">
        <v>602</v>
      </c>
      <c r="B16" s="142" t="s">
        <v>100</v>
      </c>
      <c r="C16" s="143" t="s">
        <v>462</v>
      </c>
      <c r="D16" s="142" t="s">
        <v>42</v>
      </c>
      <c r="E16" s="142" t="s">
        <v>13</v>
      </c>
      <c r="F16" s="144" t="s">
        <v>312</v>
      </c>
      <c r="G16" s="142" t="s">
        <v>463</v>
      </c>
      <c r="H16" s="145"/>
      <c r="I16" s="145"/>
      <c r="J16" s="145"/>
      <c r="K16" s="145"/>
      <c r="L16" s="145"/>
      <c r="M16" s="145"/>
      <c r="N16" s="145" t="s">
        <v>464</v>
      </c>
      <c r="O16" s="145" t="s">
        <v>461</v>
      </c>
      <c r="P16" s="145"/>
      <c r="Q16" s="142" t="s">
        <v>718</v>
      </c>
      <c r="R16" s="142"/>
      <c r="V16"/>
      <c r="W16"/>
      <c r="X16"/>
    </row>
    <row r="17" spans="1:24" ht="17.25" x14ac:dyDescent="0.35">
      <c r="A17" s="129" t="s">
        <v>602</v>
      </c>
      <c r="B17" s="129" t="s">
        <v>148</v>
      </c>
      <c r="C17" s="130" t="s">
        <v>473</v>
      </c>
      <c r="D17" s="129" t="s">
        <v>27</v>
      </c>
      <c r="E17" s="129" t="s">
        <v>68</v>
      </c>
      <c r="F17" s="131" t="s">
        <v>89</v>
      </c>
      <c r="G17" s="129" t="s">
        <v>474</v>
      </c>
      <c r="H17" s="132"/>
      <c r="I17" s="132"/>
      <c r="J17" s="132"/>
      <c r="K17" s="132"/>
      <c r="L17" s="132"/>
      <c r="M17" s="132"/>
      <c r="N17" s="132" t="s">
        <v>475</v>
      </c>
      <c r="O17" s="132" t="s">
        <v>476</v>
      </c>
      <c r="P17" s="132"/>
      <c r="Q17" s="129"/>
      <c r="R17" s="129"/>
      <c r="V17"/>
      <c r="W17"/>
      <c r="X17"/>
    </row>
    <row r="18" spans="1:24" ht="17.25" x14ac:dyDescent="0.35">
      <c r="A18" s="142" t="s">
        <v>602</v>
      </c>
      <c r="B18" s="142" t="s">
        <v>40</v>
      </c>
      <c r="C18" s="143" t="s">
        <v>481</v>
      </c>
      <c r="D18" s="142" t="s">
        <v>42</v>
      </c>
      <c r="E18" s="142" t="s">
        <v>28</v>
      </c>
      <c r="F18" s="144" t="s">
        <v>482</v>
      </c>
      <c r="G18" s="142" t="s">
        <v>483</v>
      </c>
      <c r="H18" s="145"/>
      <c r="I18" s="145"/>
      <c r="J18" s="145"/>
      <c r="K18" s="145"/>
      <c r="L18" s="145"/>
      <c r="M18" s="145"/>
      <c r="N18" s="145" t="s">
        <v>484</v>
      </c>
      <c r="O18" s="145" t="s">
        <v>448</v>
      </c>
      <c r="P18" s="145"/>
      <c r="Q18" s="142" t="s">
        <v>718</v>
      </c>
      <c r="R18" s="142"/>
      <c r="V18"/>
      <c r="W18"/>
      <c r="X18"/>
    </row>
    <row r="19" spans="1:24" ht="17.25" x14ac:dyDescent="0.35">
      <c r="A19" s="134" t="s">
        <v>602</v>
      </c>
      <c r="B19" s="134" t="s">
        <v>80</v>
      </c>
      <c r="C19" s="135" t="s">
        <v>485</v>
      </c>
      <c r="D19" s="134" t="s">
        <v>102</v>
      </c>
      <c r="E19" s="134" t="s">
        <v>95</v>
      </c>
      <c r="F19" s="136" t="s">
        <v>96</v>
      </c>
      <c r="G19" s="134" t="s">
        <v>486</v>
      </c>
      <c r="H19" s="137"/>
      <c r="I19" s="137"/>
      <c r="J19" s="137"/>
      <c r="K19" s="137"/>
      <c r="L19" s="137"/>
      <c r="M19" s="137"/>
      <c r="N19" s="137" t="s">
        <v>487</v>
      </c>
      <c r="O19" s="137" t="s">
        <v>488</v>
      </c>
      <c r="P19" s="137" t="s">
        <v>489</v>
      </c>
      <c r="Q19" s="134"/>
      <c r="R19" s="134"/>
      <c r="V19"/>
      <c r="W19"/>
      <c r="X19"/>
    </row>
    <row r="20" spans="1:24" s="10" customFormat="1" ht="17.25" x14ac:dyDescent="0.35">
      <c r="A20" s="138" t="s">
        <v>602</v>
      </c>
      <c r="B20" s="138" t="s">
        <v>25</v>
      </c>
      <c r="C20" s="139" t="s">
        <v>449</v>
      </c>
      <c r="D20" s="138" t="s">
        <v>102</v>
      </c>
      <c r="E20" s="138" t="s">
        <v>95</v>
      </c>
      <c r="F20" s="140" t="s">
        <v>150</v>
      </c>
      <c r="G20" s="138" t="s">
        <v>450</v>
      </c>
      <c r="H20" s="141"/>
      <c r="I20" s="141"/>
      <c r="J20" s="141"/>
      <c r="K20" s="141"/>
      <c r="L20" s="141"/>
      <c r="M20" s="141"/>
      <c r="N20" s="141" t="s">
        <v>451</v>
      </c>
      <c r="O20" s="141" t="s">
        <v>452</v>
      </c>
      <c r="P20" s="141" t="s">
        <v>453</v>
      </c>
      <c r="Q20" s="147"/>
      <c r="R20" s="147" t="s">
        <v>718</v>
      </c>
    </row>
    <row r="21" spans="1:24" ht="17.25" x14ac:dyDescent="0.35">
      <c r="A21" s="142" t="s">
        <v>602</v>
      </c>
      <c r="B21" s="142" t="s">
        <v>160</v>
      </c>
      <c r="C21" s="143" t="s">
        <v>465</v>
      </c>
      <c r="D21" s="142" t="s">
        <v>27</v>
      </c>
      <c r="E21" s="142" t="s">
        <v>68</v>
      </c>
      <c r="F21" s="144" t="s">
        <v>89</v>
      </c>
      <c r="G21" s="142" t="s">
        <v>466</v>
      </c>
      <c r="H21" s="145"/>
      <c r="I21" s="145"/>
      <c r="J21" s="145"/>
      <c r="K21" s="145"/>
      <c r="L21" s="145"/>
      <c r="M21" s="145"/>
      <c r="N21" s="145" t="s">
        <v>467</v>
      </c>
      <c r="O21" s="145" t="s">
        <v>468</v>
      </c>
      <c r="P21" s="145"/>
      <c r="Q21" s="142" t="s">
        <v>718</v>
      </c>
      <c r="R21" s="142"/>
      <c r="V21"/>
      <c r="W21"/>
      <c r="X21"/>
    </row>
    <row r="22" spans="1:24" ht="17.25" x14ac:dyDescent="0.35">
      <c r="A22" s="129" t="s">
        <v>601</v>
      </c>
      <c r="B22" s="129" t="s">
        <v>126</v>
      </c>
      <c r="C22" s="130" t="s">
        <v>402</v>
      </c>
      <c r="D22" s="129" t="s">
        <v>12</v>
      </c>
      <c r="E22" s="129" t="s">
        <v>49</v>
      </c>
      <c r="F22" s="131" t="s">
        <v>21</v>
      </c>
      <c r="G22" s="129" t="s">
        <v>403</v>
      </c>
      <c r="H22" s="132"/>
      <c r="I22" s="132"/>
      <c r="J22" s="132"/>
      <c r="K22" s="132"/>
      <c r="L22" s="132"/>
      <c r="M22" s="132"/>
      <c r="N22" s="132" t="s">
        <v>404</v>
      </c>
      <c r="O22" s="132" t="s">
        <v>122</v>
      </c>
      <c r="P22" s="132"/>
      <c r="Q22" s="129"/>
      <c r="R22" s="129"/>
      <c r="V22"/>
      <c r="W22"/>
      <c r="X22"/>
    </row>
    <row r="23" spans="1:24" ht="17.25" x14ac:dyDescent="0.35">
      <c r="A23" s="129" t="s">
        <v>602</v>
      </c>
      <c r="B23" s="129" t="s">
        <v>66</v>
      </c>
      <c r="C23" s="130" t="s">
        <v>458</v>
      </c>
      <c r="D23" s="129" t="s">
        <v>102</v>
      </c>
      <c r="E23" s="129" t="s">
        <v>103</v>
      </c>
      <c r="F23" s="131" t="s">
        <v>29</v>
      </c>
      <c r="G23" s="129" t="s">
        <v>459</v>
      </c>
      <c r="H23" s="132"/>
      <c r="I23" s="132"/>
      <c r="J23" s="132"/>
      <c r="K23" s="132"/>
      <c r="L23" s="132"/>
      <c r="M23" s="132"/>
      <c r="N23" s="132" t="s">
        <v>460</v>
      </c>
      <c r="O23" s="132" t="s">
        <v>461</v>
      </c>
      <c r="P23" s="132"/>
      <c r="Q23" s="129"/>
      <c r="R23" s="129"/>
      <c r="V23"/>
      <c r="W23"/>
      <c r="X23"/>
    </row>
    <row r="24" spans="1:24" ht="17.25" x14ac:dyDescent="0.35">
      <c r="A24" s="129" t="s">
        <v>602</v>
      </c>
      <c r="B24" s="129" t="s">
        <v>118</v>
      </c>
      <c r="C24" s="130" t="s">
        <v>437</v>
      </c>
      <c r="D24" s="129" t="s">
        <v>42</v>
      </c>
      <c r="E24" s="129" t="s">
        <v>20</v>
      </c>
      <c r="F24" s="131" t="s">
        <v>272</v>
      </c>
      <c r="G24" s="129" t="s">
        <v>438</v>
      </c>
      <c r="H24" s="132"/>
      <c r="I24" s="132"/>
      <c r="J24" s="132"/>
      <c r="K24" s="132"/>
      <c r="L24" s="132"/>
      <c r="M24" s="132"/>
      <c r="N24" s="132" t="s">
        <v>439</v>
      </c>
      <c r="O24" s="132" t="s">
        <v>440</v>
      </c>
      <c r="P24" s="132"/>
      <c r="Q24" s="129"/>
      <c r="R24" s="129"/>
      <c r="V24"/>
      <c r="W24"/>
      <c r="X24"/>
    </row>
    <row r="25" spans="1:24" ht="17.25" x14ac:dyDescent="0.35">
      <c r="A25" s="129" t="s">
        <v>602</v>
      </c>
      <c r="B25" s="129" t="s">
        <v>60</v>
      </c>
      <c r="C25" s="130" t="s">
        <v>445</v>
      </c>
      <c r="D25" s="129" t="s">
        <v>42</v>
      </c>
      <c r="E25" s="129" t="s">
        <v>13</v>
      </c>
      <c r="F25" s="131" t="s">
        <v>14</v>
      </c>
      <c r="G25" s="129" t="s">
        <v>446</v>
      </c>
      <c r="H25" s="132"/>
      <c r="I25" s="132"/>
      <c r="J25" s="132"/>
      <c r="K25" s="132"/>
      <c r="L25" s="132"/>
      <c r="M25" s="132"/>
      <c r="N25" s="132" t="s">
        <v>447</v>
      </c>
      <c r="O25" s="132" t="s">
        <v>448</v>
      </c>
      <c r="P25" s="132"/>
      <c r="Q25" s="129"/>
      <c r="R25" s="129"/>
      <c r="V25"/>
      <c r="W25"/>
      <c r="X25"/>
    </row>
    <row r="26" spans="1:24" s="3" customFormat="1" ht="17.25" x14ac:dyDescent="0.35">
      <c r="A26" s="129" t="s">
        <v>602</v>
      </c>
      <c r="B26" s="129" t="s">
        <v>384</v>
      </c>
      <c r="C26" s="130" t="s">
        <v>477</v>
      </c>
      <c r="D26" s="129" t="s">
        <v>35</v>
      </c>
      <c r="E26" s="129" t="s">
        <v>68</v>
      </c>
      <c r="F26" s="131" t="s">
        <v>478</v>
      </c>
      <c r="G26" s="129" t="s">
        <v>479</v>
      </c>
      <c r="H26" s="132"/>
      <c r="I26" s="132"/>
      <c r="J26" s="132"/>
      <c r="K26" s="132"/>
      <c r="L26" s="132"/>
      <c r="M26" s="132"/>
      <c r="N26" s="132" t="s">
        <v>480</v>
      </c>
      <c r="O26" s="132" t="s">
        <v>178</v>
      </c>
      <c r="P26" s="132"/>
      <c r="Q26" s="133"/>
      <c r="R26" s="133"/>
    </row>
    <row r="27" spans="1:24" ht="17.25" x14ac:dyDescent="0.35">
      <c r="A27" s="129" t="s">
        <v>603</v>
      </c>
      <c r="B27" s="129" t="s">
        <v>169</v>
      </c>
      <c r="C27" s="130" t="s">
        <v>502</v>
      </c>
      <c r="D27" s="129" t="s">
        <v>12</v>
      </c>
      <c r="E27" s="129" t="s">
        <v>20</v>
      </c>
      <c r="F27" s="131" t="s">
        <v>21</v>
      </c>
      <c r="G27" s="129" t="s">
        <v>503</v>
      </c>
      <c r="H27" s="132"/>
      <c r="I27" s="132"/>
      <c r="J27" s="132"/>
      <c r="K27" s="132"/>
      <c r="L27" s="132"/>
      <c r="M27" s="132"/>
      <c r="N27" s="132" t="s">
        <v>504</v>
      </c>
      <c r="O27" s="132" t="s">
        <v>159</v>
      </c>
      <c r="P27" s="132"/>
      <c r="Q27" s="129"/>
      <c r="R27" s="129"/>
      <c r="V27"/>
      <c r="W27"/>
      <c r="X27"/>
    </row>
    <row r="28" spans="1:24" ht="17.25" x14ac:dyDescent="0.35">
      <c r="A28" s="142" t="s">
        <v>603</v>
      </c>
      <c r="B28" s="142" t="s">
        <v>164</v>
      </c>
      <c r="C28" s="143" t="s">
        <v>498</v>
      </c>
      <c r="D28" s="142" t="s">
        <v>35</v>
      </c>
      <c r="E28" s="142" t="s">
        <v>68</v>
      </c>
      <c r="F28" s="144" t="s">
        <v>175</v>
      </c>
      <c r="G28" s="142" t="s">
        <v>499</v>
      </c>
      <c r="H28" s="145"/>
      <c r="I28" s="145"/>
      <c r="J28" s="145"/>
      <c r="K28" s="145"/>
      <c r="L28" s="145"/>
      <c r="M28" s="145"/>
      <c r="N28" s="145" t="s">
        <v>500</v>
      </c>
      <c r="O28" s="145" t="s">
        <v>501</v>
      </c>
      <c r="P28" s="145"/>
      <c r="Q28" s="142" t="s">
        <v>718</v>
      </c>
      <c r="R28" s="142"/>
      <c r="V28"/>
      <c r="W28"/>
      <c r="X28"/>
    </row>
    <row r="29" spans="1:24" ht="17.25" x14ac:dyDescent="0.35">
      <c r="A29" s="177"/>
      <c r="B29" s="129"/>
      <c r="C29" s="130"/>
      <c r="D29" s="129"/>
      <c r="E29" s="129"/>
      <c r="F29" s="131"/>
      <c r="G29" s="129"/>
      <c r="H29" s="132"/>
      <c r="I29" s="132"/>
      <c r="J29" s="132"/>
      <c r="K29" s="132"/>
      <c r="L29" s="132"/>
      <c r="M29" s="132"/>
      <c r="N29" s="132"/>
      <c r="O29" s="132"/>
      <c r="P29" s="132"/>
      <c r="Q29" s="129"/>
      <c r="R29" s="129"/>
      <c r="V29"/>
      <c r="W29"/>
      <c r="X29"/>
    </row>
    <row r="30" spans="1:24" ht="17.25" x14ac:dyDescent="0.35">
      <c r="A30" s="177"/>
      <c r="B30" s="6"/>
      <c r="C30" s="178" t="s">
        <v>795</v>
      </c>
      <c r="D30" s="142"/>
      <c r="E30" s="177"/>
      <c r="F30" s="179"/>
      <c r="G30" s="177"/>
      <c r="H30" s="180" t="s">
        <v>724</v>
      </c>
      <c r="I30" s="181"/>
      <c r="J30" s="182"/>
      <c r="K30" s="182"/>
      <c r="L30" s="182"/>
      <c r="M30"/>
      <c r="N30"/>
      <c r="O30" s="183" t="s">
        <v>723</v>
      </c>
      <c r="Q30" s="129"/>
      <c r="R30" s="129"/>
      <c r="V30"/>
      <c r="W30"/>
      <c r="X30"/>
    </row>
    <row r="31" spans="1:24" x14ac:dyDescent="0.25">
      <c r="A31" s="114"/>
      <c r="B31" s="114"/>
      <c r="D31" s="114"/>
      <c r="E31" s="114"/>
      <c r="F31" s="38"/>
      <c r="G31" s="114"/>
      <c r="H31" s="148"/>
      <c r="I31" s="148"/>
      <c r="J31" s="148"/>
      <c r="K31" s="148"/>
      <c r="L31" s="148"/>
      <c r="M31" s="148"/>
      <c r="N31" s="148"/>
      <c r="O31" s="148"/>
      <c r="P31" s="148"/>
      <c r="Q31" s="114"/>
      <c r="R31" s="114"/>
      <c r="V31"/>
      <c r="W31"/>
      <c r="X31"/>
    </row>
  </sheetData>
  <conditionalFormatting sqref="A1:P1">
    <cfRule type="cellIs" dxfId="6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31">
    <cfRule type="colorScale" priority="3">
      <colorScale>
        <cfvo type="min"/>
        <cfvo type="max"/>
        <color theme="0"/>
        <color rgb="FFFFD043"/>
      </colorScale>
    </cfRule>
    <cfRule type="colorScale" priority="4">
      <colorScale>
        <cfvo type="min"/>
        <cfvo type="max"/>
        <color theme="0"/>
        <color rgb="FFFFD043"/>
      </colorScale>
    </cfRule>
  </conditionalFormatting>
  <pageMargins left="0.25" right="0.25" top="0.75" bottom="0.75" header="0.3" footer="0.3"/>
  <pageSetup paperSize="7" scale="74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dimension ref="A2:H24"/>
  <sheetViews>
    <sheetView workbookViewId="0">
      <selection activeCell="A3" sqref="A3:H3"/>
    </sheetView>
  </sheetViews>
  <sheetFormatPr defaultRowHeight="15" x14ac:dyDescent="0.25"/>
  <cols>
    <col min="2" max="2" width="3.140625" style="6" bestFit="1" customWidth="1"/>
    <col min="3" max="3" width="16" style="7" customWidth="1"/>
    <col min="4" max="4" width="6.28515625" style="11" customWidth="1"/>
    <col min="5" max="5" width="1.85546875" style="6" bestFit="1" customWidth="1"/>
    <col min="6" max="6" width="1.5703125" style="6" bestFit="1" customWidth="1"/>
    <col min="7" max="7" width="1.85546875" style="6" bestFit="1" customWidth="1"/>
    <col min="8" max="8" width="3.140625" style="6" bestFit="1" customWidth="1"/>
  </cols>
  <sheetData>
    <row r="2" spans="1:8" ht="17.25" x14ac:dyDescent="0.35">
      <c r="A2" s="5"/>
    </row>
    <row r="3" spans="1:8" ht="21" x14ac:dyDescent="0.4">
      <c r="A3" s="209" t="s">
        <v>763</v>
      </c>
      <c r="B3" s="209"/>
      <c r="C3" s="209"/>
      <c r="D3" s="209"/>
      <c r="E3" s="209"/>
      <c r="F3" s="209"/>
      <c r="G3" s="209"/>
      <c r="H3" s="209"/>
    </row>
    <row r="4" spans="1:8" s="16" customFormat="1" x14ac:dyDescent="0.3">
      <c r="A4" s="88" t="s">
        <v>725</v>
      </c>
      <c r="B4" s="89"/>
      <c r="C4" s="90"/>
      <c r="D4" s="89"/>
      <c r="E4" s="89"/>
      <c r="F4" s="89"/>
      <c r="G4" s="89"/>
      <c r="H4" s="89"/>
    </row>
    <row r="5" spans="1:8" x14ac:dyDescent="0.25">
      <c r="A5" s="66" t="s">
        <v>726</v>
      </c>
      <c r="B5" s="69"/>
      <c r="C5" s="87" t="s">
        <v>728</v>
      </c>
      <c r="D5" s="67" t="s">
        <v>606</v>
      </c>
      <c r="E5" s="69" t="s">
        <v>18</v>
      </c>
      <c r="F5" s="69" t="s">
        <v>824</v>
      </c>
      <c r="G5" s="69">
        <v>2</v>
      </c>
      <c r="H5" s="69"/>
    </row>
    <row r="6" spans="1:8" x14ac:dyDescent="0.25">
      <c r="A6" s="66" t="s">
        <v>729</v>
      </c>
      <c r="B6" s="69"/>
      <c r="C6" s="87" t="s">
        <v>728</v>
      </c>
      <c r="D6" s="67" t="s">
        <v>606</v>
      </c>
      <c r="E6" s="69" t="s">
        <v>10</v>
      </c>
      <c r="F6" s="69" t="s">
        <v>824</v>
      </c>
      <c r="G6" s="69">
        <v>2</v>
      </c>
      <c r="H6" s="69"/>
    </row>
    <row r="7" spans="1:8" x14ac:dyDescent="0.25">
      <c r="A7" s="66" t="s">
        <v>730</v>
      </c>
      <c r="B7" s="69" t="s">
        <v>762</v>
      </c>
      <c r="C7" s="87" t="s">
        <v>732</v>
      </c>
      <c r="D7" s="67" t="s">
        <v>605</v>
      </c>
      <c r="E7" s="69" t="s">
        <v>18</v>
      </c>
      <c r="F7" s="69" t="s">
        <v>824</v>
      </c>
      <c r="G7" s="69">
        <v>6</v>
      </c>
      <c r="H7" s="69"/>
    </row>
    <row r="8" spans="1:8" x14ac:dyDescent="0.25">
      <c r="A8" s="66" t="s">
        <v>733</v>
      </c>
      <c r="B8" s="69" t="s">
        <v>762</v>
      </c>
      <c r="C8" s="87" t="s">
        <v>732</v>
      </c>
      <c r="D8" s="67" t="s">
        <v>606</v>
      </c>
      <c r="E8" s="69" t="s">
        <v>18</v>
      </c>
      <c r="F8" s="69" t="s">
        <v>824</v>
      </c>
      <c r="G8" s="69">
        <v>3</v>
      </c>
      <c r="H8" s="69"/>
    </row>
    <row r="9" spans="1:8" x14ac:dyDescent="0.25">
      <c r="A9" s="66" t="s">
        <v>735</v>
      </c>
      <c r="B9" s="69"/>
      <c r="C9" s="87" t="s">
        <v>736</v>
      </c>
      <c r="D9" s="67" t="s">
        <v>606</v>
      </c>
      <c r="E9" s="69" t="s">
        <v>33</v>
      </c>
      <c r="F9" s="69" t="s">
        <v>824</v>
      </c>
      <c r="G9" s="69">
        <v>3</v>
      </c>
      <c r="H9" s="69"/>
    </row>
    <row r="10" spans="1:8" x14ac:dyDescent="0.25">
      <c r="A10" s="66" t="s">
        <v>737</v>
      </c>
      <c r="B10" s="69"/>
      <c r="C10" s="87" t="s">
        <v>736</v>
      </c>
      <c r="D10" s="67" t="s">
        <v>606</v>
      </c>
      <c r="E10" s="69" t="s">
        <v>10</v>
      </c>
      <c r="F10" s="69" t="s">
        <v>824</v>
      </c>
      <c r="G10" s="69">
        <v>3</v>
      </c>
      <c r="H10" s="69"/>
    </row>
    <row r="11" spans="1:8" x14ac:dyDescent="0.25">
      <c r="A11" s="66" t="s">
        <v>738</v>
      </c>
      <c r="B11" s="69" t="s">
        <v>762</v>
      </c>
      <c r="C11" s="87" t="s">
        <v>739</v>
      </c>
      <c r="D11" s="67" t="s">
        <v>605</v>
      </c>
      <c r="E11" s="69" t="s">
        <v>10</v>
      </c>
      <c r="F11" s="69" t="s">
        <v>824</v>
      </c>
      <c r="G11" s="69">
        <v>6</v>
      </c>
      <c r="H11" s="69"/>
    </row>
    <row r="12" spans="1:8" x14ac:dyDescent="0.25">
      <c r="A12" s="66" t="s">
        <v>740</v>
      </c>
      <c r="B12" s="69" t="s">
        <v>762</v>
      </c>
      <c r="C12" s="87" t="s">
        <v>739</v>
      </c>
      <c r="D12" s="67" t="s">
        <v>605</v>
      </c>
      <c r="E12" s="69" t="s">
        <v>173</v>
      </c>
      <c r="F12" s="69" t="s">
        <v>824</v>
      </c>
      <c r="G12" s="69">
        <v>5</v>
      </c>
      <c r="H12" s="69"/>
    </row>
    <row r="13" spans="1:8" s="16" customFormat="1" x14ac:dyDescent="0.3">
      <c r="A13" s="88" t="s">
        <v>742</v>
      </c>
      <c r="B13" s="89"/>
      <c r="C13" s="90"/>
      <c r="D13" s="89"/>
      <c r="E13" s="89"/>
      <c r="F13" s="89"/>
      <c r="G13" s="89"/>
      <c r="H13" s="89"/>
    </row>
    <row r="14" spans="1:8" x14ac:dyDescent="0.25">
      <c r="A14" s="66" t="s">
        <v>743</v>
      </c>
      <c r="B14" s="69" t="s">
        <v>762</v>
      </c>
      <c r="C14" s="87" t="s">
        <v>254</v>
      </c>
      <c r="D14" s="67" t="s">
        <v>606</v>
      </c>
      <c r="E14" s="69" t="s">
        <v>33</v>
      </c>
      <c r="F14" s="69" t="s">
        <v>824</v>
      </c>
      <c r="G14" s="69">
        <v>0</v>
      </c>
      <c r="H14" s="69"/>
    </row>
    <row r="15" spans="1:8" x14ac:dyDescent="0.25">
      <c r="A15" s="66" t="s">
        <v>745</v>
      </c>
      <c r="B15" s="69" t="s">
        <v>762</v>
      </c>
      <c r="C15" s="87" t="s">
        <v>254</v>
      </c>
      <c r="D15" s="67" t="s">
        <v>606</v>
      </c>
      <c r="E15" s="69" t="s">
        <v>33</v>
      </c>
      <c r="F15" s="69" t="s">
        <v>824</v>
      </c>
      <c r="G15" s="69">
        <v>4</v>
      </c>
      <c r="H15" s="69"/>
    </row>
    <row r="16" spans="1:8" x14ac:dyDescent="0.25">
      <c r="A16" s="66" t="s">
        <v>747</v>
      </c>
      <c r="B16" s="69"/>
      <c r="C16" s="87" t="s">
        <v>609</v>
      </c>
      <c r="D16" s="67" t="s">
        <v>748</v>
      </c>
      <c r="E16" s="69" t="s">
        <v>47</v>
      </c>
      <c r="F16" s="69" t="s">
        <v>824</v>
      </c>
      <c r="G16" s="69">
        <v>3</v>
      </c>
      <c r="H16" s="69" t="s">
        <v>761</v>
      </c>
    </row>
    <row r="17" spans="1:8" x14ac:dyDescent="0.25">
      <c r="A17" s="66" t="s">
        <v>749</v>
      </c>
      <c r="B17" s="69"/>
      <c r="C17" s="87" t="s">
        <v>609</v>
      </c>
      <c r="D17" s="67" t="s">
        <v>606</v>
      </c>
      <c r="E17" s="69" t="s">
        <v>18</v>
      </c>
      <c r="F17" s="69" t="s">
        <v>824</v>
      </c>
      <c r="G17" s="69">
        <v>3</v>
      </c>
      <c r="H17" s="69"/>
    </row>
    <row r="18" spans="1:8" x14ac:dyDescent="0.25">
      <c r="A18" s="66" t="s">
        <v>750</v>
      </c>
      <c r="B18" s="69"/>
      <c r="C18" s="87" t="s">
        <v>244</v>
      </c>
      <c r="D18" s="67" t="s">
        <v>606</v>
      </c>
      <c r="E18" s="69" t="s">
        <v>10</v>
      </c>
      <c r="F18" s="69" t="s">
        <v>824</v>
      </c>
      <c r="G18" s="69">
        <v>2</v>
      </c>
      <c r="H18" s="69"/>
    </row>
    <row r="19" spans="1:8" x14ac:dyDescent="0.25">
      <c r="A19" s="66" t="s">
        <v>751</v>
      </c>
      <c r="B19" s="69"/>
      <c r="C19" s="87" t="s">
        <v>244</v>
      </c>
      <c r="D19" s="67" t="s">
        <v>606</v>
      </c>
      <c r="E19" s="69" t="s">
        <v>47</v>
      </c>
      <c r="F19" s="69" t="s">
        <v>824</v>
      </c>
      <c r="G19" s="69">
        <v>2</v>
      </c>
      <c r="H19" s="69"/>
    </row>
    <row r="20" spans="1:8" x14ac:dyDescent="0.25">
      <c r="A20" s="66" t="s">
        <v>752</v>
      </c>
      <c r="B20" s="69" t="s">
        <v>762</v>
      </c>
      <c r="C20" s="87" t="s">
        <v>610</v>
      </c>
      <c r="D20" s="67" t="s">
        <v>753</v>
      </c>
      <c r="E20" s="69" t="s">
        <v>47</v>
      </c>
      <c r="F20" s="69" t="s">
        <v>824</v>
      </c>
      <c r="G20" s="69">
        <v>3</v>
      </c>
      <c r="H20" s="69" t="s">
        <v>761</v>
      </c>
    </row>
    <row r="21" spans="1:8" x14ac:dyDescent="0.25">
      <c r="A21" s="66" t="s">
        <v>754</v>
      </c>
      <c r="B21" s="69" t="s">
        <v>762</v>
      </c>
      <c r="C21" s="87" t="s">
        <v>610</v>
      </c>
      <c r="D21" s="67" t="s">
        <v>605</v>
      </c>
      <c r="E21" s="69" t="s">
        <v>18</v>
      </c>
      <c r="F21" s="69" t="s">
        <v>824</v>
      </c>
      <c r="G21" s="69">
        <v>6</v>
      </c>
      <c r="H21" s="69" t="s">
        <v>761</v>
      </c>
    </row>
    <row r="22" spans="1:8" s="16" customFormat="1" x14ac:dyDescent="0.3">
      <c r="A22" s="88" t="s">
        <v>755</v>
      </c>
      <c r="B22" s="89"/>
      <c r="C22" s="90"/>
      <c r="D22" s="89"/>
      <c r="E22" s="89"/>
      <c r="F22" s="89"/>
      <c r="G22" s="89"/>
      <c r="H22" s="89"/>
    </row>
    <row r="23" spans="1:8" x14ac:dyDescent="0.25">
      <c r="A23" s="66" t="s">
        <v>756</v>
      </c>
      <c r="B23" s="69"/>
      <c r="C23" s="87" t="s">
        <v>237</v>
      </c>
      <c r="D23" s="67" t="s">
        <v>606</v>
      </c>
      <c r="E23" s="69" t="s">
        <v>18</v>
      </c>
      <c r="F23" s="69" t="s">
        <v>824</v>
      </c>
      <c r="G23" s="69">
        <v>2</v>
      </c>
      <c r="H23" s="69"/>
    </row>
    <row r="24" spans="1:8" x14ac:dyDescent="0.25">
      <c r="A24" s="66" t="s">
        <v>757</v>
      </c>
      <c r="B24" s="69"/>
      <c r="C24" s="87" t="s">
        <v>237</v>
      </c>
      <c r="D24" s="67" t="s">
        <v>606</v>
      </c>
      <c r="E24" s="69" t="s">
        <v>54</v>
      </c>
      <c r="F24" s="69" t="s">
        <v>824</v>
      </c>
      <c r="G24" s="69">
        <v>1</v>
      </c>
      <c r="H24" s="69"/>
    </row>
  </sheetData>
  <mergeCells count="1">
    <mergeCell ref="A3:H3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dimension ref="A1:W25"/>
  <sheetViews>
    <sheetView workbookViewId="0">
      <selection activeCell="V1" sqref="V1:W1048576"/>
    </sheetView>
  </sheetViews>
  <sheetFormatPr defaultRowHeight="15" x14ac:dyDescent="0.25"/>
  <cols>
    <col min="1" max="1" width="2.140625" style="16" bestFit="1" customWidth="1"/>
    <col min="2" max="2" width="18.42578125" style="16" bestFit="1" customWidth="1"/>
    <col min="3" max="3" width="4.5703125" bestFit="1" customWidth="1"/>
    <col min="4" max="4" width="3.85546875" bestFit="1" customWidth="1"/>
    <col min="5" max="5" width="3.42578125" bestFit="1" customWidth="1"/>
    <col min="6" max="15" width="3.85546875" bestFit="1" customWidth="1"/>
    <col min="16" max="16" width="3.42578125" bestFit="1" customWidth="1"/>
    <col min="17" max="21" width="3.85546875" bestFit="1" customWidth="1"/>
    <col min="22" max="22" width="14.85546875" style="6" bestFit="1" customWidth="1"/>
    <col min="23" max="23" width="11.42578125" style="6" bestFit="1" customWidth="1"/>
  </cols>
  <sheetData>
    <row r="1" spans="1:23" s="16" customFormat="1" x14ac:dyDescent="0.3">
      <c r="A1" s="90" t="s">
        <v>712</v>
      </c>
      <c r="B1" s="90" t="s">
        <v>607</v>
      </c>
      <c r="C1" s="90" t="s">
        <v>713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 t="s">
        <v>805</v>
      </c>
      <c r="W1" s="89" t="s">
        <v>806</v>
      </c>
    </row>
    <row r="2" spans="1:23" ht="17.25" x14ac:dyDescent="0.35">
      <c r="B2" s="99" t="s">
        <v>621</v>
      </c>
      <c r="C2" s="101"/>
      <c r="D2" s="39">
        <v>0.53</v>
      </c>
      <c r="E2" s="39">
        <v>2.1825000000000001</v>
      </c>
      <c r="F2" s="39">
        <v>0.88500000000000001</v>
      </c>
      <c r="G2" s="39">
        <v>4.8224999999999998</v>
      </c>
      <c r="H2" s="39">
        <v>1.6950000000000001</v>
      </c>
      <c r="I2" s="39">
        <v>1.3149999999999999</v>
      </c>
      <c r="J2" s="39">
        <v>0.83499999999999996</v>
      </c>
      <c r="K2" s="39">
        <v>0.48499999999999899</v>
      </c>
      <c r="L2" s="39">
        <v>1.085</v>
      </c>
      <c r="M2" s="39">
        <v>0.93439653280667101</v>
      </c>
      <c r="N2" s="39">
        <v>0.13</v>
      </c>
      <c r="O2" s="39">
        <v>0.81</v>
      </c>
      <c r="P2" s="39">
        <v>1.1924999999999999</v>
      </c>
      <c r="Q2" s="39">
        <v>2.5924999999999998</v>
      </c>
      <c r="R2" s="39">
        <v>1.79</v>
      </c>
      <c r="S2" s="39">
        <v>4.09</v>
      </c>
      <c r="T2" s="39">
        <v>1.7324999999999999</v>
      </c>
      <c r="U2" s="39">
        <v>0.18439653280667101</v>
      </c>
      <c r="V2" s="166">
        <f t="shared" ref="V2:V25" si="0">+IF(SUM(Q2:U2)=0,0,AVERAGEIF(Q2:U2,"&lt;&gt;0"))</f>
        <v>2.0778793065613343</v>
      </c>
      <c r="W2" s="166">
        <f>AVERAGEIF(D2:U2,"&lt;&gt;0")</f>
        <v>1.5161829480896301</v>
      </c>
    </row>
    <row r="3" spans="1:23" ht="17.25" x14ac:dyDescent="0.35">
      <c r="B3" s="99" t="s">
        <v>628</v>
      </c>
      <c r="C3" s="101"/>
      <c r="D3" s="39">
        <v>2.31</v>
      </c>
      <c r="E3" s="39">
        <v>2.0068965328066701</v>
      </c>
      <c r="F3" s="39">
        <v>1.385</v>
      </c>
      <c r="G3" s="39">
        <v>1.9125000000000001</v>
      </c>
      <c r="H3" s="39">
        <v>1.6443965328066701</v>
      </c>
      <c r="I3" s="39">
        <v>0.61939653280667095</v>
      </c>
      <c r="J3" s="39">
        <v>2.03125</v>
      </c>
      <c r="K3" s="39">
        <v>0.57999999999999996</v>
      </c>
      <c r="L3" s="39">
        <v>0.30499999999999999</v>
      </c>
      <c r="M3" s="39">
        <v>1.2725</v>
      </c>
      <c r="N3" s="39">
        <v>-9.9999999999999895E-2</v>
      </c>
      <c r="O3" s="39">
        <v>1.9125000000000001</v>
      </c>
      <c r="P3" s="39">
        <v>0.67499999999999905</v>
      </c>
      <c r="Q3" s="39">
        <v>0.55500000000000005</v>
      </c>
      <c r="R3" s="39">
        <v>1.2925</v>
      </c>
      <c r="S3" s="39">
        <v>3.8774999999999999</v>
      </c>
      <c r="T3" s="39">
        <v>1.1074999999999999</v>
      </c>
      <c r="U3" s="39">
        <v>1.4649999999999901</v>
      </c>
      <c r="V3" s="166">
        <f t="shared" si="0"/>
        <v>1.6594999999999978</v>
      </c>
      <c r="W3" s="166">
        <f t="shared" ref="W3:W25" si="1">AVERAGEIF(D3:U3,"&lt;&gt;0")</f>
        <v>1.3806633110233335</v>
      </c>
    </row>
    <row r="4" spans="1:23" ht="17.25" x14ac:dyDescent="0.35">
      <c r="B4" s="99" t="s">
        <v>624</v>
      </c>
      <c r="C4" s="101"/>
      <c r="D4" s="39">
        <v>2.02</v>
      </c>
      <c r="E4" s="39">
        <v>1.1399999999999999</v>
      </c>
      <c r="F4" s="39">
        <v>0.05</v>
      </c>
      <c r="G4" s="39">
        <v>1.085</v>
      </c>
      <c r="H4" s="39">
        <v>0.60499999999999998</v>
      </c>
      <c r="I4" s="39">
        <v>2.2137500000000001</v>
      </c>
      <c r="J4" s="39">
        <v>0.87124999999999997</v>
      </c>
      <c r="K4" s="39">
        <v>0.18</v>
      </c>
      <c r="L4" s="39">
        <v>1.18</v>
      </c>
      <c r="M4" s="39">
        <v>2.0874999999999999</v>
      </c>
      <c r="N4" s="39">
        <v>0.88</v>
      </c>
      <c r="O4" s="39">
        <v>0.29189653280667099</v>
      </c>
      <c r="P4" s="39">
        <v>0.45999999999999902</v>
      </c>
      <c r="Q4" s="39">
        <v>1.05439653280667</v>
      </c>
      <c r="R4" s="39">
        <v>2.4725000000000001</v>
      </c>
      <c r="S4" s="39">
        <v>1.665</v>
      </c>
      <c r="T4" s="39">
        <v>1.5549999999999999</v>
      </c>
      <c r="U4" s="39">
        <v>1.19</v>
      </c>
      <c r="V4" s="166">
        <f t="shared" si="0"/>
        <v>1.5873793065613337</v>
      </c>
      <c r="W4" s="166">
        <f t="shared" si="1"/>
        <v>1.1667385036451856</v>
      </c>
    </row>
    <row r="5" spans="1:23" ht="17.25" x14ac:dyDescent="0.35">
      <c r="B5" s="99" t="s">
        <v>614</v>
      </c>
      <c r="C5" s="101"/>
      <c r="D5" s="39">
        <v>1.0825</v>
      </c>
      <c r="E5" s="39">
        <v>0.919396532806671</v>
      </c>
      <c r="F5" s="39">
        <v>0.109396532806671</v>
      </c>
      <c r="G5" s="39">
        <v>0.46</v>
      </c>
      <c r="H5" s="39">
        <v>0.45</v>
      </c>
      <c r="I5" s="39">
        <v>-0.62650866798332205</v>
      </c>
      <c r="J5" s="39">
        <v>-2.1810401579986802E-2</v>
      </c>
      <c r="K5" s="39">
        <v>0.69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1.1825000000000001</v>
      </c>
      <c r="S5" s="39">
        <v>2.1112500000000001</v>
      </c>
      <c r="T5" s="39">
        <v>1.12939653280667</v>
      </c>
      <c r="U5" s="39">
        <v>0.63</v>
      </c>
      <c r="V5" s="166">
        <f t="shared" si="0"/>
        <v>1.2632866332016675</v>
      </c>
      <c r="W5" s="166">
        <f t="shared" si="1"/>
        <v>0.67634337740472528</v>
      </c>
    </row>
    <row r="6" spans="1:23" s="9" customFormat="1" ht="17.25" x14ac:dyDescent="0.35">
      <c r="A6" s="104"/>
      <c r="B6" s="100" t="s">
        <v>618</v>
      </c>
      <c r="C6" s="102"/>
      <c r="D6" s="103">
        <v>0.33439653280667098</v>
      </c>
      <c r="E6" s="103">
        <v>0.43</v>
      </c>
      <c r="F6" s="103">
        <v>1.7524999999999999</v>
      </c>
      <c r="G6" s="103">
        <v>1.2150000000000001</v>
      </c>
      <c r="H6" s="103">
        <v>1.56</v>
      </c>
      <c r="I6" s="103">
        <v>1.7224999999999999</v>
      </c>
      <c r="J6" s="103">
        <v>1.15499999999999</v>
      </c>
      <c r="K6" s="103">
        <v>1.09439653280667</v>
      </c>
      <c r="L6" s="103">
        <v>2.06</v>
      </c>
      <c r="M6" s="103">
        <v>2.8525</v>
      </c>
      <c r="N6" s="103">
        <v>3.0474999999999999</v>
      </c>
      <c r="O6" s="103">
        <v>0.41249999999999998</v>
      </c>
      <c r="P6" s="103">
        <v>0.73</v>
      </c>
      <c r="Q6" s="103">
        <v>1.01439653280667</v>
      </c>
      <c r="R6" s="103">
        <v>0.85</v>
      </c>
      <c r="S6" s="103">
        <v>1.3674999999999999</v>
      </c>
      <c r="T6" s="103">
        <v>1.97</v>
      </c>
      <c r="U6" s="103">
        <v>1.1125</v>
      </c>
      <c r="V6" s="167">
        <f t="shared" si="0"/>
        <v>1.262879306561334</v>
      </c>
      <c r="W6" s="166">
        <f t="shared" si="1"/>
        <v>1.3711494221344447</v>
      </c>
    </row>
    <row r="7" spans="1:23" ht="17.25" x14ac:dyDescent="0.35">
      <c r="B7" s="99" t="s">
        <v>613</v>
      </c>
      <c r="C7" s="101"/>
      <c r="D7" s="39">
        <v>-7.0000000000000007E-2</v>
      </c>
      <c r="E7" s="39">
        <v>0.95499999999999996</v>
      </c>
      <c r="F7" s="39">
        <v>1.4125000000000001</v>
      </c>
      <c r="G7" s="39">
        <v>0.86439653280667095</v>
      </c>
      <c r="H7" s="39">
        <v>2.8025000000000002</v>
      </c>
      <c r="I7" s="39">
        <v>1.6418965328066699</v>
      </c>
      <c r="J7" s="39">
        <v>-0.110603467193328</v>
      </c>
      <c r="K7" s="39">
        <v>-0.200603467193328</v>
      </c>
      <c r="L7" s="39">
        <v>2.59499999999999</v>
      </c>
      <c r="M7" s="39">
        <v>9.9396532806671004E-2</v>
      </c>
      <c r="N7" s="39">
        <v>1.73189653280667</v>
      </c>
      <c r="O7" s="39">
        <v>-0.44060346719332799</v>
      </c>
      <c r="P7" s="39">
        <v>0.17499999999999999</v>
      </c>
      <c r="Q7" s="39">
        <v>0.55499999999999905</v>
      </c>
      <c r="R7" s="39">
        <v>1.18</v>
      </c>
      <c r="S7" s="39">
        <v>0.57939653280667103</v>
      </c>
      <c r="T7" s="39">
        <v>1.67</v>
      </c>
      <c r="U7" s="39">
        <v>0.55000000000000004</v>
      </c>
      <c r="V7" s="166">
        <f t="shared" si="0"/>
        <v>0.90687930656133398</v>
      </c>
      <c r="W7" s="166">
        <f t="shared" si="1"/>
        <v>0.88834290346963107</v>
      </c>
    </row>
    <row r="8" spans="1:23" ht="17.25" x14ac:dyDescent="0.35">
      <c r="B8" s="99" t="s">
        <v>616</v>
      </c>
      <c r="C8" s="101"/>
      <c r="D8" s="39">
        <v>1.1850000000000001</v>
      </c>
      <c r="E8" s="39">
        <v>0.76</v>
      </c>
      <c r="F8" s="39">
        <v>0.16500000000000001</v>
      </c>
      <c r="G8" s="39">
        <v>2.2149999999999999</v>
      </c>
      <c r="H8" s="39">
        <v>0.94499999999999995</v>
      </c>
      <c r="I8" s="39">
        <v>1.1099999999999901</v>
      </c>
      <c r="J8" s="39">
        <v>0.63500000000000001</v>
      </c>
      <c r="K8" s="39">
        <v>1.06</v>
      </c>
      <c r="L8" s="39">
        <v>1.76</v>
      </c>
      <c r="M8" s="39">
        <v>1.6143965328066701</v>
      </c>
      <c r="N8" s="39">
        <v>-0.39999999999999902</v>
      </c>
      <c r="O8" s="39">
        <v>2.5950000000000002</v>
      </c>
      <c r="P8" s="39">
        <v>0.17499999999999999</v>
      </c>
      <c r="Q8" s="39">
        <v>0.5</v>
      </c>
      <c r="R8" s="39">
        <v>1.3125</v>
      </c>
      <c r="S8" s="39">
        <v>1.3618965328066699</v>
      </c>
      <c r="T8" s="39">
        <v>0.73499999999999999</v>
      </c>
      <c r="U8" s="39">
        <v>0.6</v>
      </c>
      <c r="V8" s="166">
        <f t="shared" si="0"/>
        <v>0.90187930656133397</v>
      </c>
      <c r="W8" s="166">
        <f t="shared" si="1"/>
        <v>1.0182662814229628</v>
      </c>
    </row>
    <row r="9" spans="1:23" ht="17.25" x14ac:dyDescent="0.35">
      <c r="B9" s="99" t="s">
        <v>620</v>
      </c>
      <c r="C9" s="101"/>
      <c r="D9" s="39">
        <v>1.1125</v>
      </c>
      <c r="E9" s="39">
        <v>1.5125</v>
      </c>
      <c r="F9" s="39">
        <v>0.70499999999999996</v>
      </c>
      <c r="G9" s="39">
        <v>0.33939653280667098</v>
      </c>
      <c r="H9" s="39">
        <v>-0.15060346719332801</v>
      </c>
      <c r="I9" s="39">
        <v>-0.50120693438665698</v>
      </c>
      <c r="J9" s="39">
        <v>1.1825000000000001</v>
      </c>
      <c r="K9" s="39">
        <v>-2.4999999999999901E-2</v>
      </c>
      <c r="L9" s="39">
        <v>-7.0603467193328898E-2</v>
      </c>
      <c r="M9" s="39">
        <v>0.78249999999999997</v>
      </c>
      <c r="N9" s="39">
        <v>0.2</v>
      </c>
      <c r="O9" s="39">
        <v>0.45500000000000002</v>
      </c>
      <c r="P9" s="39">
        <v>1.2050000000000001</v>
      </c>
      <c r="Q9" s="39">
        <v>1.6924999999999999</v>
      </c>
      <c r="R9" s="39">
        <v>0.6825</v>
      </c>
      <c r="S9" s="39">
        <v>0.57999999999999996</v>
      </c>
      <c r="T9" s="39">
        <v>1.03</v>
      </c>
      <c r="U9" s="39">
        <v>0.45</v>
      </c>
      <c r="V9" s="166">
        <f t="shared" si="0"/>
        <v>0.88700000000000012</v>
      </c>
      <c r="W9" s="166">
        <f t="shared" si="1"/>
        <v>0.62122125911296422</v>
      </c>
    </row>
    <row r="10" spans="1:23" ht="17.25" x14ac:dyDescent="0.35">
      <c r="B10" s="99" t="s">
        <v>622</v>
      </c>
      <c r="C10" s="101"/>
      <c r="D10" s="39">
        <v>1.385</v>
      </c>
      <c r="E10" s="39">
        <v>1.7649999999999999</v>
      </c>
      <c r="F10" s="39">
        <v>0.59750000000000003</v>
      </c>
      <c r="G10" s="39">
        <v>2.0149999999999899</v>
      </c>
      <c r="H10" s="39">
        <v>1.3725000000000001</v>
      </c>
      <c r="I10" s="39">
        <v>1.50189653280667</v>
      </c>
      <c r="J10" s="39">
        <v>1.68814653280667</v>
      </c>
      <c r="K10" s="39">
        <v>0.97439653280667105</v>
      </c>
      <c r="L10" s="39">
        <v>1.94</v>
      </c>
      <c r="M10" s="39">
        <v>2.08</v>
      </c>
      <c r="N10" s="39">
        <v>1.76</v>
      </c>
      <c r="O10" s="39">
        <v>0.3175</v>
      </c>
      <c r="P10" s="39">
        <v>1.84439653280667</v>
      </c>
      <c r="Q10" s="39">
        <v>0.63</v>
      </c>
      <c r="R10" s="39">
        <v>0.91500000000000004</v>
      </c>
      <c r="S10" s="39">
        <v>0.79249999999999898</v>
      </c>
      <c r="T10" s="39">
        <v>1.12939653280667</v>
      </c>
      <c r="U10" s="39">
        <v>0.78189653280667104</v>
      </c>
      <c r="V10" s="166">
        <f t="shared" si="0"/>
        <v>0.84975861312266809</v>
      </c>
      <c r="W10" s="166">
        <f t="shared" si="1"/>
        <v>1.3050071776022227</v>
      </c>
    </row>
    <row r="11" spans="1:23" ht="17.25" x14ac:dyDescent="0.35">
      <c r="B11" s="99" t="s">
        <v>631</v>
      </c>
      <c r="C11" s="101"/>
      <c r="D11" s="39">
        <v>0.82439653280667102</v>
      </c>
      <c r="E11" s="39">
        <v>0.78499999999999903</v>
      </c>
      <c r="F11" s="39">
        <v>-0.450603467193329</v>
      </c>
      <c r="G11" s="39">
        <v>-0.495</v>
      </c>
      <c r="H11" s="39">
        <v>-0.50181040157998602</v>
      </c>
      <c r="I11" s="39">
        <v>0.27999999999999903</v>
      </c>
      <c r="J11" s="39">
        <v>-0.47560346719332802</v>
      </c>
      <c r="K11" s="39">
        <v>0.625</v>
      </c>
      <c r="L11" s="39">
        <v>0.299396532806671</v>
      </c>
      <c r="M11" s="39">
        <v>1.1575</v>
      </c>
      <c r="N11" s="39">
        <v>0.78</v>
      </c>
      <c r="O11" s="39">
        <v>1.4875</v>
      </c>
      <c r="P11" s="39">
        <v>1.5293965328066701</v>
      </c>
      <c r="Q11" s="39">
        <v>0.13</v>
      </c>
      <c r="R11" s="39">
        <v>1.4575</v>
      </c>
      <c r="S11" s="39">
        <v>0.8</v>
      </c>
      <c r="T11" s="39">
        <v>1.3625</v>
      </c>
      <c r="U11" s="39">
        <v>0.47939653280667099</v>
      </c>
      <c r="V11" s="166">
        <f t="shared" si="0"/>
        <v>0.84587930656133425</v>
      </c>
      <c r="W11" s="166">
        <f t="shared" si="1"/>
        <v>0.55969826640333553</v>
      </c>
    </row>
    <row r="12" spans="1:23" ht="17.25" x14ac:dyDescent="0.35">
      <c r="B12" s="99" t="s">
        <v>611</v>
      </c>
      <c r="C12" s="101"/>
      <c r="D12" s="39">
        <v>1.0793965328066699</v>
      </c>
      <c r="E12" s="39">
        <v>3.5750000000000002</v>
      </c>
      <c r="F12" s="39">
        <v>1.1199999999999899</v>
      </c>
      <c r="G12" s="39">
        <v>1.74439653280667</v>
      </c>
      <c r="H12" s="39">
        <v>1.105</v>
      </c>
      <c r="I12" s="39">
        <v>2.6287500000000001</v>
      </c>
      <c r="J12" s="39">
        <v>-0.120603467193328</v>
      </c>
      <c r="K12" s="39">
        <v>0.94499999999999995</v>
      </c>
      <c r="L12" s="39">
        <v>0.85499999999999998</v>
      </c>
      <c r="M12" s="39">
        <v>1.7350000000000001</v>
      </c>
      <c r="N12" s="39">
        <v>1.0549999999999999</v>
      </c>
      <c r="O12" s="39">
        <v>1.7975000000000001</v>
      </c>
      <c r="P12" s="39">
        <v>1.51439653280667</v>
      </c>
      <c r="Q12" s="39">
        <v>0.48</v>
      </c>
      <c r="R12" s="39">
        <v>0.70939653280667103</v>
      </c>
      <c r="S12" s="39">
        <v>0.71499999999999997</v>
      </c>
      <c r="T12" s="39">
        <v>1.56629306561334</v>
      </c>
      <c r="U12" s="39">
        <v>0.45499999999999902</v>
      </c>
      <c r="V12" s="166">
        <f t="shared" si="0"/>
        <v>0.78513791968400204</v>
      </c>
      <c r="W12" s="166">
        <f t="shared" si="1"/>
        <v>1.2755292072025937</v>
      </c>
    </row>
    <row r="13" spans="1:23" ht="17.25" x14ac:dyDescent="0.35">
      <c r="B13" s="99" t="s">
        <v>630</v>
      </c>
      <c r="C13" s="101"/>
      <c r="D13" s="39">
        <v>1.27999999999999</v>
      </c>
      <c r="E13" s="39">
        <v>7.4999999999999997E-2</v>
      </c>
      <c r="F13" s="39">
        <v>-0.55060346719332798</v>
      </c>
      <c r="G13" s="39">
        <v>0.26</v>
      </c>
      <c r="H13" s="39">
        <v>0.45</v>
      </c>
      <c r="I13" s="39">
        <v>0</v>
      </c>
      <c r="J13" s="39">
        <v>0.2</v>
      </c>
      <c r="K13" s="39">
        <v>-0.25</v>
      </c>
      <c r="L13" s="39">
        <v>0.98</v>
      </c>
      <c r="M13" s="39">
        <v>1.6924999999999999</v>
      </c>
      <c r="N13" s="39">
        <v>-0.26620693438665699</v>
      </c>
      <c r="O13" s="39">
        <v>2.4700000000000002</v>
      </c>
      <c r="P13" s="39">
        <v>2.62</v>
      </c>
      <c r="Q13" s="39">
        <v>0.40939653280667099</v>
      </c>
      <c r="R13" s="39">
        <v>1.2825</v>
      </c>
      <c r="S13" s="39">
        <v>0.7</v>
      </c>
      <c r="T13" s="39">
        <v>1.1125</v>
      </c>
      <c r="U13" s="39">
        <v>0.28000000000000003</v>
      </c>
      <c r="V13" s="166">
        <f t="shared" si="0"/>
        <v>0.75687930656133418</v>
      </c>
      <c r="W13" s="166">
        <f t="shared" si="1"/>
        <v>0.74971094889568679</v>
      </c>
    </row>
    <row r="14" spans="1:23" ht="17.25" x14ac:dyDescent="0.35">
      <c r="B14" s="99" t="s">
        <v>623</v>
      </c>
      <c r="C14" s="101"/>
      <c r="D14" s="39">
        <v>0.05</v>
      </c>
      <c r="E14" s="39">
        <v>0.71</v>
      </c>
      <c r="F14" s="39">
        <v>1.1749999999999901</v>
      </c>
      <c r="G14" s="39">
        <v>7.9396532806671E-2</v>
      </c>
      <c r="H14" s="39">
        <v>1.2649999999999999</v>
      </c>
      <c r="I14" s="39">
        <v>0.61</v>
      </c>
      <c r="J14" s="39">
        <v>-0.72</v>
      </c>
      <c r="K14" s="39">
        <v>0.32999999999999902</v>
      </c>
      <c r="L14" s="39">
        <v>0.43</v>
      </c>
      <c r="M14" s="39">
        <v>2.6349999999999998</v>
      </c>
      <c r="N14" s="39">
        <v>0.94625000000000004</v>
      </c>
      <c r="O14" s="39">
        <v>0.68</v>
      </c>
      <c r="P14" s="39">
        <v>0.63</v>
      </c>
      <c r="Q14" s="39">
        <v>-1.99999999999999E-2</v>
      </c>
      <c r="R14" s="39">
        <v>0.68</v>
      </c>
      <c r="S14" s="39">
        <v>2.0225</v>
      </c>
      <c r="T14" s="39">
        <v>0.55000000000000004</v>
      </c>
      <c r="U14" s="39">
        <v>0.25</v>
      </c>
      <c r="V14" s="166">
        <f t="shared" si="0"/>
        <v>0.69650000000000001</v>
      </c>
      <c r="W14" s="166">
        <f t="shared" si="1"/>
        <v>0.68350814071148114</v>
      </c>
    </row>
    <row r="15" spans="1:23" ht="17.25" x14ac:dyDescent="0.35">
      <c r="B15" s="99" t="s">
        <v>629</v>
      </c>
      <c r="C15" s="101"/>
      <c r="D15" s="39">
        <v>0.76</v>
      </c>
      <c r="E15" s="39">
        <v>1.9350000000000001</v>
      </c>
      <c r="F15" s="39">
        <v>0.90689653280667104</v>
      </c>
      <c r="G15" s="39">
        <v>0.18</v>
      </c>
      <c r="H15" s="39">
        <v>1.8674999999999999</v>
      </c>
      <c r="I15" s="39">
        <v>2.03125</v>
      </c>
      <c r="J15" s="39">
        <v>0.64249999999999996</v>
      </c>
      <c r="K15" s="39">
        <v>0</v>
      </c>
      <c r="L15" s="39">
        <v>0</v>
      </c>
      <c r="M15" s="39">
        <v>0</v>
      </c>
      <c r="N15" s="39">
        <v>0.61</v>
      </c>
      <c r="O15" s="39">
        <v>1.25</v>
      </c>
      <c r="P15" s="39">
        <v>1.8125</v>
      </c>
      <c r="Q15" s="39">
        <v>0.43</v>
      </c>
      <c r="R15" s="39">
        <v>0.25</v>
      </c>
      <c r="S15" s="39">
        <v>1.0900000000000001</v>
      </c>
      <c r="T15" s="39">
        <v>1.2825</v>
      </c>
      <c r="U15" s="39">
        <v>0.2</v>
      </c>
      <c r="V15" s="166">
        <f t="shared" si="0"/>
        <v>0.65050000000000008</v>
      </c>
      <c r="W15" s="166">
        <f t="shared" si="1"/>
        <v>1.0165431021871114</v>
      </c>
    </row>
    <row r="16" spans="1:23" ht="17.25" x14ac:dyDescent="0.35">
      <c r="B16" s="99" t="s">
        <v>617</v>
      </c>
      <c r="C16" s="101"/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0.05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0.6</v>
      </c>
      <c r="U16" s="39">
        <v>0</v>
      </c>
      <c r="V16" s="166">
        <f t="shared" si="0"/>
        <v>0.6</v>
      </c>
      <c r="W16" s="166">
        <f t="shared" si="1"/>
        <v>0.32500000000000001</v>
      </c>
    </row>
    <row r="17" spans="1:23" s="9" customFormat="1" ht="17.25" x14ac:dyDescent="0.35">
      <c r="A17" s="104"/>
      <c r="B17" s="100" t="s">
        <v>710</v>
      </c>
      <c r="C17" s="102"/>
      <c r="D17" s="103">
        <v>0.57999999999999996</v>
      </c>
      <c r="E17" s="103">
        <v>0.13</v>
      </c>
      <c r="F17" s="103">
        <v>-0.35060346719332802</v>
      </c>
      <c r="G17" s="103">
        <v>1.17</v>
      </c>
      <c r="H17" s="103">
        <v>1.335</v>
      </c>
      <c r="I17" s="103">
        <v>1.44625</v>
      </c>
      <c r="J17" s="103">
        <v>-0.19999999999999901</v>
      </c>
      <c r="K17" s="103">
        <v>0.26</v>
      </c>
      <c r="L17" s="103">
        <v>1.335</v>
      </c>
      <c r="M17" s="103">
        <v>0</v>
      </c>
      <c r="N17" s="103">
        <v>0</v>
      </c>
      <c r="O17" s="103">
        <v>0</v>
      </c>
      <c r="P17" s="103">
        <v>0.83439653280667103</v>
      </c>
      <c r="Q17" s="103">
        <v>1.3325</v>
      </c>
      <c r="R17" s="103">
        <v>0.1</v>
      </c>
      <c r="S17" s="103">
        <v>-6.0346719332893197E-4</v>
      </c>
      <c r="T17" s="103">
        <v>0.8</v>
      </c>
      <c r="U17" s="103">
        <v>0.28000000000000003</v>
      </c>
      <c r="V17" s="167">
        <f t="shared" si="0"/>
        <v>0.50237930656133434</v>
      </c>
      <c r="W17" s="166">
        <f t="shared" si="1"/>
        <v>0.60346263989466753</v>
      </c>
    </row>
    <row r="18" spans="1:23" ht="17.25" x14ac:dyDescent="0.35">
      <c r="B18" s="99" t="s">
        <v>612</v>
      </c>
      <c r="C18" s="101"/>
      <c r="D18" s="39">
        <v>0</v>
      </c>
      <c r="E18" s="39">
        <v>0</v>
      </c>
      <c r="F18" s="39">
        <v>1.0349999999999999</v>
      </c>
      <c r="G18" s="39">
        <v>0.81</v>
      </c>
      <c r="H18" s="39">
        <v>0.24939653280667101</v>
      </c>
      <c r="I18" s="39">
        <v>0.53</v>
      </c>
      <c r="J18" s="39">
        <v>-0.19650866798332201</v>
      </c>
      <c r="K18" s="39">
        <v>0.08</v>
      </c>
      <c r="L18" s="39">
        <v>1.3049999999999999</v>
      </c>
      <c r="M18" s="39">
        <v>-0.27060346719332801</v>
      </c>
      <c r="N18" s="39">
        <v>0.35</v>
      </c>
      <c r="O18" s="39">
        <v>0.53</v>
      </c>
      <c r="P18" s="39">
        <v>0.35</v>
      </c>
      <c r="Q18" s="39">
        <v>1.0618965328066701</v>
      </c>
      <c r="R18" s="39">
        <v>0</v>
      </c>
      <c r="S18" s="39">
        <v>0.45</v>
      </c>
      <c r="T18" s="39">
        <v>-0.15060346719332801</v>
      </c>
      <c r="U18" s="39">
        <v>0</v>
      </c>
      <c r="V18" s="166">
        <f t="shared" si="0"/>
        <v>0.4537643552044473</v>
      </c>
      <c r="W18" s="166">
        <f t="shared" si="1"/>
        <v>0.43811267594595449</v>
      </c>
    </row>
    <row r="19" spans="1:23" s="9" customFormat="1" ht="17.25" x14ac:dyDescent="0.35">
      <c r="A19" s="104"/>
      <c r="B19" s="100" t="s">
        <v>627</v>
      </c>
      <c r="C19" s="102"/>
      <c r="D19" s="103">
        <v>0</v>
      </c>
      <c r="E19" s="103">
        <v>0.71439653280667104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0.35</v>
      </c>
      <c r="M19" s="103">
        <v>2.8743965328066698</v>
      </c>
      <c r="N19" s="103">
        <v>1.25125</v>
      </c>
      <c r="O19" s="103">
        <v>0.37939653280667102</v>
      </c>
      <c r="P19" s="103">
        <v>0.5</v>
      </c>
      <c r="Q19" s="103">
        <v>0.76249999999999996</v>
      </c>
      <c r="R19" s="103">
        <v>-1.99999999999999E-2</v>
      </c>
      <c r="S19" s="103">
        <v>1.26189653280667</v>
      </c>
      <c r="T19" s="103">
        <v>-0.200603467193328</v>
      </c>
      <c r="U19" s="103">
        <v>-0.401206934386657</v>
      </c>
      <c r="V19" s="167">
        <f t="shared" si="0"/>
        <v>0.28051722624533698</v>
      </c>
      <c r="W19" s="166">
        <f t="shared" si="1"/>
        <v>0.6792750663315178</v>
      </c>
    </row>
    <row r="20" spans="1:23" ht="17.25" x14ac:dyDescent="0.35">
      <c r="B20" s="99" t="s">
        <v>615</v>
      </c>
      <c r="C20" s="101"/>
      <c r="D20" s="39">
        <v>0</v>
      </c>
      <c r="E20" s="39">
        <v>0</v>
      </c>
      <c r="F20" s="39">
        <v>0</v>
      </c>
      <c r="G20" s="39">
        <v>0</v>
      </c>
      <c r="H20" s="39">
        <v>0.13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166">
        <f t="shared" si="0"/>
        <v>0</v>
      </c>
      <c r="W20" s="166">
        <f t="shared" si="1"/>
        <v>0.13</v>
      </c>
    </row>
    <row r="21" spans="1:23" ht="17.25" x14ac:dyDescent="0.35">
      <c r="B21" s="99" t="s">
        <v>619</v>
      </c>
      <c r="C21" s="101"/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0.33</v>
      </c>
      <c r="L21" s="39">
        <v>0</v>
      </c>
      <c r="M21" s="39">
        <v>0.25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166">
        <f t="shared" si="0"/>
        <v>0</v>
      </c>
      <c r="W21" s="166">
        <f t="shared" si="1"/>
        <v>0.29000000000000004</v>
      </c>
    </row>
    <row r="22" spans="1:23" ht="17.25" x14ac:dyDescent="0.35">
      <c r="B22" s="99" t="s">
        <v>626</v>
      </c>
      <c r="C22" s="101"/>
      <c r="D22" s="39">
        <v>0</v>
      </c>
      <c r="E22" s="39">
        <v>0</v>
      </c>
      <c r="F22" s="39">
        <v>0</v>
      </c>
      <c r="G22" s="39">
        <v>0.15</v>
      </c>
      <c r="H22" s="39">
        <v>0</v>
      </c>
      <c r="I22" s="39">
        <v>-0.62650866798332205</v>
      </c>
      <c r="J22" s="39">
        <v>0</v>
      </c>
      <c r="K22" s="39">
        <v>-4.9999999999999899E-2</v>
      </c>
      <c r="L22" s="39">
        <v>1.54</v>
      </c>
      <c r="M22" s="39">
        <v>0.27499999999999902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166">
        <f t="shared" si="0"/>
        <v>0</v>
      </c>
      <c r="W22" s="166">
        <f t="shared" si="1"/>
        <v>0.25769826640333543</v>
      </c>
    </row>
    <row r="23" spans="1:23" ht="17.25" x14ac:dyDescent="0.35">
      <c r="B23" s="99" t="s">
        <v>632</v>
      </c>
      <c r="C23" s="101"/>
      <c r="D23" s="39">
        <v>1.905</v>
      </c>
      <c r="E23" s="39">
        <v>0.56999999999999995</v>
      </c>
      <c r="F23" s="39">
        <v>-0.450603467193328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0.65439653280667098</v>
      </c>
      <c r="M23" s="39">
        <v>-0.25060346719332799</v>
      </c>
      <c r="N23" s="39">
        <v>0.3</v>
      </c>
      <c r="O23" s="39">
        <v>0.43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166">
        <f t="shared" si="0"/>
        <v>0</v>
      </c>
      <c r="W23" s="166">
        <f t="shared" si="1"/>
        <v>0.45116994263143073</v>
      </c>
    </row>
    <row r="24" spans="1:23" s="9" customFormat="1" ht="17.25" x14ac:dyDescent="0.35">
      <c r="A24" s="104"/>
      <c r="B24" s="100" t="s">
        <v>711</v>
      </c>
      <c r="C24" s="102"/>
      <c r="D24" s="103">
        <v>1.2150000000000001</v>
      </c>
      <c r="E24" s="103">
        <v>0.53</v>
      </c>
      <c r="F24" s="103">
        <v>-0.16999999999999901</v>
      </c>
      <c r="G24" s="103">
        <v>0</v>
      </c>
      <c r="H24" s="103">
        <v>0.4</v>
      </c>
      <c r="I24" s="103">
        <v>0</v>
      </c>
      <c r="J24" s="103">
        <v>0.4</v>
      </c>
      <c r="K24" s="103">
        <v>-0.35060346719332802</v>
      </c>
      <c r="L24" s="103">
        <v>1.51</v>
      </c>
      <c r="M24" s="103">
        <v>0.25</v>
      </c>
      <c r="N24" s="103">
        <v>0.83</v>
      </c>
      <c r="O24" s="103">
        <v>0.78249999999999997</v>
      </c>
      <c r="P24" s="103">
        <v>1.165</v>
      </c>
      <c r="Q24" s="103">
        <v>0.359396532806671</v>
      </c>
      <c r="R24" s="103">
        <v>-0.62650866798332205</v>
      </c>
      <c r="S24" s="103">
        <v>-0.49650866798332199</v>
      </c>
      <c r="T24" s="103">
        <v>0</v>
      </c>
      <c r="U24" s="103">
        <v>0.45</v>
      </c>
      <c r="V24" s="167">
        <f t="shared" si="0"/>
        <v>-7.840520078999326E-2</v>
      </c>
      <c r="W24" s="166">
        <f t="shared" si="1"/>
        <v>0.41655171530977991</v>
      </c>
    </row>
    <row r="25" spans="1:23" ht="17.25" x14ac:dyDescent="0.35">
      <c r="B25" s="99" t="s">
        <v>625</v>
      </c>
      <c r="C25" s="101"/>
      <c r="D25" s="39">
        <v>2.6225000000000001</v>
      </c>
      <c r="E25" s="39">
        <v>2.4375</v>
      </c>
      <c r="F25" s="39">
        <v>5.4396532806671102E-2</v>
      </c>
      <c r="G25" s="39">
        <v>0.40499999999999903</v>
      </c>
      <c r="H25" s="39">
        <v>0.50439653280667096</v>
      </c>
      <c r="I25" s="39">
        <v>2.32499999999999</v>
      </c>
      <c r="J25" s="39">
        <v>0.66249999999999998</v>
      </c>
      <c r="K25" s="39">
        <v>0.28000000000000003</v>
      </c>
      <c r="L25" s="39">
        <v>-0.62560346719332804</v>
      </c>
      <c r="M25" s="39">
        <v>0.18</v>
      </c>
      <c r="N25" s="39">
        <v>0.25</v>
      </c>
      <c r="O25" s="39">
        <v>1.0175000000000001</v>
      </c>
      <c r="P25" s="39">
        <v>2.87</v>
      </c>
      <c r="Q25" s="39">
        <v>0.79249999999999998</v>
      </c>
      <c r="R25" s="39">
        <v>-0.69620693438665704</v>
      </c>
      <c r="S25" s="39">
        <v>-0.320603467193328</v>
      </c>
      <c r="T25" s="39">
        <v>-0.17560346719332801</v>
      </c>
      <c r="U25" s="39">
        <v>-0.22499999999999901</v>
      </c>
      <c r="V25" s="166">
        <f t="shared" si="0"/>
        <v>-0.12498277375466241</v>
      </c>
      <c r="W25" s="166">
        <f t="shared" si="1"/>
        <v>0.68657087386926063</v>
      </c>
    </row>
  </sheetData>
  <sortState xmlns:xlrd2="http://schemas.microsoft.com/office/spreadsheetml/2017/richdata2" ref="A2:W25">
    <sortCondition descending="1" ref="V2:V25"/>
  </sortState>
  <conditionalFormatting sqref="A1:C1">
    <cfRule type="cellIs" dxfId="5" priority="9" operator="equal">
      <formula>0</formula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75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0">
      <colorScale>
        <cfvo type="min"/>
        <cfvo type="max"/>
        <color rgb="FFFCFCFF"/>
        <color rgb="FF63BE7B"/>
      </colorScale>
    </cfRule>
  </conditionalFormatting>
  <conditionalFormatting sqref="B2:U25">
    <cfRule type="cellIs" dxfId="4" priority="7" operator="equal">
      <formula>0</formula>
    </cfRule>
  </conditionalFormatting>
  <conditionalFormatting sqref="D2:U25">
    <cfRule type="colorScale" priority="76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78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4">
      <colorScale>
        <cfvo type="min"/>
        <cfvo type="max"/>
        <color rgb="FFFCFCFF"/>
        <color rgb="FF63BE7B"/>
      </colorScale>
    </cfRule>
  </conditionalFormatting>
  <conditionalFormatting sqref="V1:W25">
    <cfRule type="cellIs" dxfId="3" priority="11" operator="equal">
      <formula>0</formula>
    </cfRule>
  </conditionalFormatting>
  <conditionalFormatting sqref="W2:W25">
    <cfRule type="colorScale" priority="80">
      <colorScale>
        <cfvo type="min"/>
        <cfvo type="max"/>
        <color theme="6" tint="0.39997558519241921"/>
        <color rgb="FF095339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dimension ref="A1:K32"/>
  <sheetViews>
    <sheetView workbookViewId="0">
      <selection activeCell="I1" sqref="I1"/>
    </sheetView>
  </sheetViews>
  <sheetFormatPr defaultRowHeight="15" x14ac:dyDescent="0.25"/>
  <cols>
    <col min="1" max="1" width="4.7109375" style="73" bestFit="1" customWidth="1"/>
    <col min="2" max="2" width="15.42578125" style="23" bestFit="1" customWidth="1"/>
    <col min="3" max="3" width="5" style="73" bestFit="1" customWidth="1"/>
    <col min="4" max="4" width="4.28515625" style="73" bestFit="1" customWidth="1"/>
    <col min="5" max="5" width="6.42578125" style="73" bestFit="1" customWidth="1"/>
    <col min="6" max="6" width="4.85546875" style="73" bestFit="1" customWidth="1"/>
    <col min="7" max="7" width="8.140625" style="73" bestFit="1" customWidth="1"/>
    <col min="8" max="8" width="18.7109375" style="23" bestFit="1" customWidth="1"/>
    <col min="9" max="9" width="19" style="23" bestFit="1" customWidth="1"/>
    <col min="10" max="10" width="11.5703125" style="23" bestFit="1" customWidth="1"/>
    <col min="11" max="11" width="6.7109375" style="23" bestFit="1" customWidth="1"/>
  </cols>
  <sheetData>
    <row r="1" spans="1:11" s="5" customFormat="1" ht="17.25" x14ac:dyDescent="0.35">
      <c r="A1" s="152" t="s">
        <v>0</v>
      </c>
      <c r="B1" s="153" t="s">
        <v>1</v>
      </c>
      <c r="C1" s="152" t="s">
        <v>600</v>
      </c>
      <c r="D1" s="152" t="s">
        <v>2</v>
      </c>
      <c r="E1" s="152" t="s">
        <v>3</v>
      </c>
      <c r="F1" s="152" t="s">
        <v>4</v>
      </c>
      <c r="G1" s="152" t="s">
        <v>5</v>
      </c>
      <c r="H1" s="153" t="s">
        <v>6</v>
      </c>
      <c r="I1" s="153" t="s">
        <v>7</v>
      </c>
      <c r="J1" s="153" t="s">
        <v>8</v>
      </c>
      <c r="K1" s="153" t="s">
        <v>719</v>
      </c>
    </row>
    <row r="2" spans="1:11" x14ac:dyDescent="0.25">
      <c r="A2" s="114" t="s">
        <v>54</v>
      </c>
      <c r="B2" s="148" t="s">
        <v>516</v>
      </c>
      <c r="C2" s="114" t="s">
        <v>601</v>
      </c>
      <c r="D2" s="114" t="s">
        <v>35</v>
      </c>
      <c r="E2" s="114" t="s">
        <v>20</v>
      </c>
      <c r="F2" s="38" t="s">
        <v>517</v>
      </c>
      <c r="G2" s="114" t="s">
        <v>518</v>
      </c>
      <c r="H2" s="148" t="s">
        <v>519</v>
      </c>
      <c r="I2" s="148" t="s">
        <v>17</v>
      </c>
      <c r="J2" s="148"/>
      <c r="K2" s="148"/>
    </row>
    <row r="3" spans="1:11" x14ac:dyDescent="0.25">
      <c r="A3" s="114" t="s">
        <v>10</v>
      </c>
      <c r="B3" s="148" t="s">
        <v>538</v>
      </c>
      <c r="C3" s="114" t="s">
        <v>602</v>
      </c>
      <c r="D3" s="114" t="s">
        <v>35</v>
      </c>
      <c r="E3" s="114" t="s">
        <v>20</v>
      </c>
      <c r="F3" s="38" t="s">
        <v>96</v>
      </c>
      <c r="G3" s="114" t="s">
        <v>539</v>
      </c>
      <c r="H3" s="148" t="s">
        <v>540</v>
      </c>
      <c r="I3" s="148" t="s">
        <v>113</v>
      </c>
      <c r="J3" s="148"/>
      <c r="K3" s="148"/>
    </row>
    <row r="4" spans="1:11" x14ac:dyDescent="0.25">
      <c r="A4" s="114" t="s">
        <v>18</v>
      </c>
      <c r="B4" s="148" t="s">
        <v>541</v>
      </c>
      <c r="C4" s="114" t="s">
        <v>602</v>
      </c>
      <c r="D4" s="114" t="s">
        <v>12</v>
      </c>
      <c r="E4" s="114" t="s">
        <v>103</v>
      </c>
      <c r="F4" s="38" t="s">
        <v>340</v>
      </c>
      <c r="G4" s="114" t="s">
        <v>30</v>
      </c>
      <c r="H4" s="148" t="s">
        <v>542</v>
      </c>
      <c r="I4" s="148" t="s">
        <v>543</v>
      </c>
      <c r="J4" s="148"/>
      <c r="K4" s="148"/>
    </row>
    <row r="5" spans="1:11" x14ac:dyDescent="0.25">
      <c r="A5" s="114" t="s">
        <v>33</v>
      </c>
      <c r="B5" s="148" t="s">
        <v>574</v>
      </c>
      <c r="C5" s="114" t="s">
        <v>602</v>
      </c>
      <c r="D5" s="114" t="s">
        <v>35</v>
      </c>
      <c r="E5" s="114" t="s">
        <v>95</v>
      </c>
      <c r="F5" s="38" t="s">
        <v>493</v>
      </c>
      <c r="G5" s="114" t="s">
        <v>575</v>
      </c>
      <c r="H5" s="148" t="s">
        <v>533</v>
      </c>
      <c r="I5" s="148" t="s">
        <v>576</v>
      </c>
      <c r="J5" s="148"/>
      <c r="K5" s="148"/>
    </row>
    <row r="6" spans="1:11" x14ac:dyDescent="0.25">
      <c r="A6" s="114" t="s">
        <v>137</v>
      </c>
      <c r="B6" s="148" t="s">
        <v>531</v>
      </c>
      <c r="C6" s="114" t="s">
        <v>601</v>
      </c>
      <c r="D6" s="114" t="s">
        <v>42</v>
      </c>
      <c r="E6" s="114" t="s">
        <v>68</v>
      </c>
      <c r="F6" s="38" t="s">
        <v>312</v>
      </c>
      <c r="G6" s="114" t="s">
        <v>532</v>
      </c>
      <c r="H6" s="148" t="s">
        <v>533</v>
      </c>
      <c r="I6" s="148" t="s">
        <v>534</v>
      </c>
      <c r="J6" s="148"/>
      <c r="K6" s="148"/>
    </row>
    <row r="7" spans="1:11" x14ac:dyDescent="0.25">
      <c r="A7" s="114" t="s">
        <v>131</v>
      </c>
      <c r="B7" s="148" t="s">
        <v>528</v>
      </c>
      <c r="C7" s="114" t="s">
        <v>601</v>
      </c>
      <c r="D7" s="114" t="s">
        <v>102</v>
      </c>
      <c r="E7" s="114" t="s">
        <v>20</v>
      </c>
      <c r="F7" s="38" t="s">
        <v>156</v>
      </c>
      <c r="G7" s="114" t="s">
        <v>529</v>
      </c>
      <c r="H7" s="148" t="s">
        <v>530</v>
      </c>
      <c r="I7" s="148" t="s">
        <v>342</v>
      </c>
      <c r="J7" s="148"/>
      <c r="K7" s="148"/>
    </row>
    <row r="8" spans="1:11" x14ac:dyDescent="0.25">
      <c r="A8" s="149" t="s">
        <v>143</v>
      </c>
      <c r="B8" s="151" t="s">
        <v>554</v>
      </c>
      <c r="C8" s="149" t="s">
        <v>602</v>
      </c>
      <c r="D8" s="149" t="s">
        <v>42</v>
      </c>
      <c r="E8" s="149" t="s">
        <v>103</v>
      </c>
      <c r="F8" s="150" t="s">
        <v>517</v>
      </c>
      <c r="G8" s="149" t="s">
        <v>555</v>
      </c>
      <c r="H8" s="151" t="s">
        <v>556</v>
      </c>
      <c r="I8" s="151" t="s">
        <v>153</v>
      </c>
      <c r="J8" s="151" t="s">
        <v>557</v>
      </c>
      <c r="K8" s="151"/>
    </row>
    <row r="9" spans="1:11" x14ac:dyDescent="0.25">
      <c r="A9" s="114" t="s">
        <v>93</v>
      </c>
      <c r="B9" s="148" t="s">
        <v>512</v>
      </c>
      <c r="C9" s="114" t="s">
        <v>601</v>
      </c>
      <c r="D9" s="114" t="s">
        <v>35</v>
      </c>
      <c r="E9" s="114" t="s">
        <v>49</v>
      </c>
      <c r="F9" s="38" t="s">
        <v>133</v>
      </c>
      <c r="G9" s="114" t="s">
        <v>513</v>
      </c>
      <c r="H9" s="148" t="s">
        <v>514</v>
      </c>
      <c r="I9" s="148" t="s">
        <v>515</v>
      </c>
      <c r="J9" s="148"/>
      <c r="K9" s="148"/>
    </row>
    <row r="10" spans="1:11" x14ac:dyDescent="0.25">
      <c r="A10" s="114" t="s">
        <v>87</v>
      </c>
      <c r="B10" s="148" t="s">
        <v>561</v>
      </c>
      <c r="C10" s="114" t="s">
        <v>602</v>
      </c>
      <c r="D10" s="114" t="s">
        <v>12</v>
      </c>
      <c r="E10" s="114" t="s">
        <v>95</v>
      </c>
      <c r="F10" s="38" t="s">
        <v>150</v>
      </c>
      <c r="G10" s="114" t="s">
        <v>562</v>
      </c>
      <c r="H10" s="148" t="s">
        <v>563</v>
      </c>
      <c r="I10" s="148" t="s">
        <v>564</v>
      </c>
      <c r="J10" s="148"/>
      <c r="K10" s="148"/>
    </row>
    <row r="11" spans="1:11" x14ac:dyDescent="0.25">
      <c r="A11" s="114" t="s">
        <v>73</v>
      </c>
      <c r="B11" s="148" t="s">
        <v>577</v>
      </c>
      <c r="C11" s="114" t="s">
        <v>602</v>
      </c>
      <c r="D11" s="114" t="s">
        <v>42</v>
      </c>
      <c r="E11" s="114" t="s">
        <v>20</v>
      </c>
      <c r="F11" s="38" t="s">
        <v>96</v>
      </c>
      <c r="G11" s="114" t="s">
        <v>578</v>
      </c>
      <c r="H11" s="148" t="s">
        <v>579</v>
      </c>
      <c r="I11" s="148" t="s">
        <v>285</v>
      </c>
      <c r="J11" s="148"/>
      <c r="K11" s="148"/>
    </row>
    <row r="12" spans="1:11" x14ac:dyDescent="0.25">
      <c r="A12" s="154" t="s">
        <v>286</v>
      </c>
      <c r="B12" s="155" t="s">
        <v>572</v>
      </c>
      <c r="C12" s="154" t="s">
        <v>602</v>
      </c>
      <c r="D12" s="154" t="s">
        <v>12</v>
      </c>
      <c r="E12" s="154" t="s">
        <v>95</v>
      </c>
      <c r="F12" s="156" t="s">
        <v>96</v>
      </c>
      <c r="G12" s="154" t="s">
        <v>573</v>
      </c>
      <c r="H12" s="155" t="s">
        <v>436</v>
      </c>
      <c r="I12" s="155" t="s">
        <v>53</v>
      </c>
      <c r="J12" s="155"/>
      <c r="K12" s="155" t="s">
        <v>718</v>
      </c>
    </row>
    <row r="13" spans="1:11" x14ac:dyDescent="0.25">
      <c r="A13" s="114" t="s">
        <v>370</v>
      </c>
      <c r="B13" s="148" t="s">
        <v>551</v>
      </c>
      <c r="C13" s="114" t="s">
        <v>602</v>
      </c>
      <c r="D13" s="114" t="s">
        <v>35</v>
      </c>
      <c r="E13" s="114" t="s">
        <v>68</v>
      </c>
      <c r="F13" s="38" t="s">
        <v>340</v>
      </c>
      <c r="G13" s="114" t="s">
        <v>552</v>
      </c>
      <c r="H13" s="148" t="s">
        <v>396</v>
      </c>
      <c r="I13" s="148" t="s">
        <v>553</v>
      </c>
      <c r="J13" s="148"/>
      <c r="K13" s="148"/>
    </row>
    <row r="14" spans="1:11" x14ac:dyDescent="0.25">
      <c r="A14" s="114" t="s">
        <v>154</v>
      </c>
      <c r="B14" s="148" t="s">
        <v>508</v>
      </c>
      <c r="C14" s="114" t="s">
        <v>601</v>
      </c>
      <c r="D14" s="114" t="s">
        <v>35</v>
      </c>
      <c r="E14" s="114" t="s">
        <v>13</v>
      </c>
      <c r="F14" s="38" t="s">
        <v>340</v>
      </c>
      <c r="G14" s="114" t="s">
        <v>509</v>
      </c>
      <c r="H14" s="148" t="s">
        <v>510</v>
      </c>
      <c r="I14" s="148" t="s">
        <v>511</v>
      </c>
      <c r="J14" s="148"/>
      <c r="K14" s="148"/>
    </row>
    <row r="15" spans="1:11" x14ac:dyDescent="0.25">
      <c r="A15" s="114" t="s">
        <v>114</v>
      </c>
      <c r="B15" s="148" t="s">
        <v>549</v>
      </c>
      <c r="C15" s="114" t="s">
        <v>602</v>
      </c>
      <c r="D15" s="114" t="s">
        <v>35</v>
      </c>
      <c r="E15" s="114" t="s">
        <v>95</v>
      </c>
      <c r="F15" s="38" t="s">
        <v>150</v>
      </c>
      <c r="G15" s="114" t="s">
        <v>435</v>
      </c>
      <c r="H15" s="148" t="s">
        <v>550</v>
      </c>
      <c r="I15" s="148" t="s">
        <v>448</v>
      </c>
      <c r="J15" s="148"/>
      <c r="K15" s="148"/>
    </row>
    <row r="16" spans="1:11" x14ac:dyDescent="0.25">
      <c r="A16" s="154" t="s">
        <v>305</v>
      </c>
      <c r="B16" s="155" t="s">
        <v>524</v>
      </c>
      <c r="C16" s="154" t="s">
        <v>601</v>
      </c>
      <c r="D16" s="154" t="s">
        <v>35</v>
      </c>
      <c r="E16" s="154" t="s">
        <v>49</v>
      </c>
      <c r="F16" s="156" t="s">
        <v>89</v>
      </c>
      <c r="G16" s="154" t="s">
        <v>525</v>
      </c>
      <c r="H16" s="155" t="s">
        <v>436</v>
      </c>
      <c r="I16" s="155" t="s">
        <v>491</v>
      </c>
      <c r="J16" s="155"/>
      <c r="K16" s="155" t="s">
        <v>718</v>
      </c>
    </row>
    <row r="17" spans="1:11" x14ac:dyDescent="0.25">
      <c r="A17" s="154" t="s">
        <v>100</v>
      </c>
      <c r="B17" s="155" t="s">
        <v>565</v>
      </c>
      <c r="C17" s="154" t="s">
        <v>602</v>
      </c>
      <c r="D17" s="154" t="s">
        <v>102</v>
      </c>
      <c r="E17" s="154" t="s">
        <v>68</v>
      </c>
      <c r="F17" s="156" t="s">
        <v>340</v>
      </c>
      <c r="G17" s="154" t="s">
        <v>566</v>
      </c>
      <c r="H17" s="155" t="s">
        <v>567</v>
      </c>
      <c r="I17" s="155" t="s">
        <v>420</v>
      </c>
      <c r="J17" s="155"/>
      <c r="K17" s="155" t="s">
        <v>718</v>
      </c>
    </row>
    <row r="18" spans="1:11" x14ac:dyDescent="0.25">
      <c r="A18" s="114" t="s">
        <v>148</v>
      </c>
      <c r="B18" s="148" t="s">
        <v>535</v>
      </c>
      <c r="C18" s="114" t="s">
        <v>601</v>
      </c>
      <c r="D18" s="114" t="s">
        <v>35</v>
      </c>
      <c r="E18" s="114" t="s">
        <v>103</v>
      </c>
      <c r="F18" s="38" t="s">
        <v>517</v>
      </c>
      <c r="G18" s="114" t="s">
        <v>536</v>
      </c>
      <c r="H18" s="148" t="s">
        <v>537</v>
      </c>
      <c r="I18" s="148" t="s">
        <v>491</v>
      </c>
      <c r="J18" s="148"/>
      <c r="K18" s="148"/>
    </row>
    <row r="19" spans="1:11" x14ac:dyDescent="0.25">
      <c r="A19" s="114" t="s">
        <v>40</v>
      </c>
      <c r="B19" s="148" t="s">
        <v>544</v>
      </c>
      <c r="C19" s="114" t="s">
        <v>602</v>
      </c>
      <c r="D19" s="114" t="s">
        <v>12</v>
      </c>
      <c r="E19" s="114" t="s">
        <v>288</v>
      </c>
      <c r="F19" s="38" t="s">
        <v>545</v>
      </c>
      <c r="G19" s="114" t="s">
        <v>546</v>
      </c>
      <c r="H19" s="148" t="s">
        <v>547</v>
      </c>
      <c r="I19" s="148" t="s">
        <v>548</v>
      </c>
      <c r="J19" s="148"/>
      <c r="K19" s="148"/>
    </row>
    <row r="20" spans="1:11" x14ac:dyDescent="0.25">
      <c r="A20" s="114" t="s">
        <v>80</v>
      </c>
      <c r="B20" s="148" t="s">
        <v>580</v>
      </c>
      <c r="C20" s="114" t="s">
        <v>602</v>
      </c>
      <c r="D20" s="114" t="s">
        <v>12</v>
      </c>
      <c r="E20" s="114" t="s">
        <v>68</v>
      </c>
      <c r="F20" s="38" t="s">
        <v>133</v>
      </c>
      <c r="G20" s="114" t="s">
        <v>581</v>
      </c>
      <c r="H20" s="148" t="s">
        <v>582</v>
      </c>
      <c r="I20" s="148" t="s">
        <v>147</v>
      </c>
      <c r="J20" s="148"/>
      <c r="K20" s="148"/>
    </row>
    <row r="21" spans="1:11" x14ac:dyDescent="0.25">
      <c r="A21" s="114" t="s">
        <v>25</v>
      </c>
      <c r="B21" s="148" t="s">
        <v>568</v>
      </c>
      <c r="C21" s="114" t="s">
        <v>602</v>
      </c>
      <c r="D21" s="114" t="s">
        <v>102</v>
      </c>
      <c r="E21" s="114" t="s">
        <v>49</v>
      </c>
      <c r="F21" s="38" t="s">
        <v>21</v>
      </c>
      <c r="G21" s="114" t="s">
        <v>569</v>
      </c>
      <c r="H21" s="148" t="s">
        <v>570</v>
      </c>
      <c r="I21" s="148" t="s">
        <v>571</v>
      </c>
      <c r="J21" s="148"/>
      <c r="K21" s="148"/>
    </row>
    <row r="22" spans="1:11" x14ac:dyDescent="0.25">
      <c r="A22" s="114" t="s">
        <v>160</v>
      </c>
      <c r="B22" s="148" t="s">
        <v>558</v>
      </c>
      <c r="C22" s="114" t="s">
        <v>602</v>
      </c>
      <c r="D22" s="114" t="s">
        <v>42</v>
      </c>
      <c r="E22" s="114" t="s">
        <v>103</v>
      </c>
      <c r="F22" s="38" t="s">
        <v>559</v>
      </c>
      <c r="G22" s="114" t="s">
        <v>560</v>
      </c>
      <c r="H22" s="148" t="s">
        <v>556</v>
      </c>
      <c r="I22" s="148" t="s">
        <v>440</v>
      </c>
      <c r="J22" s="148"/>
      <c r="K22" s="148"/>
    </row>
    <row r="23" spans="1:11" x14ac:dyDescent="0.25">
      <c r="A23" s="114" t="s">
        <v>126</v>
      </c>
      <c r="B23" s="148" t="s">
        <v>505</v>
      </c>
      <c r="C23" s="114" t="s">
        <v>601</v>
      </c>
      <c r="D23" s="114" t="s">
        <v>42</v>
      </c>
      <c r="E23" s="114" t="s">
        <v>68</v>
      </c>
      <c r="F23" s="38" t="s">
        <v>150</v>
      </c>
      <c r="G23" s="114" t="s">
        <v>506</v>
      </c>
      <c r="H23" s="148" t="s">
        <v>507</v>
      </c>
      <c r="I23" s="148" t="s">
        <v>86</v>
      </c>
      <c r="J23" s="148"/>
      <c r="K23" s="148"/>
    </row>
    <row r="24" spans="1:11" x14ac:dyDescent="0.25">
      <c r="A24" s="114" t="s">
        <v>108</v>
      </c>
      <c r="B24" s="148" t="s">
        <v>526</v>
      </c>
      <c r="C24" s="114" t="s">
        <v>601</v>
      </c>
      <c r="D24" s="114" t="s">
        <v>12</v>
      </c>
      <c r="E24" s="114" t="s">
        <v>95</v>
      </c>
      <c r="F24" s="38" t="s">
        <v>150</v>
      </c>
      <c r="G24" s="114" t="s">
        <v>527</v>
      </c>
      <c r="H24" s="148" t="s">
        <v>436</v>
      </c>
      <c r="I24" s="148" t="s">
        <v>291</v>
      </c>
      <c r="J24" s="148"/>
      <c r="K24" s="148"/>
    </row>
    <row r="25" spans="1:11" x14ac:dyDescent="0.25">
      <c r="A25" s="154" t="s">
        <v>66</v>
      </c>
      <c r="B25" s="155" t="s">
        <v>520</v>
      </c>
      <c r="C25" s="154" t="s">
        <v>601</v>
      </c>
      <c r="D25" s="154" t="s">
        <v>42</v>
      </c>
      <c r="E25" s="154" t="s">
        <v>95</v>
      </c>
      <c r="F25" s="156" t="s">
        <v>96</v>
      </c>
      <c r="G25" s="154" t="s">
        <v>521</v>
      </c>
      <c r="H25" s="155" t="s">
        <v>522</v>
      </c>
      <c r="I25" s="155" t="s">
        <v>523</v>
      </c>
      <c r="J25" s="155"/>
      <c r="K25" s="155" t="s">
        <v>718</v>
      </c>
    </row>
    <row r="26" spans="1:11" x14ac:dyDescent="0.25">
      <c r="A26" s="114" t="s">
        <v>60</v>
      </c>
      <c r="B26" s="148" t="s">
        <v>583</v>
      </c>
      <c r="C26" s="114" t="s">
        <v>602</v>
      </c>
      <c r="D26" s="114" t="s">
        <v>102</v>
      </c>
      <c r="E26" s="114" t="s">
        <v>95</v>
      </c>
      <c r="F26" s="38" t="s">
        <v>559</v>
      </c>
      <c r="G26" s="114" t="s">
        <v>584</v>
      </c>
      <c r="H26" s="148" t="s">
        <v>585</v>
      </c>
      <c r="I26" s="148" t="s">
        <v>586</v>
      </c>
      <c r="J26" s="148"/>
      <c r="K26" s="148"/>
    </row>
    <row r="27" spans="1:11" x14ac:dyDescent="0.25">
      <c r="A27" s="114" t="s">
        <v>384</v>
      </c>
      <c r="B27" s="148" t="s">
        <v>587</v>
      </c>
      <c r="C27" s="114" t="s">
        <v>602</v>
      </c>
      <c r="D27" s="114" t="s">
        <v>102</v>
      </c>
      <c r="E27" s="114" t="s">
        <v>95</v>
      </c>
      <c r="F27" s="38" t="s">
        <v>96</v>
      </c>
      <c r="G27" s="114" t="s">
        <v>588</v>
      </c>
      <c r="H27" s="148" t="s">
        <v>589</v>
      </c>
      <c r="I27" s="148" t="s">
        <v>590</v>
      </c>
      <c r="J27" s="148"/>
      <c r="K27" s="148"/>
    </row>
    <row r="28" spans="1:11" x14ac:dyDescent="0.25">
      <c r="A28" s="114" t="s">
        <v>169</v>
      </c>
      <c r="B28" s="148" t="s">
        <v>597</v>
      </c>
      <c r="C28" s="114" t="s">
        <v>603</v>
      </c>
      <c r="D28" s="114" t="s">
        <v>42</v>
      </c>
      <c r="E28" s="114" t="s">
        <v>20</v>
      </c>
      <c r="F28" s="38" t="s">
        <v>133</v>
      </c>
      <c r="G28" s="114" t="s">
        <v>598</v>
      </c>
      <c r="H28" s="148" t="s">
        <v>396</v>
      </c>
      <c r="I28" s="148" t="s">
        <v>599</v>
      </c>
      <c r="J28" s="148"/>
      <c r="K28" s="148"/>
    </row>
    <row r="29" spans="1:11" x14ac:dyDescent="0.25">
      <c r="A29" s="154" t="s">
        <v>164</v>
      </c>
      <c r="B29" s="155" t="s">
        <v>595</v>
      </c>
      <c r="C29" s="154" t="s">
        <v>603</v>
      </c>
      <c r="D29" s="154" t="s">
        <v>12</v>
      </c>
      <c r="E29" s="154" t="s">
        <v>68</v>
      </c>
      <c r="F29" s="156" t="s">
        <v>596</v>
      </c>
      <c r="G29" s="154" t="s">
        <v>573</v>
      </c>
      <c r="H29" s="155" t="s">
        <v>436</v>
      </c>
      <c r="I29" s="155" t="s">
        <v>59</v>
      </c>
      <c r="J29" s="155"/>
      <c r="K29" s="155" t="s">
        <v>718</v>
      </c>
    </row>
    <row r="30" spans="1:11" x14ac:dyDescent="0.25">
      <c r="A30" s="114" t="s">
        <v>392</v>
      </c>
      <c r="B30" s="148" t="s">
        <v>591</v>
      </c>
      <c r="C30" s="114" t="s">
        <v>603</v>
      </c>
      <c r="D30" s="114" t="s">
        <v>42</v>
      </c>
      <c r="E30" s="114" t="s">
        <v>95</v>
      </c>
      <c r="F30" s="38" t="s">
        <v>340</v>
      </c>
      <c r="G30" s="114" t="s">
        <v>592</v>
      </c>
      <c r="H30" s="148" t="s">
        <v>593</v>
      </c>
      <c r="I30" s="148" t="s">
        <v>594</v>
      </c>
      <c r="J30" s="148"/>
      <c r="K30" s="148"/>
    </row>
    <row r="32" spans="1:11" x14ac:dyDescent="0.25">
      <c r="A32" s="157"/>
      <c r="B32" s="155" t="s">
        <v>722</v>
      </c>
      <c r="C32" s="157"/>
      <c r="E32" s="158" t="s">
        <v>724</v>
      </c>
      <c r="F32" s="159"/>
    </row>
  </sheetData>
  <conditionalFormatting sqref="F2:F30">
    <cfRule type="colorScale" priority="1">
      <colorScale>
        <cfvo type="min"/>
        <cfvo type="max"/>
        <color theme="0"/>
        <color rgb="FFFFD043"/>
      </colorScale>
    </cfRule>
    <cfRule type="colorScale" priority="2">
      <colorScale>
        <cfvo type="min"/>
        <cfvo type="max"/>
        <color theme="0"/>
        <color rgb="FFFFD043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dimension ref="A2:H24"/>
  <sheetViews>
    <sheetView workbookViewId="0">
      <selection activeCell="A2" sqref="A2:H2"/>
    </sheetView>
  </sheetViews>
  <sheetFormatPr defaultRowHeight="15" x14ac:dyDescent="0.25"/>
  <cols>
    <col min="1" max="1" width="8.140625" customWidth="1"/>
    <col min="2" max="2" width="2.42578125" style="6" bestFit="1" customWidth="1"/>
    <col min="3" max="3" width="18.42578125" bestFit="1" customWidth="1"/>
    <col min="4" max="4" width="2.7109375" style="11" bestFit="1" customWidth="1"/>
    <col min="5" max="5" width="1.85546875" style="6" bestFit="1" customWidth="1"/>
    <col min="6" max="6" width="1.5703125" style="6" bestFit="1" customWidth="1"/>
    <col min="7" max="7" width="1.85546875" style="6" bestFit="1" customWidth="1"/>
    <col min="8" max="8" width="3.140625" style="6" bestFit="1" customWidth="1"/>
  </cols>
  <sheetData>
    <row r="2" spans="1:8" ht="21" x14ac:dyDescent="0.4">
      <c r="A2" s="210" t="s">
        <v>784</v>
      </c>
      <c r="B2" s="211"/>
      <c r="C2" s="211"/>
      <c r="D2" s="211"/>
      <c r="E2" s="211"/>
      <c r="F2" s="211"/>
      <c r="G2" s="211"/>
      <c r="H2" s="211"/>
    </row>
    <row r="3" spans="1:8" ht="17.25" x14ac:dyDescent="0.35">
      <c r="A3" s="29" t="s">
        <v>725</v>
      </c>
      <c r="B3" s="13"/>
      <c r="C3" s="4"/>
      <c r="D3" s="13"/>
      <c r="E3" s="13"/>
      <c r="F3" s="13"/>
      <c r="G3" s="13"/>
      <c r="H3" s="13"/>
    </row>
    <row r="4" spans="1:8" x14ac:dyDescent="0.25">
      <c r="A4" s="87" t="s">
        <v>726</v>
      </c>
      <c r="B4" s="69" t="s">
        <v>762</v>
      </c>
      <c r="C4" s="87" t="s">
        <v>777</v>
      </c>
      <c r="D4" s="67" t="s">
        <v>604</v>
      </c>
      <c r="E4" s="69" t="s">
        <v>54</v>
      </c>
      <c r="F4" s="69" t="s">
        <v>824</v>
      </c>
      <c r="G4" s="69">
        <v>2</v>
      </c>
      <c r="H4" s="69" t="s">
        <v>761</v>
      </c>
    </row>
    <row r="5" spans="1:8" x14ac:dyDescent="0.25">
      <c r="A5" s="87" t="s">
        <v>733</v>
      </c>
      <c r="B5" s="69"/>
      <c r="C5" s="87" t="s">
        <v>778</v>
      </c>
      <c r="D5" s="67" t="s">
        <v>605</v>
      </c>
      <c r="E5" s="69" t="s">
        <v>173</v>
      </c>
      <c r="F5" s="69" t="s">
        <v>824</v>
      </c>
      <c r="G5" s="69">
        <v>4</v>
      </c>
      <c r="H5" s="69"/>
    </row>
    <row r="6" spans="1:8" x14ac:dyDescent="0.25">
      <c r="A6" s="87" t="s">
        <v>767</v>
      </c>
      <c r="B6" s="69"/>
      <c r="C6" s="87" t="s">
        <v>778</v>
      </c>
      <c r="D6" s="67" t="s">
        <v>604</v>
      </c>
      <c r="E6" s="69" t="s">
        <v>54</v>
      </c>
      <c r="F6" s="69" t="s">
        <v>824</v>
      </c>
      <c r="G6" s="69">
        <v>2</v>
      </c>
      <c r="H6" s="69" t="s">
        <v>761</v>
      </c>
    </row>
    <row r="7" spans="1:8" x14ac:dyDescent="0.25">
      <c r="A7" s="87" t="s">
        <v>737</v>
      </c>
      <c r="B7" s="69"/>
      <c r="C7" s="87" t="s">
        <v>779</v>
      </c>
      <c r="D7" s="67" t="s">
        <v>605</v>
      </c>
      <c r="E7" s="69" t="s">
        <v>54</v>
      </c>
      <c r="F7" s="69" t="s">
        <v>824</v>
      </c>
      <c r="G7" s="69">
        <v>4</v>
      </c>
      <c r="H7" s="69"/>
    </row>
    <row r="8" spans="1:8" x14ac:dyDescent="0.25">
      <c r="A8" s="87" t="s">
        <v>769</v>
      </c>
      <c r="B8" s="69"/>
      <c r="C8" s="87" t="s">
        <v>779</v>
      </c>
      <c r="D8" s="67" t="s">
        <v>605</v>
      </c>
      <c r="E8" s="69" t="s">
        <v>54</v>
      </c>
      <c r="F8" s="69" t="s">
        <v>824</v>
      </c>
      <c r="G8" s="69">
        <v>6</v>
      </c>
      <c r="H8" s="69"/>
    </row>
    <row r="9" spans="1:8" x14ac:dyDescent="0.25">
      <c r="A9" s="87" t="s">
        <v>740</v>
      </c>
      <c r="B9" s="69" t="s">
        <v>762</v>
      </c>
      <c r="C9" s="87" t="s">
        <v>780</v>
      </c>
      <c r="D9" s="67" t="s">
        <v>604</v>
      </c>
      <c r="E9" s="69" t="s">
        <v>54</v>
      </c>
      <c r="F9" s="69" t="s">
        <v>824</v>
      </c>
      <c r="G9" s="69">
        <v>2</v>
      </c>
      <c r="H9" s="69" t="s">
        <v>761</v>
      </c>
    </row>
    <row r="10" spans="1:8" x14ac:dyDescent="0.25">
      <c r="A10" s="87" t="s">
        <v>781</v>
      </c>
      <c r="B10" s="69" t="s">
        <v>762</v>
      </c>
      <c r="C10" s="87" t="s">
        <v>782</v>
      </c>
      <c r="D10" s="67" t="s">
        <v>605</v>
      </c>
      <c r="E10" s="69" t="s">
        <v>173</v>
      </c>
      <c r="F10" s="69" t="s">
        <v>824</v>
      </c>
      <c r="G10" s="69">
        <v>3</v>
      </c>
      <c r="H10" s="69"/>
    </row>
    <row r="11" spans="1:8" ht="17.25" x14ac:dyDescent="0.35">
      <c r="A11" s="29" t="s">
        <v>742</v>
      </c>
      <c r="B11" s="13"/>
      <c r="C11" s="4"/>
      <c r="D11" s="13"/>
      <c r="E11" s="13"/>
      <c r="F11" s="13"/>
      <c r="G11" s="13"/>
      <c r="H11" s="13"/>
    </row>
    <row r="12" spans="1:8" x14ac:dyDescent="0.25">
      <c r="A12" s="87" t="s">
        <v>743</v>
      </c>
      <c r="B12" s="69"/>
      <c r="C12" s="87" t="s">
        <v>774</v>
      </c>
      <c r="D12" s="67" t="s">
        <v>606</v>
      </c>
      <c r="E12" s="69" t="s">
        <v>33</v>
      </c>
      <c r="F12" s="69" t="s">
        <v>824</v>
      </c>
      <c r="G12" s="69">
        <v>4</v>
      </c>
      <c r="H12" s="69"/>
    </row>
    <row r="13" spans="1:8" x14ac:dyDescent="0.25">
      <c r="A13" s="87" t="s">
        <v>745</v>
      </c>
      <c r="B13" s="69"/>
      <c r="C13" s="87" t="s">
        <v>774</v>
      </c>
      <c r="D13" s="67" t="s">
        <v>606</v>
      </c>
      <c r="E13" s="69" t="s">
        <v>10</v>
      </c>
      <c r="F13" s="69" t="s">
        <v>824</v>
      </c>
      <c r="G13" s="69">
        <v>3</v>
      </c>
      <c r="H13" s="69" t="s">
        <v>761</v>
      </c>
    </row>
    <row r="14" spans="1:8" x14ac:dyDescent="0.25">
      <c r="A14" s="87" t="s">
        <v>747</v>
      </c>
      <c r="B14" s="69" t="s">
        <v>762</v>
      </c>
      <c r="C14" s="87" t="s">
        <v>633</v>
      </c>
      <c r="D14" s="67" t="s">
        <v>606</v>
      </c>
      <c r="E14" s="69" t="s">
        <v>10</v>
      </c>
      <c r="F14" s="69" t="s">
        <v>824</v>
      </c>
      <c r="G14" s="69">
        <v>2</v>
      </c>
      <c r="H14" s="69"/>
    </row>
    <row r="15" spans="1:8" x14ac:dyDescent="0.25">
      <c r="A15" s="87" t="s">
        <v>749</v>
      </c>
      <c r="B15" s="69" t="s">
        <v>762</v>
      </c>
      <c r="C15" s="87" t="s">
        <v>633</v>
      </c>
      <c r="D15" s="67" t="s">
        <v>605</v>
      </c>
      <c r="E15" s="69" t="s">
        <v>10</v>
      </c>
      <c r="F15" s="69" t="s">
        <v>824</v>
      </c>
      <c r="G15" s="69">
        <v>6</v>
      </c>
      <c r="H15" s="69"/>
    </row>
    <row r="16" spans="1:8" x14ac:dyDescent="0.25">
      <c r="A16" s="87" t="s">
        <v>750</v>
      </c>
      <c r="B16" s="69"/>
      <c r="C16" s="87" t="s">
        <v>184</v>
      </c>
      <c r="D16" s="67" t="s">
        <v>605</v>
      </c>
      <c r="E16" s="69" t="s">
        <v>54</v>
      </c>
      <c r="F16" s="69" t="s">
        <v>824</v>
      </c>
      <c r="G16" s="69">
        <v>3</v>
      </c>
      <c r="H16" s="69" t="s">
        <v>761</v>
      </c>
    </row>
    <row r="17" spans="1:8" x14ac:dyDescent="0.25">
      <c r="A17" s="87" t="s">
        <v>751</v>
      </c>
      <c r="B17" s="69"/>
      <c r="C17" s="87" t="s">
        <v>184</v>
      </c>
      <c r="D17" s="67" t="s">
        <v>606</v>
      </c>
      <c r="E17" s="69" t="s">
        <v>47</v>
      </c>
      <c r="F17" s="69" t="s">
        <v>824</v>
      </c>
      <c r="G17" s="69">
        <v>2</v>
      </c>
      <c r="H17" s="69"/>
    </row>
    <row r="18" spans="1:8" x14ac:dyDescent="0.25">
      <c r="A18" s="87" t="s">
        <v>752</v>
      </c>
      <c r="B18" s="69" t="s">
        <v>762</v>
      </c>
      <c r="C18" s="87" t="s">
        <v>634</v>
      </c>
      <c r="D18" s="67" t="s">
        <v>606</v>
      </c>
      <c r="E18" s="69" t="s">
        <v>47</v>
      </c>
      <c r="F18" s="69" t="s">
        <v>824</v>
      </c>
      <c r="G18" s="69">
        <v>2</v>
      </c>
      <c r="H18" s="69" t="s">
        <v>761</v>
      </c>
    </row>
    <row r="19" spans="1:8" x14ac:dyDescent="0.25">
      <c r="A19" s="87" t="s">
        <v>783</v>
      </c>
      <c r="B19" s="69" t="s">
        <v>762</v>
      </c>
      <c r="C19" s="87" t="s">
        <v>634</v>
      </c>
      <c r="D19" s="67" t="s">
        <v>606</v>
      </c>
      <c r="E19" s="69" t="s">
        <v>47</v>
      </c>
      <c r="F19" s="69" t="s">
        <v>824</v>
      </c>
      <c r="G19" s="69">
        <v>2</v>
      </c>
      <c r="H19" s="69"/>
    </row>
    <row r="20" spans="1:8" ht="17.25" x14ac:dyDescent="0.35">
      <c r="A20" s="29" t="s">
        <v>755</v>
      </c>
      <c r="B20" s="13"/>
      <c r="C20" s="4"/>
      <c r="D20" s="13"/>
      <c r="E20" s="13"/>
      <c r="F20" s="13"/>
      <c r="G20" s="13"/>
      <c r="H20" s="13"/>
    </row>
    <row r="21" spans="1:8" x14ac:dyDescent="0.25">
      <c r="A21" s="87" t="s">
        <v>759</v>
      </c>
      <c r="B21" s="69"/>
      <c r="C21" s="87" t="s">
        <v>206</v>
      </c>
      <c r="D21" s="67" t="s">
        <v>605</v>
      </c>
      <c r="E21" s="69" t="s">
        <v>173</v>
      </c>
      <c r="F21" s="69" t="s">
        <v>824</v>
      </c>
      <c r="G21" s="69">
        <v>2</v>
      </c>
      <c r="H21" s="69" t="s">
        <v>761</v>
      </c>
    </row>
    <row r="22" spans="1:8" x14ac:dyDescent="0.25">
      <c r="A22" s="87" t="s">
        <v>760</v>
      </c>
      <c r="B22" s="69"/>
      <c r="C22" s="87" t="s">
        <v>206</v>
      </c>
      <c r="D22" s="67" t="s">
        <v>606</v>
      </c>
      <c r="E22" s="69" t="s">
        <v>47</v>
      </c>
      <c r="F22" s="69" t="s">
        <v>824</v>
      </c>
      <c r="G22" s="69">
        <v>2</v>
      </c>
      <c r="H22" s="69"/>
    </row>
    <row r="23" spans="1:8" x14ac:dyDescent="0.25">
      <c r="A23" s="87" t="s">
        <v>756</v>
      </c>
      <c r="B23" s="69"/>
      <c r="C23" s="87" t="s">
        <v>209</v>
      </c>
      <c r="D23" s="67" t="s">
        <v>606</v>
      </c>
      <c r="E23" s="69" t="s">
        <v>10</v>
      </c>
      <c r="F23" s="69" t="s">
        <v>824</v>
      </c>
      <c r="G23" s="69">
        <v>2</v>
      </c>
      <c r="H23" s="69"/>
    </row>
    <row r="24" spans="1:8" x14ac:dyDescent="0.25">
      <c r="A24" s="87" t="s">
        <v>757</v>
      </c>
      <c r="B24" s="69" t="s">
        <v>762</v>
      </c>
      <c r="C24" s="87" t="s">
        <v>209</v>
      </c>
      <c r="D24" s="67" t="s">
        <v>605</v>
      </c>
      <c r="E24" s="69" t="s">
        <v>173</v>
      </c>
      <c r="F24" s="69" t="s">
        <v>824</v>
      </c>
      <c r="G24" s="69">
        <v>3</v>
      </c>
      <c r="H24" s="69"/>
    </row>
  </sheetData>
  <mergeCells count="1">
    <mergeCell ref="A2:H2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dimension ref="A1:X27"/>
  <sheetViews>
    <sheetView workbookViewId="0">
      <selection activeCell="W1" sqref="W1:X1048576"/>
    </sheetView>
  </sheetViews>
  <sheetFormatPr defaultRowHeight="15" x14ac:dyDescent="0.25"/>
  <cols>
    <col min="1" max="1" width="2.140625" style="16" bestFit="1" customWidth="1"/>
    <col min="2" max="2" width="20" style="16" bestFit="1" customWidth="1"/>
    <col min="3" max="3" width="4.5703125" style="17" bestFit="1" customWidth="1"/>
    <col min="4" max="12" width="3.85546875" style="16" bestFit="1" customWidth="1"/>
    <col min="13" max="13" width="3.42578125" style="16" bestFit="1" customWidth="1"/>
    <col min="14" max="14" width="3.85546875" style="16" bestFit="1" customWidth="1"/>
    <col min="15" max="17" width="3.42578125" style="16" bestFit="1" customWidth="1"/>
    <col min="18" max="18" width="3.5703125" style="16" bestFit="1" customWidth="1"/>
    <col min="19" max="19" width="3.85546875" style="16" bestFit="1" customWidth="1"/>
    <col min="20" max="20" width="3.5703125" style="16" bestFit="1" customWidth="1"/>
    <col min="21" max="21" width="3.85546875" style="16" bestFit="1" customWidth="1"/>
    <col min="22" max="22" width="3.5703125" style="16" bestFit="1" customWidth="1"/>
    <col min="23" max="24" width="8" style="6" customWidth="1"/>
  </cols>
  <sheetData>
    <row r="1" spans="1:24" ht="17.25" x14ac:dyDescent="0.35">
      <c r="A1" s="108" t="s">
        <v>712</v>
      </c>
      <c r="B1" s="105" t="s">
        <v>607</v>
      </c>
      <c r="C1" s="108" t="s">
        <v>713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3" t="s">
        <v>805</v>
      </c>
      <c r="X1" s="13" t="s">
        <v>806</v>
      </c>
    </row>
    <row r="2" spans="1:24" ht="17.25" x14ac:dyDescent="0.35">
      <c r="B2" s="106" t="s">
        <v>642</v>
      </c>
      <c r="C2" s="109"/>
      <c r="D2" s="107">
        <v>0.5</v>
      </c>
      <c r="E2" s="107">
        <v>1.1724999999999901</v>
      </c>
      <c r="F2" s="107">
        <v>0.76</v>
      </c>
      <c r="G2" s="107">
        <v>0.29189653280667099</v>
      </c>
      <c r="H2" s="107">
        <v>0.85</v>
      </c>
      <c r="I2" s="107">
        <v>2.3224999999999998</v>
      </c>
      <c r="J2" s="107">
        <v>1.9824999999999999</v>
      </c>
      <c r="K2" s="107">
        <v>3.78249999999999</v>
      </c>
      <c r="L2" s="107">
        <v>1.7124999999999999</v>
      </c>
      <c r="M2" s="107">
        <v>0.43</v>
      </c>
      <c r="N2" s="107">
        <v>1.9675</v>
      </c>
      <c r="O2" s="107">
        <v>1.1599999999999999</v>
      </c>
      <c r="P2" s="107">
        <v>0.5</v>
      </c>
      <c r="Q2" s="107">
        <v>1.5149999999999999</v>
      </c>
      <c r="R2" s="107">
        <v>1.4624999999999999</v>
      </c>
      <c r="S2" s="107">
        <v>1.1924999999999999</v>
      </c>
      <c r="T2" s="107">
        <v>2.4224999999999999</v>
      </c>
      <c r="U2" s="107">
        <v>1.385</v>
      </c>
      <c r="V2" s="107">
        <v>0.67</v>
      </c>
      <c r="W2" s="172">
        <f t="shared" ref="W2:W27" si="0">+IF(SUM(R2:V2)=0,0,AVERAGEIF(R2:V2,"&lt;&gt;0"))</f>
        <v>1.4264999999999999</v>
      </c>
      <c r="X2" s="172">
        <f t="shared" ref="X2:X27" si="1">AVERAGEIF(D2:V2,"&lt;&gt;0")</f>
        <v>1.3725998175161396</v>
      </c>
    </row>
    <row r="3" spans="1:24" ht="17.25" x14ac:dyDescent="0.35">
      <c r="B3" s="106" t="s">
        <v>651</v>
      </c>
      <c r="C3" s="109"/>
      <c r="D3" s="107">
        <v>0.16</v>
      </c>
      <c r="E3" s="107">
        <v>-9.9999999999999895E-2</v>
      </c>
      <c r="F3" s="107">
        <v>2.12</v>
      </c>
      <c r="G3" s="107">
        <v>1.6975</v>
      </c>
      <c r="H3" s="107">
        <v>0.71250000000000002</v>
      </c>
      <c r="I3" s="107">
        <v>2.3025000000000002</v>
      </c>
      <c r="J3" s="107">
        <v>-0.19500000000000001</v>
      </c>
      <c r="K3" s="107">
        <v>0.56499999999999995</v>
      </c>
      <c r="L3" s="107">
        <v>1.165</v>
      </c>
      <c r="M3" s="107">
        <v>0.95</v>
      </c>
      <c r="N3" s="107">
        <v>0.66500000000000004</v>
      </c>
      <c r="O3" s="107">
        <v>0.4425</v>
      </c>
      <c r="P3" s="107">
        <v>2.1012499999999998</v>
      </c>
      <c r="Q3" s="107">
        <v>1.34249999999999</v>
      </c>
      <c r="R3" s="107">
        <v>0.25</v>
      </c>
      <c r="S3" s="107">
        <v>2.0425</v>
      </c>
      <c r="T3" s="107">
        <v>0.98</v>
      </c>
      <c r="U3" s="107">
        <v>2.5449999999999999</v>
      </c>
      <c r="V3" s="107">
        <v>1.0549999999999999</v>
      </c>
      <c r="W3" s="172">
        <f t="shared" si="0"/>
        <v>1.3744999999999998</v>
      </c>
      <c r="X3" s="172">
        <f t="shared" si="1"/>
        <v>1.0948026315789467</v>
      </c>
    </row>
    <row r="4" spans="1:24" ht="17.25" x14ac:dyDescent="0.35">
      <c r="B4" s="106" t="s">
        <v>657</v>
      </c>
      <c r="C4" s="109"/>
      <c r="D4" s="107">
        <v>3.6724999999999999</v>
      </c>
      <c r="E4" s="107">
        <v>2.9396532806671E-2</v>
      </c>
      <c r="F4" s="107">
        <v>1.2649999999999999</v>
      </c>
      <c r="G4" s="107">
        <v>2.0825</v>
      </c>
      <c r="H4" s="107">
        <v>0.61</v>
      </c>
      <c r="I4" s="107">
        <v>1.9675</v>
      </c>
      <c r="J4" s="107">
        <v>0.13</v>
      </c>
      <c r="K4" s="107">
        <v>0.45999999999999902</v>
      </c>
      <c r="L4" s="107">
        <v>4.6174999999999997</v>
      </c>
      <c r="M4" s="107">
        <v>1.7450000000000001</v>
      </c>
      <c r="N4" s="107">
        <v>0.41499999999999998</v>
      </c>
      <c r="O4" s="107">
        <v>2.0125000000000002</v>
      </c>
      <c r="P4" s="107">
        <v>1.2124999999999999</v>
      </c>
      <c r="Q4" s="107">
        <v>2.82439653280667</v>
      </c>
      <c r="R4" s="107">
        <v>0.69</v>
      </c>
      <c r="S4" s="107">
        <v>1.43189653280667</v>
      </c>
      <c r="T4" s="107">
        <v>2.8774999999999999</v>
      </c>
      <c r="U4" s="107">
        <v>1.1200000000000001</v>
      </c>
      <c r="V4" s="107">
        <v>0.745</v>
      </c>
      <c r="W4" s="172">
        <f t="shared" si="0"/>
        <v>1.3728793065613341</v>
      </c>
      <c r="X4" s="172">
        <f t="shared" si="1"/>
        <v>1.5741152420221058</v>
      </c>
    </row>
    <row r="5" spans="1:24" ht="17.25" x14ac:dyDescent="0.35">
      <c r="B5" s="106" t="s">
        <v>653</v>
      </c>
      <c r="C5" s="109"/>
      <c r="D5" s="107">
        <v>0.33</v>
      </c>
      <c r="E5" s="107">
        <v>0.33</v>
      </c>
      <c r="F5" s="107">
        <v>0.48</v>
      </c>
      <c r="G5" s="107">
        <v>1.1299999999999999</v>
      </c>
      <c r="H5" s="107">
        <v>0.28189653280667099</v>
      </c>
      <c r="I5" s="107">
        <v>0</v>
      </c>
      <c r="J5" s="107">
        <v>0</v>
      </c>
      <c r="K5" s="107">
        <v>0</v>
      </c>
      <c r="L5" s="107">
        <v>0</v>
      </c>
      <c r="M5" s="107">
        <v>0</v>
      </c>
      <c r="N5" s="107">
        <v>0</v>
      </c>
      <c r="O5" s="107">
        <v>1.5825</v>
      </c>
      <c r="P5" s="107">
        <v>0.55999999999999905</v>
      </c>
      <c r="Q5" s="107">
        <v>2.1724999999999999</v>
      </c>
      <c r="R5" s="107">
        <v>1.8825000000000001</v>
      </c>
      <c r="S5" s="107">
        <v>1.85</v>
      </c>
      <c r="T5" s="107">
        <v>0.78</v>
      </c>
      <c r="U5" s="107">
        <v>1.8975</v>
      </c>
      <c r="V5" s="107">
        <v>0.18</v>
      </c>
      <c r="W5" s="172">
        <f t="shared" si="0"/>
        <v>1.3180000000000001</v>
      </c>
      <c r="X5" s="172">
        <f t="shared" si="1"/>
        <v>1.0351458871389743</v>
      </c>
    </row>
    <row r="6" spans="1:24" ht="17.25" x14ac:dyDescent="0.35">
      <c r="B6" s="106" t="s">
        <v>639</v>
      </c>
      <c r="C6" s="109"/>
      <c r="D6" s="107">
        <v>0.48</v>
      </c>
      <c r="E6" s="107">
        <v>-0.42120693438665702</v>
      </c>
      <c r="F6" s="107">
        <v>1.6125</v>
      </c>
      <c r="G6" s="107">
        <v>-0.52060346719332795</v>
      </c>
      <c r="H6" s="107">
        <v>0.63439653280667097</v>
      </c>
      <c r="I6" s="107">
        <v>1.82</v>
      </c>
      <c r="J6" s="107">
        <v>0.26999999999999902</v>
      </c>
      <c r="K6" s="107">
        <v>0.86</v>
      </c>
      <c r="L6" s="107">
        <v>2.7468965328066699</v>
      </c>
      <c r="M6" s="107">
        <v>0.62939653280667096</v>
      </c>
      <c r="N6" s="107">
        <v>0.86250000000000004</v>
      </c>
      <c r="O6" s="107">
        <v>1.2224999999999999</v>
      </c>
      <c r="P6" s="107">
        <v>0.45939653280667098</v>
      </c>
      <c r="Q6" s="107">
        <v>1.5</v>
      </c>
      <c r="R6" s="107">
        <v>1.4118965328066699</v>
      </c>
      <c r="S6" s="107">
        <v>1.97</v>
      </c>
      <c r="T6" s="107">
        <v>0.98</v>
      </c>
      <c r="U6" s="107">
        <v>0.38439653280667102</v>
      </c>
      <c r="V6" s="107">
        <v>0.83439653280667103</v>
      </c>
      <c r="W6" s="172">
        <f t="shared" si="0"/>
        <v>1.1161379196840024</v>
      </c>
      <c r="X6" s="172">
        <f t="shared" si="1"/>
        <v>0.93349817516140599</v>
      </c>
    </row>
    <row r="7" spans="1:24" ht="17.25" x14ac:dyDescent="0.35">
      <c r="B7" s="106" t="s">
        <v>643</v>
      </c>
      <c r="C7" s="109"/>
      <c r="D7" s="107">
        <v>0.7</v>
      </c>
      <c r="E7" s="107">
        <v>-9.4999999999999904E-2</v>
      </c>
      <c r="F7" s="107">
        <v>0</v>
      </c>
      <c r="G7" s="107">
        <v>0</v>
      </c>
      <c r="H7" s="107">
        <v>0</v>
      </c>
      <c r="I7" s="107">
        <v>0</v>
      </c>
      <c r="J7" s="107">
        <v>0</v>
      </c>
      <c r="K7" s="107">
        <v>1.5825</v>
      </c>
      <c r="L7" s="107">
        <v>1.0074999999999901</v>
      </c>
      <c r="M7" s="107">
        <v>2.1749999999999998</v>
      </c>
      <c r="N7" s="107">
        <v>0.755</v>
      </c>
      <c r="O7" s="107">
        <v>0.55599133201667705</v>
      </c>
      <c r="P7" s="107">
        <v>1.5449999999999999</v>
      </c>
      <c r="Q7" s="107">
        <v>0.71499999999999997</v>
      </c>
      <c r="R7" s="107">
        <v>2.4424999999999999</v>
      </c>
      <c r="S7" s="107">
        <v>0.11499999999999901</v>
      </c>
      <c r="T7" s="107">
        <v>0.30499999999999999</v>
      </c>
      <c r="U7" s="107">
        <v>1.5093965328066701</v>
      </c>
      <c r="V7" s="107">
        <v>0.3</v>
      </c>
      <c r="W7" s="172">
        <f t="shared" si="0"/>
        <v>0.93437930656133383</v>
      </c>
      <c r="X7" s="172">
        <f t="shared" si="1"/>
        <v>0.97234913320166694</v>
      </c>
    </row>
    <row r="8" spans="1:24" ht="17.25" x14ac:dyDescent="0.35">
      <c r="B8" s="106" t="s">
        <v>645</v>
      </c>
      <c r="C8" s="109"/>
      <c r="D8" s="107">
        <v>0</v>
      </c>
      <c r="E8" s="107">
        <v>0.14939653280667101</v>
      </c>
      <c r="F8" s="107">
        <v>0</v>
      </c>
      <c r="G8" s="107">
        <v>0.125</v>
      </c>
      <c r="H8" s="107">
        <v>-0.375</v>
      </c>
      <c r="I8" s="107">
        <v>0.03</v>
      </c>
      <c r="J8" s="107">
        <v>7.4999999999999997E-2</v>
      </c>
      <c r="K8" s="107">
        <v>2.27599133201667</v>
      </c>
      <c r="L8" s="107">
        <v>7.49999999999999E-2</v>
      </c>
      <c r="M8" s="107">
        <v>0</v>
      </c>
      <c r="N8" s="107">
        <v>-2.5000000000000001E-2</v>
      </c>
      <c r="O8" s="107">
        <v>0</v>
      </c>
      <c r="P8" s="107">
        <v>0</v>
      </c>
      <c r="Q8" s="107">
        <v>0.15</v>
      </c>
      <c r="R8" s="107">
        <v>0.61250000000000004</v>
      </c>
      <c r="S8" s="107">
        <v>0.83499999999999996</v>
      </c>
      <c r="T8" s="107">
        <v>2.0649999999999999</v>
      </c>
      <c r="U8" s="107">
        <v>0.35499999999999998</v>
      </c>
      <c r="V8" s="107">
        <v>0.25</v>
      </c>
      <c r="W8" s="172">
        <f t="shared" si="0"/>
        <v>0.8234999999999999</v>
      </c>
      <c r="X8" s="172">
        <f t="shared" si="1"/>
        <v>0.47127770463023871</v>
      </c>
    </row>
    <row r="9" spans="1:24" ht="17.25" x14ac:dyDescent="0.35">
      <c r="B9" s="106" t="s">
        <v>644</v>
      </c>
      <c r="C9" s="109"/>
      <c r="D9" s="107">
        <v>1.4424999999999999</v>
      </c>
      <c r="E9" s="107">
        <v>0.28000000000000003</v>
      </c>
      <c r="F9" s="107">
        <v>0.40939653280667099</v>
      </c>
      <c r="G9" s="107">
        <v>0.05</v>
      </c>
      <c r="H9" s="107">
        <v>0.55000000000000004</v>
      </c>
      <c r="I9" s="107">
        <v>0.56879306561334197</v>
      </c>
      <c r="J9" s="107">
        <v>0.219999999999999</v>
      </c>
      <c r="K9" s="107">
        <v>1.8525</v>
      </c>
      <c r="L9" s="107">
        <v>1.0418965328066701</v>
      </c>
      <c r="M9" s="107">
        <v>0.86249999999999905</v>
      </c>
      <c r="N9" s="107">
        <v>-0.2</v>
      </c>
      <c r="O9" s="107">
        <v>1.4893965328066701</v>
      </c>
      <c r="P9" s="107">
        <v>1.24</v>
      </c>
      <c r="Q9" s="107">
        <v>0.81129306561334202</v>
      </c>
      <c r="R9" s="107">
        <v>0.73499999999999999</v>
      </c>
      <c r="S9" s="107">
        <v>9.9999999999999895E-2</v>
      </c>
      <c r="T9" s="107">
        <v>1.7124999999999999</v>
      </c>
      <c r="U9" s="107">
        <v>0.75939653280667097</v>
      </c>
      <c r="V9" s="107">
        <v>0.64</v>
      </c>
      <c r="W9" s="172">
        <f t="shared" si="0"/>
        <v>0.78937930656133415</v>
      </c>
      <c r="X9" s="172">
        <f t="shared" si="1"/>
        <v>0.76658801381333486</v>
      </c>
    </row>
    <row r="10" spans="1:24" ht="17.25" x14ac:dyDescent="0.35">
      <c r="B10" s="106" t="s">
        <v>654</v>
      </c>
      <c r="C10" s="109"/>
      <c r="D10" s="107">
        <v>1.0674999999999999</v>
      </c>
      <c r="E10" s="107">
        <v>1.7825</v>
      </c>
      <c r="F10" s="107">
        <v>1.27999999999999</v>
      </c>
      <c r="G10" s="107">
        <v>0.48249999999999899</v>
      </c>
      <c r="H10" s="107">
        <v>1.0549999999999999</v>
      </c>
      <c r="I10" s="107">
        <v>0.57499999999999996</v>
      </c>
      <c r="J10" s="107">
        <v>0.96</v>
      </c>
      <c r="K10" s="107">
        <v>1.8774999999999999</v>
      </c>
      <c r="L10" s="107">
        <v>1.0674999999999999</v>
      </c>
      <c r="M10" s="107">
        <v>1.2574999999999901</v>
      </c>
      <c r="N10" s="107">
        <v>0.65689653280667104</v>
      </c>
      <c r="O10" s="107">
        <v>1.68</v>
      </c>
      <c r="P10" s="107">
        <v>0.92999999999999905</v>
      </c>
      <c r="Q10" s="107">
        <v>0.44999999999999901</v>
      </c>
      <c r="R10" s="107">
        <v>0.96499999999999997</v>
      </c>
      <c r="S10" s="107">
        <v>0.35439653280667099</v>
      </c>
      <c r="T10" s="107">
        <v>1.46</v>
      </c>
      <c r="U10" s="107">
        <v>1.0368965328066699</v>
      </c>
      <c r="V10" s="107">
        <v>-0.11499999999999901</v>
      </c>
      <c r="W10" s="172">
        <f t="shared" si="0"/>
        <v>0.74025861312266839</v>
      </c>
      <c r="X10" s="172">
        <f t="shared" si="1"/>
        <v>0.990694189390526</v>
      </c>
    </row>
    <row r="11" spans="1:24" ht="17.25" x14ac:dyDescent="0.35">
      <c r="B11" s="106" t="s">
        <v>648</v>
      </c>
      <c r="C11" s="109"/>
      <c r="D11" s="107">
        <v>0.26</v>
      </c>
      <c r="E11" s="107">
        <v>0.45</v>
      </c>
      <c r="F11" s="107">
        <v>0.65999999999999903</v>
      </c>
      <c r="G11" s="107">
        <v>0.11</v>
      </c>
      <c r="H11" s="107">
        <v>5.93965328066711E-2</v>
      </c>
      <c r="I11" s="107">
        <v>1.1499999999999999</v>
      </c>
      <c r="J11" s="107">
        <v>1.8225</v>
      </c>
      <c r="K11" s="107">
        <v>0.3</v>
      </c>
      <c r="L11" s="107">
        <v>-4.1810401579986799E-2</v>
      </c>
      <c r="M11" s="107">
        <v>0.43</v>
      </c>
      <c r="N11" s="107">
        <v>0.45</v>
      </c>
      <c r="O11" s="107">
        <v>0.43</v>
      </c>
      <c r="P11" s="107">
        <v>0.76</v>
      </c>
      <c r="Q11" s="107">
        <v>0.13</v>
      </c>
      <c r="R11" s="107">
        <v>0.51</v>
      </c>
      <c r="S11" s="107">
        <v>0.35</v>
      </c>
      <c r="T11" s="107">
        <v>1.585</v>
      </c>
      <c r="U11" s="107">
        <v>0.49</v>
      </c>
      <c r="V11" s="107">
        <v>0.28000000000000003</v>
      </c>
      <c r="W11" s="172">
        <f t="shared" si="0"/>
        <v>0.64300000000000002</v>
      </c>
      <c r="X11" s="172">
        <f t="shared" si="1"/>
        <v>0.53605716480140431</v>
      </c>
    </row>
    <row r="12" spans="1:24" ht="17.25" x14ac:dyDescent="0.35">
      <c r="B12" s="106" t="s">
        <v>647</v>
      </c>
      <c r="C12" s="109"/>
      <c r="D12" s="107">
        <v>1.5225</v>
      </c>
      <c r="E12" s="107">
        <v>0.4</v>
      </c>
      <c r="F12" s="107">
        <v>1.7324999999999999</v>
      </c>
      <c r="G12" s="107">
        <v>0.88249999999999995</v>
      </c>
      <c r="H12" s="107">
        <v>1.1125</v>
      </c>
      <c r="I12" s="107">
        <v>1.78</v>
      </c>
      <c r="J12" s="107">
        <v>-1.99999999999999E-2</v>
      </c>
      <c r="K12" s="107">
        <v>0.359396532806671</v>
      </c>
      <c r="L12" s="107">
        <v>1.63</v>
      </c>
      <c r="M12" s="107">
        <v>1.43379306561334</v>
      </c>
      <c r="N12" s="107">
        <v>-0.45</v>
      </c>
      <c r="O12" s="107">
        <v>0.239396532806671</v>
      </c>
      <c r="P12" s="107">
        <v>0.31</v>
      </c>
      <c r="Q12" s="107">
        <v>1.2749999999999999</v>
      </c>
      <c r="R12" s="107">
        <v>0.25</v>
      </c>
      <c r="S12" s="107">
        <v>-7.0603467193328898E-2</v>
      </c>
      <c r="T12" s="107">
        <v>0.72939653280667005</v>
      </c>
      <c r="U12" s="107">
        <v>1.6850000000000001</v>
      </c>
      <c r="V12" s="107">
        <v>0.42999999999999899</v>
      </c>
      <c r="W12" s="172">
        <f t="shared" si="0"/>
        <v>0.60475861312266799</v>
      </c>
      <c r="X12" s="172">
        <f t="shared" si="1"/>
        <v>0.8016515366757907</v>
      </c>
    </row>
    <row r="13" spans="1:24" ht="17.25" x14ac:dyDescent="0.35">
      <c r="B13" s="106" t="s">
        <v>660</v>
      </c>
      <c r="C13" s="109"/>
      <c r="D13" s="107">
        <v>0</v>
      </c>
      <c r="E13" s="107">
        <v>0.4</v>
      </c>
      <c r="F13" s="107">
        <v>0</v>
      </c>
      <c r="G13" s="107">
        <v>0.73</v>
      </c>
      <c r="H13" s="107">
        <v>1.2649999999999999</v>
      </c>
      <c r="I13" s="107">
        <v>0.18</v>
      </c>
      <c r="J13" s="107">
        <v>0.18</v>
      </c>
      <c r="K13" s="107">
        <v>0</v>
      </c>
      <c r="L13" s="107">
        <v>0</v>
      </c>
      <c r="M13" s="107">
        <v>7.9999999999999905E-2</v>
      </c>
      <c r="N13" s="107">
        <v>0</v>
      </c>
      <c r="O13" s="107">
        <v>0.26</v>
      </c>
      <c r="P13" s="107">
        <v>1.7625</v>
      </c>
      <c r="Q13" s="107">
        <v>0.17499999999999999</v>
      </c>
      <c r="R13" s="107">
        <v>0.17499999999999999</v>
      </c>
      <c r="S13" s="107">
        <v>0.38500000000000001</v>
      </c>
      <c r="T13" s="107">
        <v>1.0874999999999999</v>
      </c>
      <c r="U13" s="107">
        <v>1.2050000000000001</v>
      </c>
      <c r="V13" s="107">
        <v>5.0000000000000001E-3</v>
      </c>
      <c r="W13" s="172">
        <f t="shared" si="0"/>
        <v>0.57150000000000001</v>
      </c>
      <c r="X13" s="172">
        <f t="shared" si="1"/>
        <v>0.5635714285714285</v>
      </c>
    </row>
    <row r="14" spans="1:24" ht="17.25" x14ac:dyDescent="0.35">
      <c r="B14" s="106" t="s">
        <v>636</v>
      </c>
      <c r="C14" s="109"/>
      <c r="D14" s="107">
        <v>1.1399999999999999</v>
      </c>
      <c r="E14" s="107">
        <v>0.48499999999999999</v>
      </c>
      <c r="F14" s="107">
        <v>0.49439653280667101</v>
      </c>
      <c r="G14" s="107">
        <v>-0.32500000000000001</v>
      </c>
      <c r="H14" s="107">
        <v>-0.244999999999999</v>
      </c>
      <c r="I14" s="107">
        <v>0.105</v>
      </c>
      <c r="J14" s="107">
        <v>-0.02</v>
      </c>
      <c r="K14" s="107">
        <v>0.435</v>
      </c>
      <c r="L14" s="107">
        <v>0.55999999999999905</v>
      </c>
      <c r="M14" s="107">
        <v>3.5975000000000001</v>
      </c>
      <c r="N14" s="107">
        <v>1.1037930656133399</v>
      </c>
      <c r="O14" s="107">
        <v>2.3824999999999998</v>
      </c>
      <c r="P14" s="107">
        <v>0.75</v>
      </c>
      <c r="Q14" s="107">
        <v>0.755</v>
      </c>
      <c r="R14" s="107">
        <v>0.73</v>
      </c>
      <c r="S14" s="107">
        <v>0</v>
      </c>
      <c r="T14" s="107">
        <v>0.20499999999999999</v>
      </c>
      <c r="U14" s="107">
        <v>1.0425</v>
      </c>
      <c r="V14" s="107">
        <v>0.28000000000000003</v>
      </c>
      <c r="W14" s="172">
        <f t="shared" si="0"/>
        <v>0.56437500000000007</v>
      </c>
      <c r="X14" s="172">
        <f t="shared" si="1"/>
        <v>0.74864942213444519</v>
      </c>
    </row>
    <row r="15" spans="1:24" ht="17.25" x14ac:dyDescent="0.35">
      <c r="B15" s="106" t="s">
        <v>649</v>
      </c>
      <c r="C15" s="109"/>
      <c r="D15" s="107">
        <v>0</v>
      </c>
      <c r="E15" s="107">
        <v>-0.5</v>
      </c>
      <c r="F15" s="107">
        <v>0.75</v>
      </c>
      <c r="G15" s="107">
        <v>0.49249999999999999</v>
      </c>
      <c r="H15" s="107">
        <v>0.28999999999999998</v>
      </c>
      <c r="I15" s="107">
        <v>1.3325</v>
      </c>
      <c r="J15" s="107">
        <v>-0.2</v>
      </c>
      <c r="K15" s="107">
        <v>0.18</v>
      </c>
      <c r="L15" s="107">
        <v>0.57999999999999996</v>
      </c>
      <c r="M15" s="107">
        <v>2.56</v>
      </c>
      <c r="N15" s="107">
        <v>-6.0346719332893197E-4</v>
      </c>
      <c r="O15" s="107">
        <v>0.63</v>
      </c>
      <c r="P15" s="107">
        <v>0.85</v>
      </c>
      <c r="Q15" s="107">
        <v>0.1</v>
      </c>
      <c r="R15" s="107">
        <v>1.03</v>
      </c>
      <c r="S15" s="107">
        <v>0.61</v>
      </c>
      <c r="T15" s="107">
        <v>1.29</v>
      </c>
      <c r="U15" s="107">
        <v>-0.01</v>
      </c>
      <c r="V15" s="107">
        <v>-0.120603467193328</v>
      </c>
      <c r="W15" s="172">
        <f t="shared" si="0"/>
        <v>0.55987930656133444</v>
      </c>
      <c r="X15" s="172">
        <f t="shared" si="1"/>
        <v>0.54798850364518559</v>
      </c>
    </row>
    <row r="16" spans="1:24" ht="17.25" x14ac:dyDescent="0.35">
      <c r="B16" s="106" t="s">
        <v>637</v>
      </c>
      <c r="C16" s="109"/>
      <c r="D16" s="107">
        <v>0.18</v>
      </c>
      <c r="E16" s="107">
        <v>0.53</v>
      </c>
      <c r="F16" s="107">
        <v>0</v>
      </c>
      <c r="G16" s="107">
        <v>0</v>
      </c>
      <c r="H16" s="107">
        <v>0</v>
      </c>
      <c r="I16" s="107">
        <v>0</v>
      </c>
      <c r="J16" s="107">
        <v>0.199396532806671</v>
      </c>
      <c r="K16" s="107">
        <v>2.9449999999999998</v>
      </c>
      <c r="L16" s="107">
        <v>-7.4999999999999997E-2</v>
      </c>
      <c r="M16" s="107">
        <v>0.44</v>
      </c>
      <c r="N16" s="107">
        <v>0.28999999999999998</v>
      </c>
      <c r="O16" s="107">
        <v>0.20499999999999999</v>
      </c>
      <c r="P16" s="107">
        <v>1.0368965328066699</v>
      </c>
      <c r="Q16" s="107">
        <v>0.20499999999999999</v>
      </c>
      <c r="R16" s="107">
        <v>0.52499999999999902</v>
      </c>
      <c r="S16" s="107">
        <v>0.45500000000000002</v>
      </c>
      <c r="T16" s="107">
        <v>0.6</v>
      </c>
      <c r="U16" s="107">
        <v>0</v>
      </c>
      <c r="V16" s="107">
        <v>5.5E-2</v>
      </c>
      <c r="W16" s="172">
        <f t="shared" si="0"/>
        <v>0.40874999999999978</v>
      </c>
      <c r="X16" s="172">
        <f t="shared" si="1"/>
        <v>0.54223521897238136</v>
      </c>
    </row>
    <row r="17" spans="2:24" ht="17.25" x14ac:dyDescent="0.35">
      <c r="B17" s="106" t="s">
        <v>652</v>
      </c>
      <c r="C17" s="109"/>
      <c r="D17" s="107">
        <v>-0.25</v>
      </c>
      <c r="E17" s="107">
        <v>0</v>
      </c>
      <c r="F17" s="107">
        <v>0.28000000000000003</v>
      </c>
      <c r="G17" s="107">
        <v>0</v>
      </c>
      <c r="H17" s="107">
        <v>0.53</v>
      </c>
      <c r="I17" s="107">
        <v>1.6325000000000001</v>
      </c>
      <c r="J17" s="107">
        <v>0.51</v>
      </c>
      <c r="K17" s="107">
        <v>1.7925</v>
      </c>
      <c r="L17" s="107">
        <v>0.73</v>
      </c>
      <c r="M17" s="107">
        <v>0.1</v>
      </c>
      <c r="N17" s="107">
        <v>1.0549999999999999</v>
      </c>
      <c r="O17" s="107">
        <v>0.18</v>
      </c>
      <c r="P17" s="107">
        <v>1.6325000000000001</v>
      </c>
      <c r="Q17" s="107">
        <v>0</v>
      </c>
      <c r="R17" s="107">
        <v>0.53499999999999903</v>
      </c>
      <c r="S17" s="107">
        <v>0.28000000000000003</v>
      </c>
      <c r="T17" s="107">
        <v>0.76</v>
      </c>
      <c r="U17" s="107">
        <v>0.59</v>
      </c>
      <c r="V17" s="107">
        <v>-0.14499999999999999</v>
      </c>
      <c r="W17" s="172">
        <f t="shared" si="0"/>
        <v>0.4039999999999998</v>
      </c>
      <c r="X17" s="172">
        <f t="shared" si="1"/>
        <v>0.6382812499999998</v>
      </c>
    </row>
    <row r="18" spans="2:24" ht="17.25" x14ac:dyDescent="0.35">
      <c r="B18" s="106" t="s">
        <v>659</v>
      </c>
      <c r="C18" s="109"/>
      <c r="D18" s="107">
        <v>1</v>
      </c>
      <c r="E18" s="107">
        <v>0.03</v>
      </c>
      <c r="F18" s="107">
        <v>0</v>
      </c>
      <c r="G18" s="107">
        <v>0.23</v>
      </c>
      <c r="H18" s="107">
        <v>0.3</v>
      </c>
      <c r="I18" s="107">
        <v>1.5725</v>
      </c>
      <c r="J18" s="107">
        <v>-0.37060346719332798</v>
      </c>
      <c r="K18" s="107">
        <v>0.42939653280667101</v>
      </c>
      <c r="L18" s="107">
        <v>-5.0603467193328901E-2</v>
      </c>
      <c r="M18" s="107">
        <v>0.22939653280667099</v>
      </c>
      <c r="N18" s="107">
        <v>9.8793065613342099E-2</v>
      </c>
      <c r="O18" s="107">
        <v>0.45</v>
      </c>
      <c r="P18" s="107">
        <v>1.57249999999999</v>
      </c>
      <c r="Q18" s="107">
        <v>1.2925</v>
      </c>
      <c r="R18" s="107">
        <v>-0.12</v>
      </c>
      <c r="S18" s="107">
        <v>0.73</v>
      </c>
      <c r="T18" s="107">
        <v>0.28000000000000003</v>
      </c>
      <c r="U18" s="107">
        <v>0.7</v>
      </c>
      <c r="V18" s="107">
        <v>0.05</v>
      </c>
      <c r="W18" s="172">
        <f t="shared" si="0"/>
        <v>0.32799999999999996</v>
      </c>
      <c r="X18" s="172">
        <f t="shared" si="1"/>
        <v>0.46799328871333429</v>
      </c>
    </row>
    <row r="19" spans="2:24" ht="17.25" x14ac:dyDescent="0.35">
      <c r="B19" s="106" t="s">
        <v>635</v>
      </c>
      <c r="C19" s="109"/>
      <c r="D19" s="107">
        <v>0</v>
      </c>
      <c r="E19" s="107">
        <v>0</v>
      </c>
      <c r="F19" s="107">
        <v>0.25</v>
      </c>
      <c r="G19" s="107">
        <v>0.1</v>
      </c>
      <c r="H19" s="107">
        <v>0.05</v>
      </c>
      <c r="I19" s="107">
        <v>-0.25060346719332799</v>
      </c>
      <c r="J19" s="107">
        <v>0</v>
      </c>
      <c r="K19" s="107">
        <v>0</v>
      </c>
      <c r="L19" s="107">
        <v>0</v>
      </c>
      <c r="M19" s="107">
        <v>0</v>
      </c>
      <c r="N19" s="107">
        <v>0</v>
      </c>
      <c r="O19" s="107">
        <v>0.89</v>
      </c>
      <c r="P19" s="107">
        <v>0.74189653280667101</v>
      </c>
      <c r="Q19" s="107">
        <v>0.63</v>
      </c>
      <c r="R19" s="107">
        <v>0.13</v>
      </c>
      <c r="S19" s="107">
        <v>0.45999999999999902</v>
      </c>
      <c r="T19" s="107">
        <v>-0.12</v>
      </c>
      <c r="U19" s="107">
        <v>0.28000000000000003</v>
      </c>
      <c r="V19" s="107">
        <v>0</v>
      </c>
      <c r="W19" s="172">
        <f t="shared" si="0"/>
        <v>0.18749999999999975</v>
      </c>
      <c r="X19" s="172">
        <f t="shared" si="1"/>
        <v>0.28739027869212203</v>
      </c>
    </row>
    <row r="20" spans="2:24" ht="17.25" x14ac:dyDescent="0.35">
      <c r="B20" s="106" t="s">
        <v>646</v>
      </c>
      <c r="C20" s="109"/>
      <c r="D20" s="107">
        <v>0</v>
      </c>
      <c r="E20" s="107">
        <v>-0.200603467193328</v>
      </c>
      <c r="F20" s="107">
        <v>0.30939653280667101</v>
      </c>
      <c r="G20" s="107">
        <v>0.44</v>
      </c>
      <c r="H20" s="107">
        <v>0</v>
      </c>
      <c r="I20" s="107">
        <v>0.96</v>
      </c>
      <c r="J20" s="107">
        <v>0.88</v>
      </c>
      <c r="K20" s="107">
        <v>0.68</v>
      </c>
      <c r="L20" s="107">
        <v>-0.15060346719332801</v>
      </c>
      <c r="M20" s="107">
        <v>0.78499999999999903</v>
      </c>
      <c r="N20" s="107">
        <v>0.45499999999999902</v>
      </c>
      <c r="O20" s="107">
        <v>0.48</v>
      </c>
      <c r="P20" s="107">
        <v>0.74</v>
      </c>
      <c r="Q20" s="107">
        <v>0</v>
      </c>
      <c r="R20" s="107">
        <v>0.38</v>
      </c>
      <c r="S20" s="107">
        <v>-0.10060346719332799</v>
      </c>
      <c r="T20" s="107">
        <v>0.13</v>
      </c>
      <c r="U20" s="107">
        <v>-2.0603467193328898E-2</v>
      </c>
      <c r="V20" s="107">
        <v>-9.9999999999999895E-2</v>
      </c>
      <c r="W20" s="172">
        <f t="shared" si="0"/>
        <v>5.7758613122668633E-2</v>
      </c>
      <c r="X20" s="172">
        <f t="shared" si="1"/>
        <v>0.35418641650208477</v>
      </c>
    </row>
    <row r="21" spans="2:24" ht="17.25" x14ac:dyDescent="0.35">
      <c r="B21" s="106" t="s">
        <v>638</v>
      </c>
      <c r="C21" s="109"/>
      <c r="D21" s="107">
        <v>0.53249999999999997</v>
      </c>
      <c r="E21" s="107">
        <v>0</v>
      </c>
      <c r="F21" s="107">
        <v>0</v>
      </c>
      <c r="G21" s="107">
        <v>0</v>
      </c>
      <c r="H21" s="107">
        <v>0</v>
      </c>
      <c r="I21" s="107">
        <v>0</v>
      </c>
      <c r="J21" s="107">
        <v>0</v>
      </c>
      <c r="K21" s="107">
        <v>0</v>
      </c>
      <c r="L21" s="107">
        <v>0</v>
      </c>
      <c r="M21" s="107">
        <v>0</v>
      </c>
      <c r="N21" s="107">
        <v>0</v>
      </c>
      <c r="O21" s="107">
        <v>0</v>
      </c>
      <c r="P21" s="107">
        <v>0</v>
      </c>
      <c r="Q21" s="107">
        <v>0</v>
      </c>
      <c r="R21" s="107">
        <v>0</v>
      </c>
      <c r="S21" s="107">
        <v>0</v>
      </c>
      <c r="T21" s="107">
        <v>0</v>
      </c>
      <c r="U21" s="107">
        <v>0</v>
      </c>
      <c r="V21" s="107">
        <v>0</v>
      </c>
      <c r="W21" s="172">
        <f t="shared" si="0"/>
        <v>0</v>
      </c>
      <c r="X21" s="172">
        <f t="shared" si="1"/>
        <v>0.53249999999999997</v>
      </c>
    </row>
    <row r="22" spans="2:24" ht="17.25" x14ac:dyDescent="0.35">
      <c r="B22" s="106" t="s">
        <v>640</v>
      </c>
      <c r="C22" s="109"/>
      <c r="D22" s="107">
        <v>0</v>
      </c>
      <c r="E22" s="107">
        <v>0</v>
      </c>
      <c r="F22" s="107">
        <v>0.18</v>
      </c>
      <c r="G22" s="107">
        <v>0</v>
      </c>
      <c r="H22" s="107">
        <v>9.9999999999999895E-2</v>
      </c>
      <c r="I22" s="107">
        <v>0.199396532806671</v>
      </c>
      <c r="J22" s="107">
        <v>-0.15</v>
      </c>
      <c r="K22" s="107">
        <v>1.0325</v>
      </c>
      <c r="L22" s="107">
        <v>0.26</v>
      </c>
      <c r="M22" s="107">
        <v>0</v>
      </c>
      <c r="N22" s="107">
        <v>0</v>
      </c>
      <c r="O22" s="107">
        <v>0</v>
      </c>
      <c r="P22" s="107">
        <v>0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07">
        <v>0</v>
      </c>
      <c r="W22" s="172">
        <f t="shared" si="0"/>
        <v>0</v>
      </c>
      <c r="X22" s="172">
        <f t="shared" si="1"/>
        <v>0.27031608880111185</v>
      </c>
    </row>
    <row r="23" spans="2:24" ht="17.25" x14ac:dyDescent="0.35">
      <c r="B23" s="106" t="s">
        <v>641</v>
      </c>
      <c r="C23" s="109"/>
      <c r="D23" s="107">
        <v>0</v>
      </c>
      <c r="E23" s="107">
        <v>0</v>
      </c>
      <c r="F23" s="107">
        <v>0</v>
      </c>
      <c r="G23" s="107">
        <v>0</v>
      </c>
      <c r="H23" s="107">
        <v>0</v>
      </c>
      <c r="I23" s="107">
        <v>0</v>
      </c>
      <c r="J23" s="107">
        <v>0</v>
      </c>
      <c r="K23" s="107">
        <v>-0.62650866798332205</v>
      </c>
      <c r="L23" s="107">
        <v>0.35</v>
      </c>
      <c r="M23" s="107">
        <v>0</v>
      </c>
      <c r="N23" s="107">
        <v>0.1</v>
      </c>
      <c r="O23" s="107">
        <v>0</v>
      </c>
      <c r="P23" s="107">
        <v>0</v>
      </c>
      <c r="Q23" s="107">
        <v>0</v>
      </c>
      <c r="R23" s="107">
        <v>0</v>
      </c>
      <c r="S23" s="107">
        <v>0</v>
      </c>
      <c r="T23" s="107">
        <v>0</v>
      </c>
      <c r="U23" s="107">
        <v>0</v>
      </c>
      <c r="V23" s="107">
        <v>0</v>
      </c>
      <c r="W23" s="172">
        <f t="shared" si="0"/>
        <v>0</v>
      </c>
      <c r="X23" s="172">
        <f t="shared" si="1"/>
        <v>-5.8836222661107357E-2</v>
      </c>
    </row>
    <row r="24" spans="2:24" ht="17.25" x14ac:dyDescent="0.35">
      <c r="B24" s="106" t="s">
        <v>650</v>
      </c>
      <c r="C24" s="109"/>
      <c r="D24" s="107">
        <v>0.18</v>
      </c>
      <c r="E24" s="107">
        <v>0</v>
      </c>
      <c r="F24" s="107">
        <v>-0.25</v>
      </c>
      <c r="G24" s="107">
        <v>0</v>
      </c>
      <c r="H24" s="107">
        <v>0.18</v>
      </c>
      <c r="I24" s="107">
        <v>1.02</v>
      </c>
      <c r="J24" s="107">
        <v>-9.5603467193328906E-2</v>
      </c>
      <c r="K24" s="107">
        <v>0</v>
      </c>
      <c r="L24" s="107">
        <v>0</v>
      </c>
      <c r="M24" s="107">
        <v>0</v>
      </c>
      <c r="N24" s="107">
        <v>0</v>
      </c>
      <c r="O24" s="107">
        <v>0</v>
      </c>
      <c r="P24" s="107">
        <v>0</v>
      </c>
      <c r="Q24" s="107">
        <v>0</v>
      </c>
      <c r="R24" s="107">
        <v>0</v>
      </c>
      <c r="S24" s="107">
        <v>0</v>
      </c>
      <c r="T24" s="107">
        <v>0</v>
      </c>
      <c r="U24" s="107">
        <v>0</v>
      </c>
      <c r="V24" s="107">
        <v>0</v>
      </c>
      <c r="W24" s="172">
        <f t="shared" si="0"/>
        <v>0</v>
      </c>
      <c r="X24" s="172">
        <f t="shared" si="1"/>
        <v>0.20687930656133419</v>
      </c>
    </row>
    <row r="25" spans="2:24" ht="17.25" x14ac:dyDescent="0.35">
      <c r="B25" s="106" t="s">
        <v>655</v>
      </c>
      <c r="C25" s="109"/>
      <c r="D25" s="107">
        <v>-0.151206934386657</v>
      </c>
      <c r="E25" s="107">
        <v>0.53</v>
      </c>
      <c r="F25" s="107">
        <v>0</v>
      </c>
      <c r="G25" s="107">
        <v>0</v>
      </c>
      <c r="H25" s="107">
        <v>0</v>
      </c>
      <c r="I25" s="107">
        <v>9.9999999999999895E-2</v>
      </c>
      <c r="J25" s="107">
        <v>0.26</v>
      </c>
      <c r="K25" s="107">
        <v>1.1825000000000001</v>
      </c>
      <c r="L25" s="107">
        <v>0.18</v>
      </c>
      <c r="M25" s="107">
        <v>0.13</v>
      </c>
      <c r="N25" s="107">
        <v>0.56000000000000005</v>
      </c>
      <c r="O25" s="107">
        <v>0</v>
      </c>
      <c r="P25" s="107">
        <v>0.2</v>
      </c>
      <c r="Q25" s="107">
        <v>0</v>
      </c>
      <c r="R25" s="107">
        <v>0</v>
      </c>
      <c r="S25" s="107">
        <v>0</v>
      </c>
      <c r="T25" s="107">
        <v>0</v>
      </c>
      <c r="U25" s="107">
        <v>0</v>
      </c>
      <c r="V25" s="107">
        <v>0</v>
      </c>
      <c r="W25" s="172">
        <f t="shared" si="0"/>
        <v>0</v>
      </c>
      <c r="X25" s="172">
        <f t="shared" si="1"/>
        <v>0.33236589617926038</v>
      </c>
    </row>
    <row r="26" spans="2:24" ht="17.25" x14ac:dyDescent="0.35">
      <c r="B26" s="106" t="s">
        <v>656</v>
      </c>
      <c r="C26" s="109"/>
      <c r="D26" s="107">
        <v>1.3625</v>
      </c>
      <c r="E26" s="107">
        <v>0.03</v>
      </c>
      <c r="F26" s="107">
        <v>1.2124999999999999</v>
      </c>
      <c r="G26" s="107">
        <v>-0.4</v>
      </c>
      <c r="H26" s="107">
        <v>-0.37120693438665697</v>
      </c>
      <c r="I26" s="107">
        <v>0</v>
      </c>
      <c r="J26" s="107">
        <v>0</v>
      </c>
      <c r="K26" s="107">
        <v>0</v>
      </c>
      <c r="L26" s="107">
        <v>0</v>
      </c>
      <c r="M26" s="107">
        <v>0</v>
      </c>
      <c r="N26" s="107">
        <v>0</v>
      </c>
      <c r="O26" s="107">
        <v>0</v>
      </c>
      <c r="P26" s="107">
        <v>0</v>
      </c>
      <c r="Q26" s="107">
        <v>0</v>
      </c>
      <c r="R26" s="107">
        <v>0</v>
      </c>
      <c r="S26" s="107">
        <v>0</v>
      </c>
      <c r="T26" s="107">
        <v>0</v>
      </c>
      <c r="U26" s="107">
        <v>0</v>
      </c>
      <c r="V26" s="107">
        <v>0</v>
      </c>
      <c r="W26" s="172">
        <f t="shared" si="0"/>
        <v>0</v>
      </c>
      <c r="X26" s="172">
        <f t="shared" si="1"/>
        <v>0.36675861312266866</v>
      </c>
    </row>
    <row r="27" spans="2:24" ht="17.25" x14ac:dyDescent="0.35">
      <c r="B27" s="106" t="s">
        <v>658</v>
      </c>
      <c r="C27" s="109"/>
      <c r="D27" s="107">
        <v>0</v>
      </c>
      <c r="E27" s="107">
        <v>0</v>
      </c>
      <c r="F27" s="107">
        <v>0.32999999999999902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  <c r="R27" s="107">
        <v>0</v>
      </c>
      <c r="S27" s="107">
        <v>0</v>
      </c>
      <c r="T27" s="107">
        <v>0</v>
      </c>
      <c r="U27" s="107">
        <v>0</v>
      </c>
      <c r="V27" s="107">
        <v>0</v>
      </c>
      <c r="W27" s="172">
        <f t="shared" si="0"/>
        <v>0</v>
      </c>
      <c r="X27" s="172">
        <f t="shared" si="1"/>
        <v>0.32999999999999902</v>
      </c>
    </row>
  </sheetData>
  <sortState xmlns:xlrd2="http://schemas.microsoft.com/office/spreadsheetml/2017/richdata2" ref="A2:X27">
    <sortCondition descending="1" ref="W2:W27"/>
  </sortState>
  <conditionalFormatting sqref="A1:C1 W1:X1">
    <cfRule type="cellIs" dxfId="2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1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179</v>
      </c>
      <c r="C1" s="2" t="s">
        <v>180</v>
      </c>
      <c r="D1" s="2"/>
    </row>
    <row r="2" spans="1:5" x14ac:dyDescent="0.25">
      <c r="A2" s="1"/>
      <c r="B2" s="2" t="s">
        <v>181</v>
      </c>
      <c r="C2" s="2" t="s">
        <v>182</v>
      </c>
      <c r="D2" s="2" t="s">
        <v>183</v>
      </c>
      <c r="E2" s="2" t="s">
        <v>709</v>
      </c>
    </row>
    <row r="3" spans="1:5" x14ac:dyDescent="0.25">
      <c r="A3" s="1" t="s">
        <v>184</v>
      </c>
      <c r="B3" s="2" t="s">
        <v>185</v>
      </c>
      <c r="C3" s="2" t="s">
        <v>186</v>
      </c>
      <c r="D3" s="2"/>
      <c r="E3" t="s">
        <v>714</v>
      </c>
    </row>
    <row r="4" spans="1:5" x14ac:dyDescent="0.25">
      <c r="A4" s="1" t="s">
        <v>187</v>
      </c>
      <c r="B4" s="2" t="s">
        <v>188</v>
      </c>
      <c r="C4" s="2" t="s">
        <v>189</v>
      </c>
      <c r="D4" s="2"/>
      <c r="E4" t="s">
        <v>708</v>
      </c>
    </row>
    <row r="5" spans="1:5" x14ac:dyDescent="0.25">
      <c r="A5" s="1" t="s">
        <v>190</v>
      </c>
      <c r="B5" s="2" t="s">
        <v>191</v>
      </c>
      <c r="C5" s="2" t="s">
        <v>192</v>
      </c>
      <c r="D5" s="2"/>
      <c r="E5" s="2" t="s">
        <v>715</v>
      </c>
    </row>
    <row r="6" spans="1:5" x14ac:dyDescent="0.25">
      <c r="A6" s="1" t="s">
        <v>193</v>
      </c>
      <c r="B6" s="2" t="s">
        <v>194</v>
      </c>
      <c r="C6" s="2" t="s">
        <v>195</v>
      </c>
      <c r="D6" s="2" t="s">
        <v>196</v>
      </c>
      <c r="E6" t="s">
        <v>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sheetPr>
    <pageSetUpPr fitToPage="1"/>
  </sheetPr>
  <dimension ref="A1:P25"/>
  <sheetViews>
    <sheetView workbookViewId="0">
      <selection activeCell="N8" sqref="N8:P10"/>
    </sheetView>
  </sheetViews>
  <sheetFormatPr defaultRowHeight="15" x14ac:dyDescent="0.25"/>
  <cols>
    <col min="1" max="1" width="31.7109375" customWidth="1"/>
    <col min="2" max="3" width="4.42578125" style="6" bestFit="1" customWidth="1"/>
    <col min="4" max="4" width="2.85546875" style="6" bestFit="1" customWidth="1"/>
    <col min="5" max="5" width="12.7109375" bestFit="1" customWidth="1"/>
    <col min="6" max="6" width="12.28515625" bestFit="1" customWidth="1"/>
    <col min="8" max="8" width="42.5703125" style="173" bestFit="1" customWidth="1"/>
    <col min="9" max="9" width="13.140625" style="174" bestFit="1" customWidth="1"/>
    <col min="10" max="10" width="12.85546875" style="174" bestFit="1" customWidth="1"/>
    <col min="11" max="11" width="13.140625" style="174" bestFit="1" customWidth="1"/>
    <col min="12" max="12" width="12" style="174" bestFit="1" customWidth="1"/>
    <col min="13" max="13" width="9.140625" style="173"/>
    <col min="14" max="14" width="21.140625" bestFit="1" customWidth="1"/>
    <col min="15" max="15" width="6.42578125" bestFit="1" customWidth="1"/>
    <col min="16" max="16" width="21" bestFit="1" customWidth="1"/>
  </cols>
  <sheetData>
    <row r="1" spans="1:16" ht="30.75" x14ac:dyDescent="0.55000000000000004">
      <c r="A1" s="202" t="s">
        <v>793</v>
      </c>
      <c r="B1" s="202"/>
      <c r="C1" s="202"/>
      <c r="D1" s="202"/>
      <c r="E1" s="202"/>
      <c r="F1" s="202"/>
    </row>
    <row r="2" spans="1:16" ht="17.25" x14ac:dyDescent="0.35">
      <c r="A2" s="25"/>
      <c r="B2" s="26" t="s">
        <v>606</v>
      </c>
      <c r="C2" s="26" t="s">
        <v>605</v>
      </c>
      <c r="D2" s="26" t="s">
        <v>604</v>
      </c>
      <c r="E2" s="26" t="s">
        <v>823</v>
      </c>
      <c r="F2" s="26" t="s">
        <v>792</v>
      </c>
    </row>
    <row r="3" spans="1:16" ht="21" x14ac:dyDescent="0.4">
      <c r="A3" s="27" t="s">
        <v>187</v>
      </c>
      <c r="B3" s="28">
        <v>49</v>
      </c>
      <c r="C3" s="28">
        <v>41</v>
      </c>
      <c r="D3" s="28">
        <v>4</v>
      </c>
      <c r="E3" s="28">
        <v>12</v>
      </c>
      <c r="F3" s="28">
        <v>14</v>
      </c>
    </row>
    <row r="4" spans="1:16" ht="21" x14ac:dyDescent="0.4">
      <c r="A4" s="27" t="s">
        <v>190</v>
      </c>
      <c r="B4" s="82">
        <v>49</v>
      </c>
      <c r="C4" s="82">
        <v>61</v>
      </c>
      <c r="D4" s="82">
        <v>2</v>
      </c>
      <c r="E4" s="82">
        <v>11</v>
      </c>
      <c r="F4" s="82">
        <v>17</v>
      </c>
    </row>
    <row r="5" spans="1:16" ht="21" x14ac:dyDescent="0.4">
      <c r="A5" s="80" t="s">
        <v>184</v>
      </c>
      <c r="B5" s="81">
        <v>1</v>
      </c>
      <c r="C5" s="81">
        <v>5</v>
      </c>
      <c r="D5" s="81">
        <v>0</v>
      </c>
      <c r="E5" s="81">
        <v>0</v>
      </c>
      <c r="F5" s="81">
        <v>1</v>
      </c>
    </row>
    <row r="6" spans="1:16" ht="21" x14ac:dyDescent="0.4">
      <c r="A6" s="194" t="s">
        <v>828</v>
      </c>
      <c r="B6" s="195">
        <v>0</v>
      </c>
      <c r="C6" s="195">
        <v>0</v>
      </c>
      <c r="D6" s="195">
        <v>0</v>
      </c>
      <c r="E6" s="195">
        <v>0</v>
      </c>
      <c r="F6" s="195">
        <v>0</v>
      </c>
    </row>
    <row r="8" spans="1:16" ht="21" x14ac:dyDescent="0.4">
      <c r="H8" s="203" t="s">
        <v>853</v>
      </c>
      <c r="I8" s="203"/>
      <c r="J8" s="203"/>
      <c r="K8" s="203"/>
      <c r="L8" s="203"/>
      <c r="N8" s="203" t="s">
        <v>855</v>
      </c>
      <c r="O8" s="203"/>
      <c r="P8" s="203"/>
    </row>
    <row r="9" spans="1:16" ht="21" x14ac:dyDescent="0.4">
      <c r="H9" s="196"/>
      <c r="I9" s="196"/>
      <c r="J9" s="196"/>
      <c r="K9" s="196"/>
      <c r="L9" s="196"/>
      <c r="N9" s="196"/>
      <c r="O9" s="196"/>
      <c r="P9" s="196"/>
    </row>
    <row r="10" spans="1:16" ht="21" x14ac:dyDescent="0.4">
      <c r="H10" s="27"/>
      <c r="I10" s="28" t="s">
        <v>826</v>
      </c>
      <c r="J10" s="82" t="s">
        <v>800</v>
      </c>
      <c r="K10" s="81" t="s">
        <v>829</v>
      </c>
      <c r="L10" s="195" t="s">
        <v>828</v>
      </c>
      <c r="N10" s="28" t="s">
        <v>187</v>
      </c>
      <c r="O10" s="196" t="s">
        <v>847</v>
      </c>
      <c r="P10" s="82" t="s">
        <v>190</v>
      </c>
    </row>
    <row r="11" spans="1:16" ht="21" x14ac:dyDescent="0.4">
      <c r="H11" s="197" t="s">
        <v>852</v>
      </c>
      <c r="I11" s="201" t="s">
        <v>824</v>
      </c>
      <c r="J11" s="196" t="s">
        <v>830</v>
      </c>
      <c r="K11" s="196" t="s">
        <v>831</v>
      </c>
      <c r="L11" s="196" t="s">
        <v>832</v>
      </c>
    </row>
    <row r="12" spans="1:16" ht="21" x14ac:dyDescent="0.4">
      <c r="H12" s="198" t="s">
        <v>190</v>
      </c>
      <c r="I12" s="196" t="s">
        <v>833</v>
      </c>
      <c r="J12" s="201" t="s">
        <v>824</v>
      </c>
      <c r="K12" s="196" t="s">
        <v>834</v>
      </c>
      <c r="L12" s="196" t="s">
        <v>835</v>
      </c>
    </row>
    <row r="13" spans="1:16" ht="21" x14ac:dyDescent="0.4">
      <c r="H13" s="199" t="s">
        <v>827</v>
      </c>
      <c r="I13" s="196" t="s">
        <v>836</v>
      </c>
      <c r="J13" s="196" t="s">
        <v>837</v>
      </c>
      <c r="K13" s="201" t="s">
        <v>824</v>
      </c>
      <c r="L13" s="196" t="s">
        <v>838</v>
      </c>
    </row>
    <row r="14" spans="1:16" ht="21" x14ac:dyDescent="0.4">
      <c r="H14" s="200" t="s">
        <v>828</v>
      </c>
      <c r="I14" s="196" t="s">
        <v>839</v>
      </c>
      <c r="J14" s="196" t="s">
        <v>848</v>
      </c>
      <c r="K14" s="196" t="s">
        <v>840</v>
      </c>
      <c r="L14" s="201" t="s">
        <v>824</v>
      </c>
    </row>
    <row r="15" spans="1:16" ht="21" x14ac:dyDescent="0.4">
      <c r="H15" s="27"/>
      <c r="I15" s="196"/>
      <c r="J15" s="196"/>
      <c r="K15" s="196"/>
      <c r="L15" s="196"/>
    </row>
    <row r="16" spans="1:16" ht="21" x14ac:dyDescent="0.4">
      <c r="H16" s="203" t="s">
        <v>854</v>
      </c>
      <c r="I16" s="203"/>
      <c r="J16" s="203"/>
      <c r="K16" s="203"/>
      <c r="L16" s="203"/>
    </row>
    <row r="17" spans="8:12" ht="21" x14ac:dyDescent="0.4">
      <c r="H17" s="196"/>
      <c r="I17" s="196"/>
      <c r="J17" s="196"/>
      <c r="K17" s="196"/>
      <c r="L17" s="196"/>
    </row>
    <row r="18" spans="8:12" ht="21" x14ac:dyDescent="0.4">
      <c r="H18" s="27"/>
      <c r="I18" s="28" t="s">
        <v>826</v>
      </c>
      <c r="J18" s="82" t="s">
        <v>800</v>
      </c>
      <c r="K18" s="81" t="s">
        <v>829</v>
      </c>
      <c r="L18" s="195" t="s">
        <v>828</v>
      </c>
    </row>
    <row r="19" spans="8:12" ht="21" x14ac:dyDescent="0.4">
      <c r="H19" s="197" t="s">
        <v>852</v>
      </c>
      <c r="I19" s="201" t="s">
        <v>824</v>
      </c>
      <c r="J19" s="196" t="s">
        <v>845</v>
      </c>
      <c r="K19" s="196" t="s">
        <v>842</v>
      </c>
      <c r="L19" s="201" t="s">
        <v>824</v>
      </c>
    </row>
    <row r="20" spans="8:12" ht="21" x14ac:dyDescent="0.4">
      <c r="H20" s="198" t="s">
        <v>190</v>
      </c>
      <c r="I20" s="196" t="s">
        <v>846</v>
      </c>
      <c r="J20" s="201" t="s">
        <v>824</v>
      </c>
      <c r="K20" s="196" t="s">
        <v>844</v>
      </c>
      <c r="L20" s="201" t="s">
        <v>824</v>
      </c>
    </row>
    <row r="21" spans="8:12" ht="21" x14ac:dyDescent="0.4">
      <c r="H21" s="199" t="s">
        <v>827</v>
      </c>
      <c r="I21" s="196" t="s">
        <v>841</v>
      </c>
      <c r="J21" s="196" t="s">
        <v>843</v>
      </c>
      <c r="K21" s="201" t="s">
        <v>824</v>
      </c>
      <c r="L21" s="201" t="s">
        <v>824</v>
      </c>
    </row>
    <row r="22" spans="8:12" ht="21" x14ac:dyDescent="0.4">
      <c r="H22" s="200" t="s">
        <v>828</v>
      </c>
      <c r="I22" s="201" t="s">
        <v>824</v>
      </c>
      <c r="J22" s="201" t="s">
        <v>824</v>
      </c>
      <c r="K22" s="201" t="s">
        <v>824</v>
      </c>
      <c r="L22" s="201" t="s">
        <v>824</v>
      </c>
    </row>
    <row r="23" spans="8:12" ht="21" x14ac:dyDescent="0.4">
      <c r="H23" s="27"/>
      <c r="I23" s="196"/>
      <c r="J23" s="196"/>
      <c r="K23" s="196"/>
      <c r="L23" s="196"/>
    </row>
    <row r="24" spans="8:12" ht="21" x14ac:dyDescent="0.4">
      <c r="K24" s="196"/>
      <c r="L24" s="196"/>
    </row>
    <row r="25" spans="8:12" ht="21" x14ac:dyDescent="0.4">
      <c r="K25" s="196"/>
      <c r="L25" s="196"/>
    </row>
  </sheetData>
  <mergeCells count="4">
    <mergeCell ref="A1:F1"/>
    <mergeCell ref="H8:L8"/>
    <mergeCell ref="H16:L16"/>
    <mergeCell ref="N8:P8"/>
  </mergeCells>
  <conditionalFormatting sqref="A3:A4 A4:F4">
    <cfRule type="containsText" dxfId="41" priority="34" operator="containsText" text="Ferris State">
      <formula>NOT(ISERROR(SEARCH("Ferris State",A3)))</formula>
    </cfRule>
    <cfRule type="containsText" dxfId="40" priority="35" operator="containsText" text="Michigan Tech">
      <formula>NOT(ISERROR(SEARCH("Michigan Tech",A3)))</formula>
    </cfRule>
    <cfRule type="containsText" dxfId="39" priority="36" operator="containsText" text="Michigan State">
      <formula>NOT(ISERROR(SEARCH("Michigan State",A3)))</formula>
    </cfRule>
  </conditionalFormatting>
  <conditionalFormatting sqref="B3:F3">
    <cfRule type="containsText" dxfId="38" priority="31" operator="containsText" text="Ferris State">
      <formula>NOT(ISERROR(SEARCH("Ferris State",B3)))</formula>
    </cfRule>
    <cfRule type="containsText" dxfId="37" priority="32" operator="containsText" text="Michigan Tech">
      <formula>NOT(ISERROR(SEARCH("Michigan Tech",B3)))</formula>
    </cfRule>
    <cfRule type="containsText" dxfId="36" priority="33" operator="containsText" text="Michigan State">
      <formula>NOT(ISERROR(SEARCH("Michigan State",B3)))</formula>
    </cfRule>
  </conditionalFormatting>
  <conditionalFormatting sqref="H8:H12">
    <cfRule type="containsText" dxfId="35" priority="1" operator="containsText" text="Ferris State">
      <formula>NOT(ISERROR(SEARCH("Ferris State",H8)))</formula>
    </cfRule>
    <cfRule type="containsText" dxfId="34" priority="2" operator="containsText" text="Michigan Tech">
      <formula>NOT(ISERROR(SEARCH("Michigan Tech",H8)))</formula>
    </cfRule>
    <cfRule type="containsText" dxfId="33" priority="3" operator="containsText" text="Michigan State">
      <formula>NOT(ISERROR(SEARCH("Michigan State",H8)))</formula>
    </cfRule>
  </conditionalFormatting>
  <conditionalFormatting sqref="I10:J10 O10:P10 H16:H20 I18:J18">
    <cfRule type="containsText" dxfId="32" priority="4" operator="containsText" text="Ferris State">
      <formula>NOT(ISERROR(SEARCH("Ferris State",H10)))</formula>
    </cfRule>
    <cfRule type="containsText" dxfId="31" priority="5" operator="containsText" text="Michigan Tech">
      <formula>NOT(ISERROR(SEARCH("Michigan Tech",H10)))</formula>
    </cfRule>
    <cfRule type="containsText" dxfId="30" priority="6" operator="containsText" text="Michigan State">
      <formula>NOT(ISERROR(SEARCH("Michigan State",H10)))</formula>
    </cfRule>
  </conditionalFormatting>
  <conditionalFormatting sqref="I11:L14 H15:L15 I19:L22 H23:L23 K24:L25">
    <cfRule type="containsText" dxfId="29" priority="16" operator="containsText" text="Ferris State">
      <formula>NOT(ISERROR(SEARCH("Ferris State",H11)))</formula>
    </cfRule>
    <cfRule type="containsText" dxfId="28" priority="17" operator="containsText" text="Michigan Tech">
      <formula>NOT(ISERROR(SEARCH("Michigan Tech",H11)))</formula>
    </cfRule>
    <cfRule type="containsText" dxfId="27" priority="18" operator="containsText" text="Michigan State">
      <formula>NOT(ISERROR(SEARCH("Michigan State",H11)))</formula>
    </cfRule>
  </conditionalFormatting>
  <conditionalFormatting sqref="N8:N10">
    <cfRule type="containsText" dxfId="26" priority="7" operator="containsText" text="Ferris State">
      <formula>NOT(ISERROR(SEARCH("Ferris State",N8)))</formula>
    </cfRule>
    <cfRule type="containsText" dxfId="25" priority="8" operator="containsText" text="Michigan Tech">
      <formula>NOT(ISERROR(SEARCH("Michigan Tech",N8)))</formula>
    </cfRule>
    <cfRule type="containsText" dxfId="24" priority="9" operator="containsText" text="Michigan State">
      <formula>NOT(ISERROR(SEARCH("Michigan State",N8)))</formula>
    </cfRule>
  </conditionalFormatting>
  <pageMargins left="0.7" right="0.7" top="0.75" bottom="0.75" header="0.3" footer="0.3"/>
  <pageSetup paperSize="6" scale="2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F59"/>
  <sheetViews>
    <sheetView workbookViewId="0">
      <selection activeCell="F59" sqref="A1:F59"/>
    </sheetView>
  </sheetViews>
  <sheetFormatPr defaultRowHeight="14.25" x14ac:dyDescent="0.3"/>
  <cols>
    <col min="1" max="1" width="5.5703125" style="176" bestFit="1" customWidth="1"/>
    <col min="2" max="2" width="15.7109375" style="185" bestFit="1" customWidth="1"/>
    <col min="3" max="3" width="15.85546875" style="185" bestFit="1" customWidth="1"/>
    <col min="4" max="4" width="17.42578125" style="185" customWidth="1"/>
    <col min="5" max="5" width="15.85546875" style="185" bestFit="1" customWidth="1"/>
    <col min="6" max="6" width="18.5703125" style="185" bestFit="1" customWidth="1"/>
    <col min="7" max="16384" width="9.140625" style="187"/>
  </cols>
  <sheetData>
    <row r="1" spans="1:6" s="186" customFormat="1" x14ac:dyDescent="0.3">
      <c r="A1" s="175" t="s">
        <v>721</v>
      </c>
      <c r="B1" s="175" t="s">
        <v>197</v>
      </c>
      <c r="C1" s="175" t="s">
        <v>198</v>
      </c>
      <c r="D1" s="175" t="s">
        <v>811</v>
      </c>
      <c r="E1" s="175" t="s">
        <v>812</v>
      </c>
      <c r="F1" s="175" t="s">
        <v>851</v>
      </c>
    </row>
    <row r="2" spans="1:6" x14ac:dyDescent="0.3">
      <c r="A2" s="176">
        <v>2022</v>
      </c>
      <c r="B2" s="185" t="s">
        <v>199</v>
      </c>
      <c r="C2" s="185" t="s">
        <v>184</v>
      </c>
      <c r="D2" s="185" t="s">
        <v>190</v>
      </c>
      <c r="E2" s="185" t="s">
        <v>187</v>
      </c>
      <c r="F2" s="185" t="s">
        <v>200</v>
      </c>
    </row>
    <row r="3" spans="1:6" s="66" customFormat="1" ht="11.25" customHeight="1" x14ac:dyDescent="0.25">
      <c r="A3" s="193">
        <v>2021</v>
      </c>
      <c r="B3" s="188"/>
      <c r="C3" s="188"/>
      <c r="D3" s="189" t="s">
        <v>849</v>
      </c>
      <c r="E3" s="188"/>
      <c r="F3" s="188"/>
    </row>
    <row r="4" spans="1:6" s="192" customFormat="1" ht="11.25" customHeight="1" x14ac:dyDescent="0.25">
      <c r="A4" s="193">
        <v>2020</v>
      </c>
      <c r="B4" s="190"/>
      <c r="C4" s="190"/>
      <c r="D4" s="191" t="s">
        <v>201</v>
      </c>
      <c r="E4" s="190"/>
      <c r="F4" s="190"/>
    </row>
    <row r="5" spans="1:6" s="66" customFormat="1" ht="11.25" customHeight="1" x14ac:dyDescent="0.25">
      <c r="A5" s="193">
        <v>2019</v>
      </c>
      <c r="B5" s="69" t="s">
        <v>190</v>
      </c>
      <c r="C5" s="69" t="s">
        <v>202</v>
      </c>
      <c r="D5" s="69" t="s">
        <v>187</v>
      </c>
      <c r="E5" s="69" t="s">
        <v>184</v>
      </c>
      <c r="F5" s="69" t="s">
        <v>203</v>
      </c>
    </row>
    <row r="6" spans="1:6" s="66" customFormat="1" ht="11.25" customHeight="1" x14ac:dyDescent="0.25">
      <c r="A6" s="193">
        <v>2018</v>
      </c>
      <c r="B6" s="69" t="s">
        <v>204</v>
      </c>
      <c r="C6" s="69" t="s">
        <v>190</v>
      </c>
      <c r="D6" s="69" t="s">
        <v>202</v>
      </c>
      <c r="E6" s="69" t="s">
        <v>187</v>
      </c>
      <c r="F6" s="69" t="s">
        <v>205</v>
      </c>
    </row>
    <row r="7" spans="1:6" s="66" customFormat="1" ht="11.25" customHeight="1" x14ac:dyDescent="0.25">
      <c r="A7" s="193">
        <v>2017</v>
      </c>
      <c r="B7" s="69" t="s">
        <v>206</v>
      </c>
      <c r="C7" s="69" t="s">
        <v>190</v>
      </c>
      <c r="D7" s="69" t="s">
        <v>202</v>
      </c>
      <c r="E7" s="69" t="s">
        <v>187</v>
      </c>
      <c r="F7" s="69" t="s">
        <v>207</v>
      </c>
    </row>
    <row r="8" spans="1:6" s="66" customFormat="1" ht="11.25" customHeight="1" x14ac:dyDescent="0.25">
      <c r="A8" s="193">
        <v>2016</v>
      </c>
      <c r="B8" s="69" t="s">
        <v>199</v>
      </c>
      <c r="C8" s="69" t="s">
        <v>190</v>
      </c>
      <c r="D8" s="69" t="s">
        <v>202</v>
      </c>
      <c r="E8" s="69" t="s">
        <v>187</v>
      </c>
      <c r="F8" s="69" t="s">
        <v>208</v>
      </c>
    </row>
    <row r="9" spans="1:6" s="66" customFormat="1" ht="11.25" customHeight="1" x14ac:dyDescent="0.25">
      <c r="A9" s="193">
        <v>2015</v>
      </c>
      <c r="B9" s="69" t="s">
        <v>202</v>
      </c>
      <c r="C9" s="69" t="s">
        <v>190</v>
      </c>
      <c r="D9" s="69" t="s">
        <v>209</v>
      </c>
      <c r="E9" s="69" t="s">
        <v>187</v>
      </c>
      <c r="F9" s="69" t="s">
        <v>210</v>
      </c>
    </row>
    <row r="10" spans="1:6" s="66" customFormat="1" ht="11.25" customHeight="1" x14ac:dyDescent="0.25">
      <c r="A10" s="193">
        <v>2014</v>
      </c>
      <c r="B10" s="69" t="s">
        <v>202</v>
      </c>
      <c r="C10" s="69" t="s">
        <v>187</v>
      </c>
      <c r="D10" s="69" t="s">
        <v>190</v>
      </c>
      <c r="E10" s="69" t="s">
        <v>184</v>
      </c>
      <c r="F10" s="69" t="s">
        <v>211</v>
      </c>
    </row>
    <row r="11" spans="1:6" s="66" customFormat="1" ht="11.25" customHeight="1" x14ac:dyDescent="0.25">
      <c r="A11" s="193">
        <v>2013</v>
      </c>
      <c r="B11" s="69" t="s">
        <v>199</v>
      </c>
      <c r="C11" s="69" t="s">
        <v>190</v>
      </c>
      <c r="D11" s="69" t="s">
        <v>187</v>
      </c>
      <c r="E11" s="69" t="s">
        <v>202</v>
      </c>
      <c r="F11" s="69" t="s">
        <v>212</v>
      </c>
    </row>
    <row r="12" spans="1:6" s="66" customFormat="1" ht="11.25" customHeight="1" x14ac:dyDescent="0.25">
      <c r="A12" s="193">
        <v>2012</v>
      </c>
      <c r="B12" s="69" t="s">
        <v>190</v>
      </c>
      <c r="C12" s="69" t="s">
        <v>199</v>
      </c>
      <c r="D12" s="69" t="s">
        <v>202</v>
      </c>
      <c r="E12" s="69" t="s">
        <v>187</v>
      </c>
      <c r="F12" s="69" t="s">
        <v>213</v>
      </c>
    </row>
    <row r="13" spans="1:6" s="66" customFormat="1" ht="11.25" customHeight="1" x14ac:dyDescent="0.25">
      <c r="A13" s="193">
        <v>2011</v>
      </c>
      <c r="B13" s="69" t="s">
        <v>202</v>
      </c>
      <c r="C13" s="69" t="s">
        <v>187</v>
      </c>
      <c r="D13" s="69" t="s">
        <v>214</v>
      </c>
      <c r="E13" s="69" t="s">
        <v>190</v>
      </c>
      <c r="F13" s="69" t="s">
        <v>215</v>
      </c>
    </row>
    <row r="14" spans="1:6" s="66" customFormat="1" ht="11.25" customHeight="1" x14ac:dyDescent="0.25">
      <c r="A14" s="193">
        <v>2010</v>
      </c>
      <c r="B14" s="69" t="s">
        <v>202</v>
      </c>
      <c r="C14" s="69" t="s">
        <v>216</v>
      </c>
      <c r="D14" s="69" t="s">
        <v>187</v>
      </c>
      <c r="E14" s="69" t="s">
        <v>190</v>
      </c>
      <c r="F14" s="69" t="s">
        <v>217</v>
      </c>
    </row>
    <row r="15" spans="1:6" s="66" customFormat="1" ht="11.25" customHeight="1" x14ac:dyDescent="0.25">
      <c r="A15" s="193">
        <v>2009</v>
      </c>
      <c r="B15" s="69" t="s">
        <v>187</v>
      </c>
      <c r="C15" s="69" t="s">
        <v>218</v>
      </c>
      <c r="D15" s="69" t="s">
        <v>202</v>
      </c>
      <c r="E15" s="69" t="s">
        <v>190</v>
      </c>
      <c r="F15" s="69" t="s">
        <v>219</v>
      </c>
    </row>
    <row r="16" spans="1:6" s="66" customFormat="1" ht="11.25" customHeight="1" x14ac:dyDescent="0.25">
      <c r="A16" s="193">
        <v>2008</v>
      </c>
      <c r="B16" s="69" t="s">
        <v>202</v>
      </c>
      <c r="C16" s="69" t="s">
        <v>187</v>
      </c>
      <c r="D16" s="69" t="s">
        <v>190</v>
      </c>
      <c r="E16" s="69" t="s">
        <v>220</v>
      </c>
      <c r="F16" s="69" t="s">
        <v>221</v>
      </c>
    </row>
    <row r="17" spans="1:6" s="66" customFormat="1" ht="11.25" customHeight="1" x14ac:dyDescent="0.25">
      <c r="A17" s="193">
        <v>2007</v>
      </c>
      <c r="B17" s="69" t="s">
        <v>202</v>
      </c>
      <c r="C17" s="69" t="s">
        <v>190</v>
      </c>
      <c r="D17" s="69" t="s">
        <v>813</v>
      </c>
      <c r="E17" s="69" t="s">
        <v>187</v>
      </c>
      <c r="F17" s="69" t="s">
        <v>222</v>
      </c>
    </row>
    <row r="18" spans="1:6" s="66" customFormat="1" ht="11.25" customHeight="1" x14ac:dyDescent="0.25">
      <c r="A18" s="193">
        <v>2006</v>
      </c>
      <c r="B18" s="69" t="s">
        <v>187</v>
      </c>
      <c r="C18" s="69" t="s">
        <v>202</v>
      </c>
      <c r="D18" s="69" t="s">
        <v>223</v>
      </c>
      <c r="E18" s="69" t="s">
        <v>190</v>
      </c>
      <c r="F18" s="69" t="s">
        <v>224</v>
      </c>
    </row>
    <row r="19" spans="1:6" s="66" customFormat="1" ht="11.25" customHeight="1" x14ac:dyDescent="0.25">
      <c r="A19" s="193">
        <v>2005</v>
      </c>
      <c r="B19" s="69" t="s">
        <v>216</v>
      </c>
      <c r="C19" s="69" t="s">
        <v>187</v>
      </c>
      <c r="D19" s="69" t="s">
        <v>202</v>
      </c>
      <c r="E19" s="69" t="s">
        <v>190</v>
      </c>
      <c r="F19" s="69" t="s">
        <v>225</v>
      </c>
    </row>
    <row r="20" spans="1:6" s="66" customFormat="1" ht="11.25" customHeight="1" x14ac:dyDescent="0.25">
      <c r="A20" s="193">
        <v>2004</v>
      </c>
      <c r="B20" s="69" t="s">
        <v>187</v>
      </c>
      <c r="C20" s="69" t="s">
        <v>202</v>
      </c>
      <c r="D20" s="69" t="s">
        <v>226</v>
      </c>
      <c r="E20" s="69" t="s">
        <v>190</v>
      </c>
      <c r="F20" s="69" t="s">
        <v>227</v>
      </c>
    </row>
    <row r="21" spans="1:6" s="66" customFormat="1" ht="11.25" customHeight="1" x14ac:dyDescent="0.25">
      <c r="A21" s="193">
        <v>2003</v>
      </c>
      <c r="B21" s="69" t="s">
        <v>214</v>
      </c>
      <c r="C21" s="69" t="s">
        <v>187</v>
      </c>
      <c r="D21" s="69" t="s">
        <v>202</v>
      </c>
      <c r="E21" s="69" t="s">
        <v>190</v>
      </c>
      <c r="F21" s="69" t="s">
        <v>228</v>
      </c>
    </row>
    <row r="22" spans="1:6" s="66" customFormat="1" ht="11.25" customHeight="1" x14ac:dyDescent="0.25">
      <c r="A22" s="193">
        <v>2002</v>
      </c>
      <c r="B22" s="69" t="s">
        <v>229</v>
      </c>
      <c r="C22" s="69" t="s">
        <v>202</v>
      </c>
      <c r="D22" s="69" t="s">
        <v>187</v>
      </c>
      <c r="E22" s="69" t="s">
        <v>190</v>
      </c>
      <c r="F22" s="69" t="s">
        <v>230</v>
      </c>
    </row>
    <row r="23" spans="1:6" s="66" customFormat="1" ht="11.25" customHeight="1" x14ac:dyDescent="0.25">
      <c r="A23" s="193">
        <v>2001</v>
      </c>
      <c r="B23" s="69" t="s">
        <v>220</v>
      </c>
      <c r="C23" s="69" t="s">
        <v>187</v>
      </c>
      <c r="D23" s="69" t="s">
        <v>202</v>
      </c>
      <c r="E23" s="69" t="s">
        <v>190</v>
      </c>
      <c r="F23" s="69" t="s">
        <v>231</v>
      </c>
    </row>
    <row r="24" spans="1:6" s="66" customFormat="1" ht="11.25" customHeight="1" x14ac:dyDescent="0.25">
      <c r="A24" s="193">
        <v>2000</v>
      </c>
      <c r="B24" s="69" t="s">
        <v>187</v>
      </c>
      <c r="C24" s="69" t="s">
        <v>190</v>
      </c>
      <c r="D24" s="69" t="s">
        <v>214</v>
      </c>
      <c r="E24" s="69" t="s">
        <v>202</v>
      </c>
      <c r="F24" s="69" t="s">
        <v>232</v>
      </c>
    </row>
    <row r="25" spans="1:6" s="66" customFormat="1" ht="11.25" customHeight="1" x14ac:dyDescent="0.25">
      <c r="A25" s="193">
        <v>1999</v>
      </c>
      <c r="B25" s="69" t="s">
        <v>187</v>
      </c>
      <c r="C25" s="69" t="s">
        <v>202</v>
      </c>
      <c r="D25" s="69" t="s">
        <v>190</v>
      </c>
      <c r="E25" s="69" t="s">
        <v>204</v>
      </c>
      <c r="F25" s="69" t="s">
        <v>233</v>
      </c>
    </row>
    <row r="26" spans="1:6" s="66" customFormat="1" ht="11.25" customHeight="1" x14ac:dyDescent="0.25">
      <c r="A26" s="193">
        <v>1998</v>
      </c>
      <c r="B26" s="69" t="s">
        <v>187</v>
      </c>
      <c r="C26" s="69" t="s">
        <v>202</v>
      </c>
      <c r="D26" s="69" t="s">
        <v>209</v>
      </c>
      <c r="E26" s="69" t="s">
        <v>190</v>
      </c>
      <c r="F26" s="69" t="s">
        <v>234</v>
      </c>
    </row>
    <row r="27" spans="1:6" s="66" customFormat="1" ht="11.25" customHeight="1" x14ac:dyDescent="0.25">
      <c r="A27" s="193">
        <v>1997</v>
      </c>
      <c r="B27" s="69" t="s">
        <v>187</v>
      </c>
      <c r="C27" s="69" t="s">
        <v>202</v>
      </c>
      <c r="D27" s="69" t="s">
        <v>190</v>
      </c>
      <c r="E27" s="69" t="s">
        <v>814</v>
      </c>
      <c r="F27" s="69" t="s">
        <v>235</v>
      </c>
    </row>
    <row r="28" spans="1:6" s="66" customFormat="1" ht="11.25" customHeight="1" x14ac:dyDescent="0.25">
      <c r="A28" s="193">
        <v>1996</v>
      </c>
      <c r="B28" s="69" t="s">
        <v>202</v>
      </c>
      <c r="C28" s="69" t="s">
        <v>204</v>
      </c>
      <c r="D28" s="69" t="s">
        <v>187</v>
      </c>
      <c r="E28" s="69" t="s">
        <v>190</v>
      </c>
      <c r="F28" s="69" t="s">
        <v>236</v>
      </c>
    </row>
    <row r="29" spans="1:6" s="66" customFormat="1" ht="11.25" customHeight="1" x14ac:dyDescent="0.25">
      <c r="A29" s="193">
        <v>1995</v>
      </c>
      <c r="B29" s="69" t="s">
        <v>202</v>
      </c>
      <c r="C29" s="69" t="s">
        <v>187</v>
      </c>
      <c r="D29" s="69" t="s">
        <v>190</v>
      </c>
      <c r="E29" s="69" t="s">
        <v>209</v>
      </c>
      <c r="F29" s="69" t="s">
        <v>236</v>
      </c>
    </row>
    <row r="30" spans="1:6" s="66" customFormat="1" ht="11.25" customHeight="1" x14ac:dyDescent="0.25">
      <c r="A30" s="193">
        <v>1994</v>
      </c>
      <c r="B30" s="69" t="s">
        <v>202</v>
      </c>
      <c r="C30" s="69" t="s">
        <v>187</v>
      </c>
      <c r="D30" s="69" t="s">
        <v>190</v>
      </c>
      <c r="E30" s="69" t="s">
        <v>815</v>
      </c>
      <c r="F30" s="69" t="s">
        <v>236</v>
      </c>
    </row>
    <row r="31" spans="1:6" s="66" customFormat="1" ht="11.25" customHeight="1" x14ac:dyDescent="0.25">
      <c r="A31" s="193">
        <v>1993</v>
      </c>
      <c r="B31" s="69" t="s">
        <v>202</v>
      </c>
      <c r="C31" s="69" t="s">
        <v>187</v>
      </c>
      <c r="D31" s="69" t="s">
        <v>190</v>
      </c>
      <c r="E31" s="69" t="s">
        <v>237</v>
      </c>
      <c r="F31" s="69" t="s">
        <v>238</v>
      </c>
    </row>
    <row r="32" spans="1:6" s="66" customFormat="1" ht="11.25" customHeight="1" x14ac:dyDescent="0.25">
      <c r="A32" s="193">
        <v>1992</v>
      </c>
      <c r="B32" s="69" t="s">
        <v>202</v>
      </c>
      <c r="C32" s="69" t="s">
        <v>209</v>
      </c>
      <c r="D32" s="69" t="s">
        <v>187</v>
      </c>
      <c r="E32" s="69" t="s">
        <v>190</v>
      </c>
      <c r="F32" s="69" t="s">
        <v>239</v>
      </c>
    </row>
    <row r="33" spans="1:6" s="66" customFormat="1" ht="11.25" customHeight="1" x14ac:dyDescent="0.25">
      <c r="A33" s="193">
        <v>1991</v>
      </c>
      <c r="B33" s="69" t="s">
        <v>202</v>
      </c>
      <c r="C33" s="69" t="s">
        <v>190</v>
      </c>
      <c r="D33" s="69" t="s">
        <v>187</v>
      </c>
      <c r="E33" s="69" t="s">
        <v>223</v>
      </c>
      <c r="F33" s="69" t="s">
        <v>240</v>
      </c>
    </row>
    <row r="34" spans="1:6" s="66" customFormat="1" ht="11.25" customHeight="1" x14ac:dyDescent="0.25">
      <c r="A34" s="193">
        <v>1990</v>
      </c>
      <c r="B34" s="69" t="s">
        <v>202</v>
      </c>
      <c r="C34" s="69" t="s">
        <v>241</v>
      </c>
      <c r="D34" s="69" t="s">
        <v>190</v>
      </c>
      <c r="E34" s="69" t="s">
        <v>187</v>
      </c>
      <c r="F34" s="69" t="s">
        <v>240</v>
      </c>
    </row>
    <row r="35" spans="1:6" s="66" customFormat="1" ht="11.25" customHeight="1" x14ac:dyDescent="0.25">
      <c r="A35" s="193">
        <v>1989</v>
      </c>
      <c r="B35" s="69" t="s">
        <v>202</v>
      </c>
      <c r="C35" s="69" t="s">
        <v>187</v>
      </c>
      <c r="D35" s="69" t="s">
        <v>190</v>
      </c>
      <c r="E35" s="69" t="s">
        <v>209</v>
      </c>
      <c r="F35" s="69" t="s">
        <v>242</v>
      </c>
    </row>
    <row r="36" spans="1:6" s="66" customFormat="1" ht="11.25" customHeight="1" x14ac:dyDescent="0.25">
      <c r="A36" s="193">
        <v>1988</v>
      </c>
      <c r="B36" s="69" t="s">
        <v>202</v>
      </c>
      <c r="C36" s="69" t="s">
        <v>220</v>
      </c>
      <c r="D36" s="69" t="s">
        <v>187</v>
      </c>
      <c r="E36" s="69" t="s">
        <v>190</v>
      </c>
      <c r="F36" s="69" t="s">
        <v>243</v>
      </c>
    </row>
    <row r="37" spans="1:6" s="66" customFormat="1" ht="11.25" customHeight="1" x14ac:dyDescent="0.25">
      <c r="A37" s="193">
        <v>1987</v>
      </c>
      <c r="B37" s="69" t="s">
        <v>244</v>
      </c>
      <c r="C37" s="69" t="s">
        <v>187</v>
      </c>
      <c r="D37" s="69" t="s">
        <v>202</v>
      </c>
      <c r="E37" s="69" t="s">
        <v>190</v>
      </c>
      <c r="F37" s="69" t="s">
        <v>245</v>
      </c>
    </row>
    <row r="38" spans="1:6" s="66" customFormat="1" ht="11.25" customHeight="1" x14ac:dyDescent="0.25">
      <c r="A38" s="193">
        <v>1986</v>
      </c>
      <c r="B38" s="69" t="s">
        <v>199</v>
      </c>
      <c r="C38" s="69" t="s">
        <v>202</v>
      </c>
      <c r="D38" s="69" t="s">
        <v>187</v>
      </c>
      <c r="E38" s="69" t="s">
        <v>190</v>
      </c>
      <c r="F38" s="69" t="s">
        <v>246</v>
      </c>
    </row>
    <row r="39" spans="1:6" s="66" customFormat="1" ht="11.25" customHeight="1" x14ac:dyDescent="0.25">
      <c r="A39" s="193">
        <v>1985</v>
      </c>
      <c r="B39" s="69" t="s">
        <v>187</v>
      </c>
      <c r="C39" s="69" t="s">
        <v>218</v>
      </c>
      <c r="D39" s="69" t="s">
        <v>202</v>
      </c>
      <c r="E39" s="69" t="s">
        <v>190</v>
      </c>
      <c r="F39" s="69" t="s">
        <v>247</v>
      </c>
    </row>
    <row r="40" spans="1:6" s="66" customFormat="1" ht="11.25" customHeight="1" x14ac:dyDescent="0.25">
      <c r="A40" s="193">
        <v>1984</v>
      </c>
      <c r="B40" s="69" t="s">
        <v>187</v>
      </c>
      <c r="C40" s="69" t="s">
        <v>190</v>
      </c>
      <c r="D40" s="69" t="s">
        <v>202</v>
      </c>
      <c r="E40" s="69" t="s">
        <v>206</v>
      </c>
      <c r="F40" s="69" t="s">
        <v>248</v>
      </c>
    </row>
    <row r="41" spans="1:6" s="66" customFormat="1" ht="11.25" customHeight="1" x14ac:dyDescent="0.25">
      <c r="A41" s="193">
        <v>1983</v>
      </c>
      <c r="B41" s="69" t="s">
        <v>187</v>
      </c>
      <c r="C41" s="69" t="s">
        <v>190</v>
      </c>
      <c r="D41" s="69" t="s">
        <v>209</v>
      </c>
      <c r="E41" s="69" t="s">
        <v>202</v>
      </c>
      <c r="F41" s="69" t="s">
        <v>249</v>
      </c>
    </row>
    <row r="42" spans="1:6" s="66" customFormat="1" ht="11.25" customHeight="1" x14ac:dyDescent="0.25">
      <c r="A42" s="193">
        <v>1982</v>
      </c>
      <c r="B42" s="69" t="s">
        <v>187</v>
      </c>
      <c r="C42" s="69" t="s">
        <v>190</v>
      </c>
      <c r="D42" s="69" t="s">
        <v>202</v>
      </c>
      <c r="E42" s="69" t="s">
        <v>237</v>
      </c>
      <c r="F42" s="69" t="s">
        <v>250</v>
      </c>
    </row>
    <row r="43" spans="1:6" s="66" customFormat="1" ht="11.25" customHeight="1" x14ac:dyDescent="0.25">
      <c r="A43" s="193">
        <v>1981</v>
      </c>
      <c r="B43" s="69" t="s">
        <v>237</v>
      </c>
      <c r="C43" s="69" t="s">
        <v>190</v>
      </c>
      <c r="D43" s="69" t="s">
        <v>202</v>
      </c>
      <c r="E43" s="69" t="s">
        <v>187</v>
      </c>
      <c r="F43" s="69" t="s">
        <v>251</v>
      </c>
    </row>
    <row r="44" spans="1:6" s="66" customFormat="1" ht="11.25" customHeight="1" x14ac:dyDescent="0.25">
      <c r="A44" s="193">
        <v>1980</v>
      </c>
      <c r="B44" s="69" t="s">
        <v>190</v>
      </c>
      <c r="C44" s="69" t="s">
        <v>202</v>
      </c>
      <c r="D44" s="69" t="s">
        <v>187</v>
      </c>
      <c r="E44" s="69" t="s">
        <v>223</v>
      </c>
      <c r="F44" s="69" t="s">
        <v>252</v>
      </c>
    </row>
    <row r="45" spans="1:6" s="66" customFormat="1" ht="11.25" customHeight="1" x14ac:dyDescent="0.25">
      <c r="A45" s="193">
        <v>1979</v>
      </c>
      <c r="B45" s="69" t="s">
        <v>190</v>
      </c>
      <c r="C45" s="69" t="s">
        <v>202</v>
      </c>
      <c r="D45" s="69" t="s">
        <v>244</v>
      </c>
      <c r="E45" s="69" t="s">
        <v>187</v>
      </c>
      <c r="F45" s="69" t="s">
        <v>253</v>
      </c>
    </row>
    <row r="46" spans="1:6" s="66" customFormat="1" ht="11.25" customHeight="1" x14ac:dyDescent="0.25">
      <c r="A46" s="193">
        <v>1978</v>
      </c>
      <c r="B46" s="69" t="s">
        <v>190</v>
      </c>
      <c r="C46" s="69" t="s">
        <v>254</v>
      </c>
      <c r="D46" s="69" t="s">
        <v>229</v>
      </c>
      <c r="E46" s="69" t="s">
        <v>202</v>
      </c>
      <c r="F46" s="69" t="s">
        <v>255</v>
      </c>
    </row>
    <row r="47" spans="1:6" s="66" customFormat="1" ht="11.25" customHeight="1" x14ac:dyDescent="0.25">
      <c r="A47" s="193">
        <v>1977</v>
      </c>
      <c r="B47" s="69" t="s">
        <v>190</v>
      </c>
      <c r="C47" s="69" t="s">
        <v>202</v>
      </c>
      <c r="D47" s="69" t="s">
        <v>204</v>
      </c>
      <c r="E47" s="69" t="s">
        <v>199</v>
      </c>
      <c r="F47" s="69" t="s">
        <v>256</v>
      </c>
    </row>
    <row r="48" spans="1:6" s="66" customFormat="1" ht="11.25" customHeight="1" x14ac:dyDescent="0.25">
      <c r="A48" s="193">
        <v>1976</v>
      </c>
      <c r="B48" s="69" t="s">
        <v>190</v>
      </c>
      <c r="C48" s="69" t="s">
        <v>202</v>
      </c>
      <c r="D48" s="69" t="s">
        <v>816</v>
      </c>
      <c r="E48" s="69" t="s">
        <v>206</v>
      </c>
      <c r="F48" s="69" t="s">
        <v>257</v>
      </c>
    </row>
    <row r="49" spans="1:6" s="66" customFormat="1" ht="11.25" customHeight="1" x14ac:dyDescent="0.25">
      <c r="A49" s="193">
        <v>1975</v>
      </c>
      <c r="B49" s="69" t="s">
        <v>202</v>
      </c>
      <c r="C49" s="69" t="s">
        <v>190</v>
      </c>
      <c r="D49" s="69" t="s">
        <v>229</v>
      </c>
      <c r="E49" s="69" t="s">
        <v>817</v>
      </c>
      <c r="F49" s="69" t="s">
        <v>258</v>
      </c>
    </row>
    <row r="50" spans="1:6" s="66" customFormat="1" ht="11.25" customHeight="1" x14ac:dyDescent="0.25">
      <c r="A50" s="193">
        <v>1974</v>
      </c>
      <c r="B50" s="69" t="s">
        <v>190</v>
      </c>
      <c r="C50" s="69" t="s">
        <v>202</v>
      </c>
      <c r="D50" s="69" t="s">
        <v>223</v>
      </c>
      <c r="E50" s="69" t="s">
        <v>818</v>
      </c>
      <c r="F50" s="69" t="s">
        <v>259</v>
      </c>
    </row>
    <row r="51" spans="1:6" s="66" customFormat="1" ht="11.25" customHeight="1" x14ac:dyDescent="0.25">
      <c r="A51" s="193">
        <v>1973</v>
      </c>
      <c r="B51" s="69" t="s">
        <v>187</v>
      </c>
      <c r="C51" s="69" t="s">
        <v>190</v>
      </c>
      <c r="D51" s="69" t="s">
        <v>214</v>
      </c>
      <c r="E51" s="69" t="s">
        <v>817</v>
      </c>
      <c r="F51" s="69" t="s">
        <v>260</v>
      </c>
    </row>
    <row r="52" spans="1:6" s="66" customFormat="1" ht="11.25" customHeight="1" x14ac:dyDescent="0.25">
      <c r="A52" s="193">
        <v>1972</v>
      </c>
      <c r="B52" s="69" t="s">
        <v>223</v>
      </c>
      <c r="C52" s="69" t="s">
        <v>190</v>
      </c>
      <c r="D52" s="69" t="s">
        <v>229</v>
      </c>
      <c r="E52" s="69" t="s">
        <v>202</v>
      </c>
      <c r="F52" s="69" t="s">
        <v>261</v>
      </c>
    </row>
    <row r="53" spans="1:6" s="66" customFormat="1" ht="11.25" customHeight="1" x14ac:dyDescent="0.25">
      <c r="A53" s="193">
        <v>1971</v>
      </c>
      <c r="B53" s="69" t="s">
        <v>190</v>
      </c>
      <c r="C53" s="69" t="s">
        <v>187</v>
      </c>
      <c r="D53" s="69" t="s">
        <v>819</v>
      </c>
      <c r="E53" s="69" t="s">
        <v>237</v>
      </c>
      <c r="F53" s="69" t="s">
        <v>262</v>
      </c>
    </row>
    <row r="54" spans="1:6" s="66" customFormat="1" ht="11.25" customHeight="1" x14ac:dyDescent="0.25">
      <c r="A54" s="193">
        <v>1970</v>
      </c>
      <c r="B54" s="69" t="s">
        <v>190</v>
      </c>
      <c r="C54" s="69" t="s">
        <v>202</v>
      </c>
      <c r="D54" s="69" t="s">
        <v>820</v>
      </c>
      <c r="E54" s="69" t="s">
        <v>816</v>
      </c>
      <c r="F54" s="69" t="s">
        <v>263</v>
      </c>
    </row>
    <row r="55" spans="1:6" s="66" customFormat="1" ht="11.25" customHeight="1" x14ac:dyDescent="0.25">
      <c r="A55" s="193">
        <v>1969</v>
      </c>
      <c r="B55" s="69" t="s">
        <v>226</v>
      </c>
      <c r="C55" s="69" t="s">
        <v>187</v>
      </c>
      <c r="D55" s="69" t="s">
        <v>190</v>
      </c>
      <c r="E55" s="69" t="s">
        <v>821</v>
      </c>
      <c r="F55" s="69" t="s">
        <v>264</v>
      </c>
    </row>
    <row r="56" spans="1:6" s="66" customFormat="1" ht="11.25" customHeight="1" x14ac:dyDescent="0.25">
      <c r="A56" s="193">
        <v>1968</v>
      </c>
      <c r="B56" s="69" t="s">
        <v>190</v>
      </c>
      <c r="C56" s="69" t="s">
        <v>244</v>
      </c>
      <c r="D56" s="69" t="s">
        <v>187</v>
      </c>
      <c r="E56" s="69" t="s">
        <v>202</v>
      </c>
      <c r="F56" s="69" t="s">
        <v>265</v>
      </c>
    </row>
    <row r="57" spans="1:6" s="66" customFormat="1" ht="11.25" customHeight="1" x14ac:dyDescent="0.25">
      <c r="A57" s="193">
        <v>1967</v>
      </c>
      <c r="B57" s="69" t="s">
        <v>220</v>
      </c>
      <c r="C57" s="69" t="s">
        <v>190</v>
      </c>
      <c r="D57" s="69" t="s">
        <v>187</v>
      </c>
      <c r="E57" s="69" t="s">
        <v>822</v>
      </c>
      <c r="F57" s="69" t="s">
        <v>266</v>
      </c>
    </row>
    <row r="58" spans="1:6" s="66" customFormat="1" ht="11.25" customHeight="1" x14ac:dyDescent="0.25">
      <c r="A58" s="193">
        <v>1966</v>
      </c>
      <c r="B58" s="69" t="s">
        <v>202</v>
      </c>
      <c r="C58" s="69" t="s">
        <v>187</v>
      </c>
      <c r="D58" s="69" t="s">
        <v>190</v>
      </c>
      <c r="E58" s="69" t="s">
        <v>822</v>
      </c>
      <c r="F58" s="69" t="s">
        <v>267</v>
      </c>
    </row>
    <row r="59" spans="1:6" s="66" customFormat="1" ht="11.25" customHeight="1" x14ac:dyDescent="0.25">
      <c r="A59" s="193">
        <v>1965</v>
      </c>
      <c r="B59" s="69" t="s">
        <v>268</v>
      </c>
      <c r="C59" s="69" t="s">
        <v>190</v>
      </c>
      <c r="D59" s="69" t="s">
        <v>229</v>
      </c>
      <c r="E59" s="69" t="s">
        <v>216</v>
      </c>
      <c r="F59" s="69" t="s">
        <v>269</v>
      </c>
    </row>
  </sheetData>
  <conditionalFormatting sqref="A2:E2 A3:A4 C3:E4 A5:E59">
    <cfRule type="containsText" dxfId="23" priority="8" operator="containsText" text="Michigan Tech">
      <formula>NOT(ISERROR(SEARCH("Michigan Tech",A2)))</formula>
    </cfRule>
    <cfRule type="containsText" dxfId="22" priority="9" operator="containsText" text="Michigan State">
      <formula>NOT(ISERROR(SEARCH("Michigan State",A2)))</formula>
    </cfRule>
  </conditionalFormatting>
  <conditionalFormatting sqref="C3:E4 A2:E2 A3:A4 A5:E59">
    <cfRule type="containsText" dxfId="21" priority="7" operator="containsText" text="Ferris State">
      <formula>NOT(ISERROR(SEARCH("Ferris State",A2)))</formula>
    </cfRule>
  </conditionalFormatting>
  <conditionalFormatting sqref="D3:D4">
    <cfRule type="containsText" dxfId="20" priority="4" operator="containsText" text="Ferris State">
      <formula>NOT(ISERROR(SEARCH("Ferris State",D3)))</formula>
    </cfRule>
    <cfRule type="containsText" dxfId="19" priority="5" operator="containsText" text="Michigan Tech">
      <formula>NOT(ISERROR(SEARCH("Michigan Tech",D3)))</formula>
    </cfRule>
    <cfRule type="containsText" dxfId="18" priority="6" operator="containsText" text="Michigan State">
      <formula>NOT(ISERROR(SEARCH("Michigan State",D3)))</formula>
    </cfRule>
  </conditionalFormatting>
  <conditionalFormatting sqref="F2:F59">
    <cfRule type="containsText" dxfId="17" priority="1" operator="containsText" text="MTU">
      <formula>NOT(ISERROR(SEARCH("MTU",F2)))</formula>
    </cfRule>
    <cfRule type="containsText" dxfId="16" priority="2" operator="containsText" text="MSU">
      <formula>NOT(ISERROR(SEARCH("MSU",F2)))</formula>
    </cfRule>
    <cfRule type="containsText" dxfId="15" priority="3" operator="containsText" text="Michigan State">
      <formula>NOT(ISERROR(SEARCH("Michigan State",F2)))</formula>
    </cfRule>
  </conditionalFormatting>
  <pageMargins left="0.25" right="0.25" top="0.75" bottom="0.75" header="0.3" footer="0.3"/>
  <pageSetup paperSize="6" scale="7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9FBC-6477-4817-984A-B61EAF0D6876}">
  <dimension ref="A1:N26"/>
  <sheetViews>
    <sheetView workbookViewId="0">
      <selection activeCell="N3" sqref="N3"/>
    </sheetView>
  </sheetViews>
  <sheetFormatPr defaultRowHeight="15" x14ac:dyDescent="0.25"/>
  <cols>
    <col min="1" max="1" width="22.5703125" bestFit="1" customWidth="1"/>
    <col min="2" max="2" width="5.85546875" bestFit="1" customWidth="1"/>
    <col min="3" max="3" width="4.7109375" bestFit="1" customWidth="1"/>
    <col min="4" max="4" width="4.5703125" bestFit="1" customWidth="1"/>
    <col min="5" max="5" width="6.5703125" bestFit="1" customWidth="1"/>
    <col min="6" max="6" width="8.5703125" bestFit="1" customWidth="1"/>
    <col min="7" max="7" width="8.140625" bestFit="1" customWidth="1"/>
    <col min="8" max="8" width="7" bestFit="1" customWidth="1"/>
    <col min="9" max="9" width="6.85546875" bestFit="1" customWidth="1"/>
    <col min="10" max="10" width="8.140625" bestFit="1" customWidth="1"/>
    <col min="11" max="12" width="7" bestFit="1" customWidth="1"/>
    <col min="13" max="13" width="5.85546875" bestFit="1" customWidth="1"/>
    <col min="14" max="14" width="18.85546875" customWidth="1"/>
  </cols>
  <sheetData>
    <row r="1" spans="1:14" x14ac:dyDescent="0.25">
      <c r="A1" t="s">
        <v>957</v>
      </c>
      <c r="B1" t="s">
        <v>859</v>
      </c>
      <c r="C1" t="s">
        <v>603</v>
      </c>
      <c r="D1" t="s">
        <v>789</v>
      </c>
      <c r="E1" t="s">
        <v>927</v>
      </c>
      <c r="F1" t="s">
        <v>928</v>
      </c>
      <c r="G1" t="s">
        <v>929</v>
      </c>
      <c r="H1" t="s">
        <v>862</v>
      </c>
      <c r="I1" t="s">
        <v>790</v>
      </c>
      <c r="J1" t="s">
        <v>930</v>
      </c>
      <c r="K1" t="s">
        <v>931</v>
      </c>
      <c r="L1" t="s">
        <v>867</v>
      </c>
      <c r="M1" t="s">
        <v>794</v>
      </c>
      <c r="N1" t="s">
        <v>1</v>
      </c>
    </row>
    <row r="2" spans="1:14" x14ac:dyDescent="0.25">
      <c r="A2" s="212" t="s">
        <v>951</v>
      </c>
      <c r="B2">
        <v>16</v>
      </c>
      <c r="C2">
        <v>0</v>
      </c>
      <c r="D2">
        <v>0</v>
      </c>
      <c r="E2">
        <v>0</v>
      </c>
      <c r="F2">
        <v>0</v>
      </c>
      <c r="G2">
        <v>12</v>
      </c>
      <c r="H2">
        <v>0</v>
      </c>
      <c r="I2">
        <v>4</v>
      </c>
      <c r="J2">
        <v>0</v>
      </c>
      <c r="K2">
        <v>0</v>
      </c>
      <c r="L2">
        <v>0</v>
      </c>
      <c r="M2">
        <v>0</v>
      </c>
      <c r="N2" t="str">
        <f>LEFT(A2,FIND(",",A2)-1)</f>
        <v>Andrew Noel</v>
      </c>
    </row>
    <row r="3" spans="1:14" x14ac:dyDescent="0.25">
      <c r="A3" s="212" t="s">
        <v>932</v>
      </c>
      <c r="B3">
        <v>16</v>
      </c>
      <c r="C3">
        <v>11</v>
      </c>
      <c r="D3">
        <v>4</v>
      </c>
      <c r="E3">
        <v>15</v>
      </c>
      <c r="F3">
        <v>0.94</v>
      </c>
      <c r="G3">
        <v>49</v>
      </c>
      <c r="H3">
        <v>22.4</v>
      </c>
      <c r="I3">
        <v>34</v>
      </c>
      <c r="J3">
        <v>2</v>
      </c>
      <c r="K3">
        <v>5</v>
      </c>
      <c r="L3">
        <v>0</v>
      </c>
      <c r="M3">
        <v>5</v>
      </c>
      <c r="N3" t="str">
        <f>LEFT(A3,FIND(",",A3)-1)</f>
        <v>Antonio Venuto</v>
      </c>
    </row>
    <row r="4" spans="1:14" x14ac:dyDescent="0.25">
      <c r="A4" s="212" t="s">
        <v>955</v>
      </c>
      <c r="B4">
        <v>5</v>
      </c>
      <c r="C4">
        <v>0</v>
      </c>
      <c r="D4">
        <v>0</v>
      </c>
      <c r="E4">
        <v>0</v>
      </c>
      <c r="F4">
        <v>0</v>
      </c>
      <c r="G4">
        <v>5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 t="str">
        <f>LEFT(A4,FIND(",",A4)-1)</f>
        <v>Austin McCarthy</v>
      </c>
    </row>
    <row r="5" spans="1:14" x14ac:dyDescent="0.25">
      <c r="A5" s="212" t="s">
        <v>948</v>
      </c>
      <c r="B5">
        <v>14</v>
      </c>
      <c r="C5">
        <v>0</v>
      </c>
      <c r="D5">
        <v>1</v>
      </c>
      <c r="E5">
        <v>1</v>
      </c>
      <c r="F5">
        <v>7.0000000000000007E-2</v>
      </c>
      <c r="G5">
        <v>16</v>
      </c>
      <c r="H5">
        <v>0</v>
      </c>
      <c r="I5">
        <v>4</v>
      </c>
      <c r="J5">
        <v>0</v>
      </c>
      <c r="K5">
        <v>0</v>
      </c>
      <c r="L5">
        <v>0</v>
      </c>
      <c r="M5">
        <v>-6</v>
      </c>
      <c r="N5" t="str">
        <f>LEFT(A5,FIND(",",A5)-1)</f>
        <v>Ben Schultheis</v>
      </c>
    </row>
    <row r="6" spans="1:14" x14ac:dyDescent="0.25">
      <c r="A6" s="212" t="s">
        <v>952</v>
      </c>
      <c r="B6">
        <v>14</v>
      </c>
      <c r="C6">
        <v>0</v>
      </c>
      <c r="D6">
        <v>0</v>
      </c>
      <c r="E6">
        <v>0</v>
      </c>
      <c r="F6">
        <v>0</v>
      </c>
      <c r="G6">
        <v>24</v>
      </c>
      <c r="H6">
        <v>0</v>
      </c>
      <c r="I6">
        <v>9</v>
      </c>
      <c r="J6">
        <v>0</v>
      </c>
      <c r="K6">
        <v>0</v>
      </c>
      <c r="L6">
        <v>0</v>
      </c>
      <c r="M6">
        <v>-10</v>
      </c>
      <c r="N6" t="str">
        <f>LEFT(A6,FIND(",",A6)-1)</f>
        <v>Brenden MacLaren</v>
      </c>
    </row>
    <row r="7" spans="1:14" x14ac:dyDescent="0.25">
      <c r="A7" s="212" t="s">
        <v>946</v>
      </c>
      <c r="B7">
        <v>7</v>
      </c>
      <c r="C7">
        <v>1</v>
      </c>
      <c r="D7">
        <v>1</v>
      </c>
      <c r="E7">
        <v>2</v>
      </c>
      <c r="F7">
        <v>0.28999999999999998</v>
      </c>
      <c r="G7">
        <v>15</v>
      </c>
      <c r="H7">
        <v>6.7</v>
      </c>
      <c r="I7">
        <v>2</v>
      </c>
      <c r="J7">
        <v>0</v>
      </c>
      <c r="K7">
        <v>0</v>
      </c>
      <c r="L7">
        <v>0</v>
      </c>
      <c r="M7">
        <v>-2</v>
      </c>
      <c r="N7" t="str">
        <f>LEFT(A7,FIND(",",A7)-1)</f>
        <v>Caiden Gault</v>
      </c>
    </row>
    <row r="8" spans="1:14" x14ac:dyDescent="0.25">
      <c r="A8" s="212" t="s">
        <v>944</v>
      </c>
      <c r="B8">
        <v>15</v>
      </c>
      <c r="C8">
        <v>1</v>
      </c>
      <c r="D8">
        <v>2</v>
      </c>
      <c r="E8">
        <v>3</v>
      </c>
      <c r="F8">
        <v>0.2</v>
      </c>
      <c r="G8">
        <v>22</v>
      </c>
      <c r="H8">
        <v>4.5</v>
      </c>
      <c r="I8">
        <v>6</v>
      </c>
      <c r="J8">
        <v>0</v>
      </c>
      <c r="K8">
        <v>0</v>
      </c>
      <c r="L8">
        <v>0</v>
      </c>
      <c r="M8">
        <v>-9</v>
      </c>
      <c r="N8" t="str">
        <f>LEFT(A8,FIND(",",A8)-1)</f>
        <v>Connor McGrath</v>
      </c>
    </row>
    <row r="9" spans="1:14" x14ac:dyDescent="0.25">
      <c r="A9" s="212" t="s">
        <v>950</v>
      </c>
      <c r="B9">
        <v>8</v>
      </c>
      <c r="C9">
        <v>0</v>
      </c>
      <c r="D9">
        <v>1</v>
      </c>
      <c r="E9">
        <v>1</v>
      </c>
      <c r="F9">
        <v>0.13</v>
      </c>
      <c r="G9">
        <v>3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 t="str">
        <f>LEFT(A9,FIND(",",A9)-1)</f>
        <v>Drew Cooper</v>
      </c>
    </row>
    <row r="10" spans="1:14" x14ac:dyDescent="0.25">
      <c r="A10" s="212" t="s">
        <v>942</v>
      </c>
      <c r="B10">
        <v>13</v>
      </c>
      <c r="C10">
        <v>3</v>
      </c>
      <c r="D10">
        <v>1</v>
      </c>
      <c r="E10">
        <v>4</v>
      </c>
      <c r="F10">
        <v>0.31</v>
      </c>
      <c r="G10">
        <v>34</v>
      </c>
      <c r="H10">
        <v>8.8000000000000007</v>
      </c>
      <c r="I10">
        <v>10</v>
      </c>
      <c r="J10">
        <v>0</v>
      </c>
      <c r="K10">
        <v>0</v>
      </c>
      <c r="L10">
        <v>0</v>
      </c>
      <c r="M10">
        <v>1</v>
      </c>
      <c r="N10" t="str">
        <f>LEFT(A10,FIND(",",A10)-1)</f>
        <v>Emerson Goode</v>
      </c>
    </row>
    <row r="11" spans="1:14" x14ac:dyDescent="0.25">
      <c r="A11" s="212" t="s">
        <v>949</v>
      </c>
      <c r="B11">
        <v>10</v>
      </c>
      <c r="C11">
        <v>0</v>
      </c>
      <c r="D11">
        <v>1</v>
      </c>
      <c r="E11">
        <v>1</v>
      </c>
      <c r="F11">
        <v>0.1</v>
      </c>
      <c r="G11">
        <v>6</v>
      </c>
      <c r="H11">
        <v>0</v>
      </c>
      <c r="I11">
        <v>8</v>
      </c>
      <c r="J11">
        <v>0</v>
      </c>
      <c r="K11">
        <v>0</v>
      </c>
      <c r="L11">
        <v>0</v>
      </c>
      <c r="M11">
        <v>-2</v>
      </c>
      <c r="N11" t="str">
        <f>LEFT(A11,FIND(",",A11)-1)</f>
        <v>Holden Doell</v>
      </c>
    </row>
    <row r="12" spans="1:14" x14ac:dyDescent="0.25">
      <c r="A12" s="212" t="s">
        <v>938</v>
      </c>
      <c r="B12">
        <v>16</v>
      </c>
      <c r="C12">
        <v>1</v>
      </c>
      <c r="D12">
        <v>5</v>
      </c>
      <c r="E12">
        <v>6</v>
      </c>
      <c r="F12">
        <v>0.38</v>
      </c>
      <c r="G12">
        <v>39</v>
      </c>
      <c r="H12">
        <v>2.6</v>
      </c>
      <c r="I12">
        <v>4</v>
      </c>
      <c r="J12">
        <v>0</v>
      </c>
      <c r="K12">
        <v>0</v>
      </c>
      <c r="L12">
        <v>0</v>
      </c>
      <c r="M12">
        <v>7</v>
      </c>
      <c r="N12" t="str">
        <f>LEFT(A12,FIND(",",A12)-1)</f>
        <v>Jack Mesic</v>
      </c>
    </row>
    <row r="13" spans="1:14" x14ac:dyDescent="0.25">
      <c r="A13" s="212" t="s">
        <v>956</v>
      </c>
      <c r="B13">
        <v>4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-3</v>
      </c>
      <c r="N13" t="str">
        <f>LEFT(A13,FIND(",",A13)-1)</f>
        <v>Jacob Badal</v>
      </c>
    </row>
    <row r="14" spans="1:14" x14ac:dyDescent="0.25">
      <c r="A14" s="212" t="s">
        <v>940</v>
      </c>
      <c r="B14">
        <v>16</v>
      </c>
      <c r="C14">
        <v>1</v>
      </c>
      <c r="D14">
        <v>4</v>
      </c>
      <c r="E14">
        <v>5</v>
      </c>
      <c r="F14">
        <v>0.31</v>
      </c>
      <c r="G14">
        <v>19</v>
      </c>
      <c r="H14">
        <v>5.3</v>
      </c>
      <c r="I14">
        <v>0</v>
      </c>
      <c r="J14">
        <v>0</v>
      </c>
      <c r="K14">
        <v>0</v>
      </c>
      <c r="L14">
        <v>0</v>
      </c>
      <c r="M14">
        <v>2</v>
      </c>
      <c r="N14" t="str">
        <f>LEFT(A14,FIND(",",A14)-1)</f>
        <v>Jacob Dirks</v>
      </c>
    </row>
    <row r="15" spans="1:14" x14ac:dyDescent="0.25">
      <c r="A15" s="212" t="s">
        <v>935</v>
      </c>
      <c r="B15">
        <v>16</v>
      </c>
      <c r="C15">
        <v>6</v>
      </c>
      <c r="D15">
        <v>2</v>
      </c>
      <c r="E15">
        <v>8</v>
      </c>
      <c r="F15">
        <v>0.5</v>
      </c>
      <c r="G15">
        <v>31</v>
      </c>
      <c r="H15">
        <v>19.399999999999999</v>
      </c>
      <c r="I15">
        <v>12</v>
      </c>
      <c r="J15">
        <v>2</v>
      </c>
      <c r="K15">
        <v>2</v>
      </c>
      <c r="L15">
        <v>0</v>
      </c>
      <c r="M15">
        <v>2</v>
      </c>
      <c r="N15" t="str">
        <f>LEFT(A15,FIND(",",A15)-1)</f>
        <v>Jason Brancheau</v>
      </c>
    </row>
    <row r="16" spans="1:14" x14ac:dyDescent="0.25">
      <c r="A16" s="212" t="s">
        <v>937</v>
      </c>
      <c r="B16">
        <v>16</v>
      </c>
      <c r="C16">
        <v>4</v>
      </c>
      <c r="D16">
        <v>2</v>
      </c>
      <c r="E16">
        <v>6</v>
      </c>
      <c r="F16">
        <v>0.38</v>
      </c>
      <c r="G16">
        <v>26</v>
      </c>
      <c r="H16">
        <v>15.4</v>
      </c>
      <c r="I16">
        <v>4</v>
      </c>
      <c r="J16">
        <v>1</v>
      </c>
      <c r="K16">
        <v>0</v>
      </c>
      <c r="L16">
        <v>0</v>
      </c>
      <c r="M16">
        <v>-7</v>
      </c>
      <c r="N16" t="str">
        <f>LEFT(A16,FIND(",",A16)-1)</f>
        <v>Kaleb Ergang</v>
      </c>
    </row>
    <row r="17" spans="1:14" x14ac:dyDescent="0.25">
      <c r="A17" s="212" t="s">
        <v>953</v>
      </c>
      <c r="B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tr">
        <f>LEFT(A17,FIND(",",A17)-1)</f>
        <v>Logan Stein</v>
      </c>
    </row>
    <row r="18" spans="1:14" x14ac:dyDescent="0.25">
      <c r="A18" s="212" t="s">
        <v>934</v>
      </c>
      <c r="B18">
        <v>15</v>
      </c>
      <c r="C18">
        <v>1</v>
      </c>
      <c r="D18">
        <v>10</v>
      </c>
      <c r="E18">
        <v>11</v>
      </c>
      <c r="F18">
        <v>0.73</v>
      </c>
      <c r="G18">
        <v>30</v>
      </c>
      <c r="H18">
        <v>3.3</v>
      </c>
      <c r="I18">
        <v>2</v>
      </c>
      <c r="J18">
        <v>0</v>
      </c>
      <c r="K18">
        <v>0</v>
      </c>
      <c r="L18">
        <v>0</v>
      </c>
      <c r="M18">
        <v>0</v>
      </c>
      <c r="N18" t="str">
        <f>LEFT(A18,FIND(",",A18)-1)</f>
        <v>Luigi Benincasa</v>
      </c>
    </row>
    <row r="19" spans="1:14" x14ac:dyDescent="0.25">
      <c r="A19" s="212" t="s">
        <v>947</v>
      </c>
      <c r="B19">
        <v>16</v>
      </c>
      <c r="C19">
        <v>1</v>
      </c>
      <c r="D19">
        <v>0</v>
      </c>
      <c r="E19">
        <v>1</v>
      </c>
      <c r="F19">
        <v>0.06</v>
      </c>
      <c r="G19">
        <v>30</v>
      </c>
      <c r="H19">
        <v>3.3</v>
      </c>
      <c r="I19">
        <v>8</v>
      </c>
      <c r="J19">
        <v>0</v>
      </c>
      <c r="K19">
        <v>0</v>
      </c>
      <c r="L19">
        <v>0</v>
      </c>
      <c r="M19">
        <v>-3</v>
      </c>
      <c r="N19" t="str">
        <f>LEFT(A19,FIND(",",A19)-1)</f>
        <v>Nick Hale</v>
      </c>
    </row>
    <row r="20" spans="1:14" x14ac:dyDescent="0.25">
      <c r="A20" s="212" t="s">
        <v>943</v>
      </c>
      <c r="B20">
        <v>16</v>
      </c>
      <c r="C20">
        <v>2</v>
      </c>
      <c r="D20">
        <v>1</v>
      </c>
      <c r="E20">
        <v>3</v>
      </c>
      <c r="F20">
        <v>0.19</v>
      </c>
      <c r="G20">
        <v>32</v>
      </c>
      <c r="H20">
        <v>6.2</v>
      </c>
      <c r="I20">
        <v>14</v>
      </c>
      <c r="J20">
        <v>0</v>
      </c>
      <c r="K20">
        <v>0</v>
      </c>
      <c r="L20">
        <v>0</v>
      </c>
      <c r="M20">
        <v>-10</v>
      </c>
      <c r="N20" t="str">
        <f>LEFT(A20,FIND(",",A20)-1)</f>
        <v>Nick Nardecchia</v>
      </c>
    </row>
    <row r="21" spans="1:14" x14ac:dyDescent="0.25">
      <c r="A21" s="212" t="s">
        <v>954</v>
      </c>
      <c r="B21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tr">
        <f>LEFT(A21,FIND(",",A21)-1)</f>
        <v>Noah Giesbrecht</v>
      </c>
    </row>
    <row r="22" spans="1:14" x14ac:dyDescent="0.25">
      <c r="A22" s="212" t="s">
        <v>936</v>
      </c>
      <c r="B22">
        <v>16</v>
      </c>
      <c r="C22">
        <v>1</v>
      </c>
      <c r="D22">
        <v>6</v>
      </c>
      <c r="E22">
        <v>7</v>
      </c>
      <c r="F22">
        <v>0.44</v>
      </c>
      <c r="G22">
        <v>29</v>
      </c>
      <c r="H22">
        <v>3.4</v>
      </c>
      <c r="I22">
        <v>12</v>
      </c>
      <c r="J22">
        <v>0</v>
      </c>
      <c r="K22">
        <v>0</v>
      </c>
      <c r="L22">
        <v>0</v>
      </c>
      <c r="M22">
        <v>-3</v>
      </c>
      <c r="N22" t="str">
        <f>LEFT(A22,FIND(",",A22)-1)</f>
        <v>Stepan Pokorny</v>
      </c>
    </row>
    <row r="23" spans="1:14" x14ac:dyDescent="0.25">
      <c r="A23" s="212" t="s">
        <v>933</v>
      </c>
      <c r="B23">
        <v>16</v>
      </c>
      <c r="C23">
        <v>1</v>
      </c>
      <c r="D23">
        <v>14</v>
      </c>
      <c r="E23">
        <v>15</v>
      </c>
      <c r="F23">
        <v>0.94</v>
      </c>
      <c r="G23">
        <v>41</v>
      </c>
      <c r="H23">
        <v>2.4</v>
      </c>
      <c r="I23">
        <v>6</v>
      </c>
      <c r="J23">
        <v>0</v>
      </c>
      <c r="K23">
        <v>0</v>
      </c>
      <c r="L23">
        <v>0</v>
      </c>
      <c r="M23">
        <v>-1</v>
      </c>
      <c r="N23" t="str">
        <f>LEFT(A23,FIND(",",A23)-1)</f>
        <v>Travis Shoudy</v>
      </c>
    </row>
    <row r="24" spans="1:14" x14ac:dyDescent="0.25">
      <c r="A24" s="212" t="s">
        <v>945</v>
      </c>
      <c r="B24">
        <v>9</v>
      </c>
      <c r="C24">
        <v>1</v>
      </c>
      <c r="D24">
        <v>2</v>
      </c>
      <c r="E24">
        <v>3</v>
      </c>
      <c r="F24">
        <v>0.33</v>
      </c>
      <c r="G24">
        <v>11</v>
      </c>
      <c r="H24">
        <v>9.1</v>
      </c>
      <c r="I24">
        <v>6</v>
      </c>
      <c r="J24">
        <v>0</v>
      </c>
      <c r="K24">
        <v>0</v>
      </c>
      <c r="L24">
        <v>0</v>
      </c>
      <c r="M24">
        <v>-3</v>
      </c>
      <c r="N24" t="str">
        <f>LEFT(A24,FIND(",",A24)-1)</f>
        <v>Trevor Taulien</v>
      </c>
    </row>
    <row r="25" spans="1:14" x14ac:dyDescent="0.25">
      <c r="A25" s="212" t="s">
        <v>939</v>
      </c>
      <c r="B25">
        <v>13</v>
      </c>
      <c r="C25">
        <v>2</v>
      </c>
      <c r="D25">
        <v>4</v>
      </c>
      <c r="E25">
        <v>6</v>
      </c>
      <c r="F25">
        <v>0.46</v>
      </c>
      <c r="G25">
        <v>27</v>
      </c>
      <c r="H25">
        <v>7.4</v>
      </c>
      <c r="I25">
        <v>2</v>
      </c>
      <c r="J25">
        <v>0</v>
      </c>
      <c r="K25">
        <v>0</v>
      </c>
      <c r="L25">
        <v>0</v>
      </c>
      <c r="M25">
        <v>-5</v>
      </c>
      <c r="N25" t="str">
        <f>LEFT(A25,FIND(",",A25)-1)</f>
        <v>Tyler Schleppe</v>
      </c>
    </row>
    <row r="26" spans="1:14" x14ac:dyDescent="0.25">
      <c r="A26" s="212" t="s">
        <v>941</v>
      </c>
      <c r="B26">
        <v>15</v>
      </c>
      <c r="C26">
        <v>2</v>
      </c>
      <c r="D26">
        <v>2</v>
      </c>
      <c r="E26">
        <v>4</v>
      </c>
      <c r="F26">
        <v>0.27</v>
      </c>
      <c r="G26">
        <v>26</v>
      </c>
      <c r="H26">
        <v>7.7</v>
      </c>
      <c r="I26">
        <v>14</v>
      </c>
      <c r="J26">
        <v>0</v>
      </c>
      <c r="K26">
        <v>1</v>
      </c>
      <c r="L26">
        <v>0</v>
      </c>
      <c r="M26">
        <v>1</v>
      </c>
      <c r="N26" t="str">
        <f>LEFT(A26,FIND(",",A26)-1)</f>
        <v>Zach Faremouth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S31"/>
  <sheetViews>
    <sheetView tabSelected="1" workbookViewId="0">
      <selection activeCell="S1" sqref="S1"/>
    </sheetView>
  </sheetViews>
  <sheetFormatPr defaultRowHeight="12.75" x14ac:dyDescent="0.2"/>
  <cols>
    <col min="1" max="1" width="3.85546875" style="18" bestFit="1" customWidth="1"/>
    <col min="2" max="2" width="18" style="19" bestFit="1" customWidth="1"/>
    <col min="3" max="3" width="2.7109375" style="19" bestFit="1" customWidth="1"/>
    <col min="4" max="4" width="3.7109375" style="17" bestFit="1" customWidth="1"/>
    <col min="5" max="5" width="4.42578125" style="17" bestFit="1" customWidth="1"/>
    <col min="6" max="6" width="4.28515625" style="17" bestFit="1" customWidth="1"/>
    <col min="7" max="7" width="9.85546875" style="34" bestFit="1" customWidth="1"/>
    <col min="8" max="8" width="20.5703125" style="19" bestFit="1" customWidth="1"/>
    <col min="9" max="9" width="20.85546875" style="19" bestFit="1" customWidth="1"/>
    <col min="10" max="10" width="10" style="16" hidden="1" customWidth="1"/>
    <col min="11" max="11" width="6.42578125" style="16" hidden="1" customWidth="1"/>
    <col min="12" max="12" width="2.7109375" style="62" bestFit="1" customWidth="1"/>
    <col min="13" max="13" width="2.85546875" style="62" bestFit="1" customWidth="1"/>
    <col min="14" max="14" width="4.5703125" style="62" bestFit="1" customWidth="1"/>
    <col min="15" max="15" width="4.140625" style="62" bestFit="1" customWidth="1"/>
    <col min="16" max="16" width="5.5703125" style="62" bestFit="1" customWidth="1"/>
    <col min="17" max="17" width="5.5703125" style="51" bestFit="1" customWidth="1"/>
    <col min="18" max="16384" width="9.140625" style="16"/>
  </cols>
  <sheetData>
    <row r="1" spans="1:19" customFormat="1" ht="19.5" customHeight="1" x14ac:dyDescent="0.35">
      <c r="A1" s="30" t="s">
        <v>712</v>
      </c>
      <c r="B1" s="31" t="s">
        <v>1</v>
      </c>
      <c r="C1" s="32" t="s">
        <v>796</v>
      </c>
      <c r="D1" s="30" t="s">
        <v>799</v>
      </c>
      <c r="E1" s="30" t="s">
        <v>798</v>
      </c>
      <c r="F1" s="30" t="s">
        <v>797</v>
      </c>
      <c r="G1" s="35" t="s">
        <v>5</v>
      </c>
      <c r="H1" s="31" t="s">
        <v>6</v>
      </c>
      <c r="I1" s="31" t="s">
        <v>7</v>
      </c>
      <c r="J1" s="31" t="s">
        <v>8</v>
      </c>
      <c r="K1" s="31" t="s">
        <v>717</v>
      </c>
      <c r="L1" s="57" t="s">
        <v>603</v>
      </c>
      <c r="M1" s="57" t="s">
        <v>789</v>
      </c>
      <c r="N1" s="57" t="s">
        <v>791</v>
      </c>
      <c r="O1" s="58" t="s">
        <v>794</v>
      </c>
      <c r="P1" s="57" t="s">
        <v>790</v>
      </c>
      <c r="Q1" s="52" t="s">
        <v>804</v>
      </c>
      <c r="S1" t="s">
        <v>958</v>
      </c>
    </row>
    <row r="2" spans="1:19" s="33" customFormat="1" ht="15" x14ac:dyDescent="0.25">
      <c r="A2" s="43" t="s">
        <v>173</v>
      </c>
      <c r="B2" s="44" t="s">
        <v>174</v>
      </c>
      <c r="C2" s="43" t="s">
        <v>603</v>
      </c>
      <c r="D2" s="43" t="s">
        <v>12</v>
      </c>
      <c r="E2" s="43" t="s">
        <v>20</v>
      </c>
      <c r="F2" s="43" t="s">
        <v>175</v>
      </c>
      <c r="G2" s="45" t="s">
        <v>176</v>
      </c>
      <c r="H2" s="44" t="s">
        <v>177</v>
      </c>
      <c r="I2" s="44" t="s">
        <v>178</v>
      </c>
      <c r="J2" s="43"/>
      <c r="K2" s="43"/>
      <c r="L2" s="59">
        <f t="shared" ref="L2:L29" ca="1" si="0">RANDBETWEEN(1, 10)</f>
        <v>7</v>
      </c>
      <c r="M2" s="59">
        <f t="shared" ref="M2:M29" ca="1" si="1">RANDBETWEEN(1, 10)</f>
        <v>10</v>
      </c>
      <c r="N2" s="59">
        <f ca="1">SUM(Table_0[[#This Row],[G]:[A]])</f>
        <v>17</v>
      </c>
      <c r="O2" s="59">
        <f t="shared" ref="O2:O29" ca="1" si="2">RANDBETWEEN(-6,10)</f>
        <v>5</v>
      </c>
      <c r="P2" s="59">
        <f t="shared" ref="P2:P29" ca="1" si="3">RANDBETWEEN(0,35)</f>
        <v>5</v>
      </c>
      <c r="Q2" s="54">
        <f t="shared" ref="Q2:Q29" ca="1" si="4">RANDBETWEEN(-1,3)</f>
        <v>2</v>
      </c>
      <c r="S2" t="str">
        <f t="shared" ref="S2:S31" si="5">MID(B2, FIND(",", B2) + 2, LEN(B2) - FIND(",", B2) - 1) &amp; " " &amp; LEFT(B2, FIND(",", B2) - 1)</f>
        <v>Logan Stein</v>
      </c>
    </row>
    <row r="3" spans="1:19" s="33" customFormat="1" ht="15" x14ac:dyDescent="0.25">
      <c r="A3" s="46" t="s">
        <v>54</v>
      </c>
      <c r="B3" s="47" t="s">
        <v>55</v>
      </c>
      <c r="C3" s="46" t="s">
        <v>601</v>
      </c>
      <c r="D3" s="46" t="s">
        <v>42</v>
      </c>
      <c r="E3" s="46" t="s">
        <v>28</v>
      </c>
      <c r="F3" s="46" t="s">
        <v>56</v>
      </c>
      <c r="G3" s="48" t="s">
        <v>57</v>
      </c>
      <c r="H3" s="47" t="s">
        <v>58</v>
      </c>
      <c r="I3" s="47" t="s">
        <v>59</v>
      </c>
      <c r="J3" s="46"/>
      <c r="K3" s="46" t="s">
        <v>718</v>
      </c>
      <c r="L3" s="59">
        <f t="shared" ca="1" si="0"/>
        <v>3</v>
      </c>
      <c r="M3" s="59">
        <f t="shared" ca="1" si="1"/>
        <v>3</v>
      </c>
      <c r="N3" s="59">
        <f ca="1">SUM(Table_0[[#This Row],[G]:[A]])</f>
        <v>6</v>
      </c>
      <c r="O3" s="59">
        <f t="shared" ca="1" si="2"/>
        <v>5</v>
      </c>
      <c r="P3" s="59">
        <f t="shared" ca="1" si="3"/>
        <v>15</v>
      </c>
      <c r="Q3" s="54">
        <f t="shared" ca="1" si="4"/>
        <v>-1</v>
      </c>
      <c r="S3" t="str">
        <f t="shared" si="5"/>
        <v>Travis Shoudy</v>
      </c>
    </row>
    <row r="4" spans="1:19" s="33" customFormat="1" ht="15" x14ac:dyDescent="0.25">
      <c r="A4" s="43" t="s">
        <v>47</v>
      </c>
      <c r="B4" s="44" t="s">
        <v>48</v>
      </c>
      <c r="C4" s="43" t="s">
        <v>601</v>
      </c>
      <c r="D4" s="43" t="s">
        <v>12</v>
      </c>
      <c r="E4" s="43" t="s">
        <v>49</v>
      </c>
      <c r="F4" s="43" t="s">
        <v>50</v>
      </c>
      <c r="G4" s="45" t="s">
        <v>51</v>
      </c>
      <c r="H4" s="44" t="s">
        <v>52</v>
      </c>
      <c r="I4" s="44" t="s">
        <v>53</v>
      </c>
      <c r="J4" s="43"/>
      <c r="K4" s="43"/>
      <c r="L4" s="59">
        <f t="shared" ca="1" si="0"/>
        <v>4</v>
      </c>
      <c r="M4" s="59">
        <f t="shared" ca="1" si="1"/>
        <v>2</v>
      </c>
      <c r="N4" s="59">
        <f ca="1">SUM(Table_0[[#This Row],[G]:[A]])</f>
        <v>6</v>
      </c>
      <c r="O4" s="59">
        <f t="shared" ca="1" si="2"/>
        <v>2</v>
      </c>
      <c r="P4" s="59">
        <f t="shared" ca="1" si="3"/>
        <v>11</v>
      </c>
      <c r="Q4" s="54">
        <f t="shared" ca="1" si="4"/>
        <v>-1</v>
      </c>
      <c r="S4" t="str">
        <f t="shared" si="5"/>
        <v>Ben Schultheis</v>
      </c>
    </row>
    <row r="5" spans="1:19" s="33" customFormat="1" ht="15" x14ac:dyDescent="0.25">
      <c r="A5" s="46" t="s">
        <v>10</v>
      </c>
      <c r="B5" s="47" t="s">
        <v>11</v>
      </c>
      <c r="C5" s="46" t="s">
        <v>601</v>
      </c>
      <c r="D5" s="46" t="s">
        <v>12</v>
      </c>
      <c r="E5" s="46" t="s">
        <v>13</v>
      </c>
      <c r="F5" s="46" t="s">
        <v>14</v>
      </c>
      <c r="G5" s="48" t="s">
        <v>15</v>
      </c>
      <c r="H5" s="47" t="s">
        <v>16</v>
      </c>
      <c r="I5" s="47" t="s">
        <v>17</v>
      </c>
      <c r="J5" s="46"/>
      <c r="K5" s="46" t="s">
        <v>718</v>
      </c>
      <c r="L5" s="59">
        <f t="shared" ca="1" si="0"/>
        <v>3</v>
      </c>
      <c r="M5" s="59">
        <f t="shared" ca="1" si="1"/>
        <v>9</v>
      </c>
      <c r="N5" s="59">
        <f ca="1">SUM(Table_0[[#This Row],[G]:[A]])</f>
        <v>12</v>
      </c>
      <c r="O5" s="59">
        <f t="shared" ca="1" si="2"/>
        <v>-1</v>
      </c>
      <c r="P5" s="59">
        <f t="shared" ca="1" si="3"/>
        <v>0</v>
      </c>
      <c r="Q5" s="54">
        <f t="shared" ca="1" si="4"/>
        <v>1</v>
      </c>
      <c r="S5" t="str">
        <f t="shared" si="5"/>
        <v>Drew Cooper</v>
      </c>
    </row>
    <row r="6" spans="1:19" s="33" customFormat="1" ht="15" x14ac:dyDescent="0.25">
      <c r="A6" s="43" t="s">
        <v>18</v>
      </c>
      <c r="B6" s="44" t="s">
        <v>19</v>
      </c>
      <c r="C6" s="43" t="s">
        <v>601</v>
      </c>
      <c r="D6" s="43" t="s">
        <v>12</v>
      </c>
      <c r="E6" s="43" t="s">
        <v>20</v>
      </c>
      <c r="F6" s="43" t="s">
        <v>21</v>
      </c>
      <c r="G6" s="45" t="s">
        <v>22</v>
      </c>
      <c r="H6" s="44" t="s">
        <v>23</v>
      </c>
      <c r="I6" s="44" t="s">
        <v>24</v>
      </c>
      <c r="J6" s="43"/>
      <c r="K6" s="43"/>
      <c r="L6" s="59">
        <f t="shared" ca="1" si="0"/>
        <v>3</v>
      </c>
      <c r="M6" s="59">
        <f t="shared" ca="1" si="1"/>
        <v>5</v>
      </c>
      <c r="N6" s="59">
        <f ca="1">SUM(Table_0[[#This Row],[G]:[A]])</f>
        <v>8</v>
      </c>
      <c r="O6" s="59">
        <f t="shared" ca="1" si="2"/>
        <v>3</v>
      </c>
      <c r="P6" s="59">
        <f t="shared" ca="1" si="3"/>
        <v>12</v>
      </c>
      <c r="Q6" s="54">
        <f t="shared" ca="1" si="4"/>
        <v>2</v>
      </c>
      <c r="S6" t="str">
        <f t="shared" si="5"/>
        <v>Nico DeVita</v>
      </c>
    </row>
    <row r="7" spans="1:19" s="33" customFormat="1" ht="15" x14ac:dyDescent="0.25">
      <c r="A7" s="46" t="s">
        <v>33</v>
      </c>
      <c r="B7" s="47" t="s">
        <v>34</v>
      </c>
      <c r="C7" s="46" t="s">
        <v>601</v>
      </c>
      <c r="D7" s="46" t="s">
        <v>35</v>
      </c>
      <c r="E7" s="46" t="s">
        <v>28</v>
      </c>
      <c r="F7" s="46" t="s">
        <v>36</v>
      </c>
      <c r="G7" s="48" t="s">
        <v>37</v>
      </c>
      <c r="H7" s="47" t="s">
        <v>38</v>
      </c>
      <c r="I7" s="47" t="s">
        <v>39</v>
      </c>
      <c r="J7" s="46"/>
      <c r="K7" s="46" t="s">
        <v>718</v>
      </c>
      <c r="L7" s="59">
        <f t="shared" ca="1" si="0"/>
        <v>5</v>
      </c>
      <c r="M7" s="59">
        <f t="shared" ca="1" si="1"/>
        <v>7</v>
      </c>
      <c r="N7" s="59">
        <f ca="1">SUM(Table_0[[#This Row],[G]:[A]])</f>
        <v>12</v>
      </c>
      <c r="O7" s="59">
        <f t="shared" ca="1" si="2"/>
        <v>4</v>
      </c>
      <c r="P7" s="59">
        <f t="shared" ca="1" si="3"/>
        <v>30</v>
      </c>
      <c r="Q7" s="54">
        <f t="shared" ca="1" si="4"/>
        <v>1</v>
      </c>
      <c r="S7" t="str">
        <f t="shared" si="5"/>
        <v>Jack Mesic</v>
      </c>
    </row>
    <row r="8" spans="1:19" s="33" customFormat="1" ht="15" x14ac:dyDescent="0.25">
      <c r="A8" s="43" t="s">
        <v>137</v>
      </c>
      <c r="B8" s="44" t="s">
        <v>138</v>
      </c>
      <c r="C8" s="43" t="s">
        <v>602</v>
      </c>
      <c r="D8" s="43" t="s">
        <v>42</v>
      </c>
      <c r="E8" s="43" t="s">
        <v>28</v>
      </c>
      <c r="F8" s="43" t="s">
        <v>139</v>
      </c>
      <c r="G8" s="45" t="s">
        <v>140</v>
      </c>
      <c r="H8" s="44" t="s">
        <v>141</v>
      </c>
      <c r="I8" s="44" t="s">
        <v>142</v>
      </c>
      <c r="J8" s="43"/>
      <c r="K8" s="43"/>
      <c r="L8" s="59">
        <f t="shared" ca="1" si="0"/>
        <v>4</v>
      </c>
      <c r="M8" s="59">
        <f t="shared" ca="1" si="1"/>
        <v>1</v>
      </c>
      <c r="N8" s="59">
        <f ca="1">SUM(Table_0[[#This Row],[G]:[A]])</f>
        <v>5</v>
      </c>
      <c r="O8" s="59">
        <f t="shared" ca="1" si="2"/>
        <v>7</v>
      </c>
      <c r="P8" s="59">
        <f t="shared" ca="1" si="3"/>
        <v>27</v>
      </c>
      <c r="Q8" s="54">
        <f t="shared" ca="1" si="4"/>
        <v>2</v>
      </c>
      <c r="S8" t="str">
        <f t="shared" si="5"/>
        <v>Connor McGrath</v>
      </c>
    </row>
    <row r="9" spans="1:19" s="33" customFormat="1" ht="15" x14ac:dyDescent="0.25">
      <c r="A9" s="46" t="s">
        <v>131</v>
      </c>
      <c r="B9" s="47" t="s">
        <v>132</v>
      </c>
      <c r="C9" s="46" t="s">
        <v>602</v>
      </c>
      <c r="D9" s="46" t="s">
        <v>12</v>
      </c>
      <c r="E9" s="46" t="s">
        <v>68</v>
      </c>
      <c r="F9" s="46" t="s">
        <v>133</v>
      </c>
      <c r="G9" s="48" t="s">
        <v>134</v>
      </c>
      <c r="H9" s="47" t="s">
        <v>135</v>
      </c>
      <c r="I9" s="47" t="s">
        <v>136</v>
      </c>
      <c r="J9" s="46"/>
      <c r="K9" s="46" t="s">
        <v>718</v>
      </c>
      <c r="L9" s="59">
        <f t="shared" ca="1" si="0"/>
        <v>2</v>
      </c>
      <c r="M9" s="59">
        <f t="shared" ca="1" si="1"/>
        <v>7</v>
      </c>
      <c r="N9" s="59">
        <f ca="1">SUM(Table_0[[#This Row],[G]:[A]])</f>
        <v>9</v>
      </c>
      <c r="O9" s="59">
        <f t="shared" ca="1" si="2"/>
        <v>-6</v>
      </c>
      <c r="P9" s="59">
        <f t="shared" ca="1" si="3"/>
        <v>27</v>
      </c>
      <c r="Q9" s="54">
        <f t="shared" ca="1" si="4"/>
        <v>0</v>
      </c>
      <c r="S9" t="str">
        <f t="shared" si="5"/>
        <v>Austin McCarthy</v>
      </c>
    </row>
    <row r="10" spans="1:19" s="33" customFormat="1" ht="15" x14ac:dyDescent="0.25">
      <c r="A10" s="46" t="s">
        <v>143</v>
      </c>
      <c r="B10" s="47" t="s">
        <v>144</v>
      </c>
      <c r="C10" s="46" t="s">
        <v>602</v>
      </c>
      <c r="D10" s="46" t="s">
        <v>102</v>
      </c>
      <c r="E10" s="46" t="s">
        <v>103</v>
      </c>
      <c r="F10" s="46" t="s">
        <v>36</v>
      </c>
      <c r="G10" s="48" t="s">
        <v>145</v>
      </c>
      <c r="H10" s="47" t="s">
        <v>146</v>
      </c>
      <c r="I10" s="47" t="s">
        <v>147</v>
      </c>
      <c r="J10" s="46"/>
      <c r="K10" s="46" t="s">
        <v>718</v>
      </c>
      <c r="L10" s="59">
        <f t="shared" ca="1" si="0"/>
        <v>8</v>
      </c>
      <c r="M10" s="59">
        <f t="shared" ca="1" si="1"/>
        <v>10</v>
      </c>
      <c r="N10" s="59">
        <f ca="1">SUM(Table_0[[#This Row],[G]:[A]])</f>
        <v>18</v>
      </c>
      <c r="O10" s="59">
        <f t="shared" ca="1" si="2"/>
        <v>-2</v>
      </c>
      <c r="P10" s="59">
        <f t="shared" ca="1" si="3"/>
        <v>2</v>
      </c>
      <c r="Q10" s="54">
        <f t="shared" ca="1" si="4"/>
        <v>2</v>
      </c>
      <c r="S10" t="str">
        <f t="shared" si="5"/>
        <v>Nick Nardecchia</v>
      </c>
    </row>
    <row r="11" spans="1:19" s="33" customFormat="1" ht="15" x14ac:dyDescent="0.25">
      <c r="A11" s="43" t="s">
        <v>93</v>
      </c>
      <c r="B11" s="44" t="s">
        <v>94</v>
      </c>
      <c r="C11" s="43" t="s">
        <v>602</v>
      </c>
      <c r="D11" s="43" t="s">
        <v>35</v>
      </c>
      <c r="E11" s="43" t="s">
        <v>95</v>
      </c>
      <c r="F11" s="43" t="s">
        <v>96</v>
      </c>
      <c r="G11" s="45" t="s">
        <v>97</v>
      </c>
      <c r="H11" s="44" t="s">
        <v>98</v>
      </c>
      <c r="I11" s="44" t="s">
        <v>99</v>
      </c>
      <c r="J11" s="43"/>
      <c r="K11" s="43"/>
      <c r="L11" s="59">
        <f t="shared" ca="1" si="0"/>
        <v>5</v>
      </c>
      <c r="M11" s="59">
        <f t="shared" ca="1" si="1"/>
        <v>3</v>
      </c>
      <c r="N11" s="59">
        <f ca="1">SUM(Table_0[[#This Row],[G]:[A]])</f>
        <v>8</v>
      </c>
      <c r="O11" s="59">
        <f t="shared" ca="1" si="2"/>
        <v>1</v>
      </c>
      <c r="P11" s="59">
        <f t="shared" ca="1" si="3"/>
        <v>8</v>
      </c>
      <c r="Q11" s="54">
        <f t="shared" ca="1" si="4"/>
        <v>3</v>
      </c>
      <c r="S11" t="str">
        <f t="shared" si="5"/>
        <v>Holden Doell</v>
      </c>
    </row>
    <row r="12" spans="1:19" s="33" customFormat="1" ht="15" x14ac:dyDescent="0.25">
      <c r="A12" s="43" t="s">
        <v>87</v>
      </c>
      <c r="B12" s="44" t="s">
        <v>88</v>
      </c>
      <c r="C12" s="43" t="s">
        <v>602</v>
      </c>
      <c r="D12" s="43" t="s">
        <v>12</v>
      </c>
      <c r="E12" s="43" t="s">
        <v>13</v>
      </c>
      <c r="F12" s="43" t="s">
        <v>89</v>
      </c>
      <c r="G12" s="45" t="s">
        <v>90</v>
      </c>
      <c r="H12" s="44" t="s">
        <v>91</v>
      </c>
      <c r="I12" s="44" t="s">
        <v>92</v>
      </c>
      <c r="J12" s="43"/>
      <c r="K12" s="43"/>
      <c r="L12" s="59">
        <f t="shared" ca="1" si="0"/>
        <v>6</v>
      </c>
      <c r="M12" s="59">
        <f t="shared" ca="1" si="1"/>
        <v>5</v>
      </c>
      <c r="N12" s="59">
        <f ca="1">SUM(Table_0[[#This Row],[G]:[A]])</f>
        <v>11</v>
      </c>
      <c r="O12" s="59">
        <f t="shared" ca="1" si="2"/>
        <v>7</v>
      </c>
      <c r="P12" s="59">
        <f t="shared" ca="1" si="3"/>
        <v>32</v>
      </c>
      <c r="Q12" s="54">
        <f t="shared" ca="1" si="4"/>
        <v>1</v>
      </c>
      <c r="S12" t="str">
        <f t="shared" si="5"/>
        <v>Jacob Dirks</v>
      </c>
    </row>
    <row r="13" spans="1:19" s="33" customFormat="1" ht="15" x14ac:dyDescent="0.25">
      <c r="A13" s="43" t="s">
        <v>73</v>
      </c>
      <c r="B13" s="44" t="s">
        <v>74</v>
      </c>
      <c r="C13" s="43" t="s">
        <v>602</v>
      </c>
      <c r="D13" s="43" t="s">
        <v>35</v>
      </c>
      <c r="E13" s="43" t="s">
        <v>75</v>
      </c>
      <c r="F13" s="43" t="s">
        <v>76</v>
      </c>
      <c r="G13" s="45" t="s">
        <v>77</v>
      </c>
      <c r="H13" s="44" t="s">
        <v>78</v>
      </c>
      <c r="I13" s="44" t="s">
        <v>79</v>
      </c>
      <c r="J13" s="43"/>
      <c r="K13" s="43"/>
      <c r="L13" s="59">
        <f t="shared" ca="1" si="0"/>
        <v>8</v>
      </c>
      <c r="M13" s="59">
        <f t="shared" ca="1" si="1"/>
        <v>8</v>
      </c>
      <c r="N13" s="59">
        <f ca="1">SUM(Table_0[[#This Row],[G]:[A]])</f>
        <v>16</v>
      </c>
      <c r="O13" s="59">
        <f t="shared" ca="1" si="2"/>
        <v>2</v>
      </c>
      <c r="P13" s="59">
        <f t="shared" ca="1" si="3"/>
        <v>15</v>
      </c>
      <c r="Q13" s="54">
        <f t="shared" ca="1" si="4"/>
        <v>2</v>
      </c>
      <c r="S13" t="str">
        <f t="shared" si="5"/>
        <v>Luigi Benincasa</v>
      </c>
    </row>
    <row r="14" spans="1:19" s="33" customFormat="1" ht="15" x14ac:dyDescent="0.25">
      <c r="A14" s="43" t="s">
        <v>154</v>
      </c>
      <c r="B14" s="44" t="s">
        <v>155</v>
      </c>
      <c r="C14" s="43" t="s">
        <v>602</v>
      </c>
      <c r="D14" s="43" t="s">
        <v>42</v>
      </c>
      <c r="E14" s="43" t="s">
        <v>62</v>
      </c>
      <c r="F14" s="43" t="s">
        <v>156</v>
      </c>
      <c r="G14" s="45" t="s">
        <v>157</v>
      </c>
      <c r="H14" s="44" t="s">
        <v>158</v>
      </c>
      <c r="I14" s="44" t="s">
        <v>159</v>
      </c>
      <c r="J14" s="43"/>
      <c r="K14" s="43"/>
      <c r="L14" s="59">
        <f t="shared" ca="1" si="0"/>
        <v>5</v>
      </c>
      <c r="M14" s="59">
        <f t="shared" ca="1" si="1"/>
        <v>5</v>
      </c>
      <c r="N14" s="59">
        <f ca="1">SUM(Table_0[[#This Row],[G]:[A]])</f>
        <v>10</v>
      </c>
      <c r="O14" s="59">
        <f t="shared" ca="1" si="2"/>
        <v>0</v>
      </c>
      <c r="P14" s="59">
        <f t="shared" ca="1" si="3"/>
        <v>13</v>
      </c>
      <c r="Q14" s="54">
        <f t="shared" ca="1" si="4"/>
        <v>2</v>
      </c>
      <c r="S14" t="str">
        <f t="shared" si="5"/>
        <v>Tyler Schleppe</v>
      </c>
    </row>
    <row r="15" spans="1:19" s="33" customFormat="1" ht="15" x14ac:dyDescent="0.25">
      <c r="A15" s="43" t="s">
        <v>114</v>
      </c>
      <c r="B15" s="44" t="s">
        <v>115</v>
      </c>
      <c r="C15" s="43" t="s">
        <v>602</v>
      </c>
      <c r="D15" s="43" t="s">
        <v>42</v>
      </c>
      <c r="E15" s="43" t="s">
        <v>13</v>
      </c>
      <c r="F15" s="43" t="s">
        <v>14</v>
      </c>
      <c r="G15" s="45" t="s">
        <v>116</v>
      </c>
      <c r="H15" s="44" t="s">
        <v>117</v>
      </c>
      <c r="I15" s="44" t="s">
        <v>79</v>
      </c>
      <c r="J15" s="43"/>
      <c r="K15" s="43"/>
      <c r="L15" s="59">
        <f t="shared" ca="1" si="0"/>
        <v>6</v>
      </c>
      <c r="M15" s="59">
        <f t="shared" ca="1" si="1"/>
        <v>3</v>
      </c>
      <c r="N15" s="59">
        <f ca="1">SUM(Table_0[[#This Row],[G]:[A]])</f>
        <v>9</v>
      </c>
      <c r="O15" s="59">
        <f t="shared" ca="1" si="2"/>
        <v>-6</v>
      </c>
      <c r="P15" s="59">
        <f t="shared" ca="1" si="3"/>
        <v>22</v>
      </c>
      <c r="Q15" s="54">
        <f t="shared" ca="1" si="4"/>
        <v>0</v>
      </c>
      <c r="S15" t="str">
        <f t="shared" si="5"/>
        <v>Caiden Gault</v>
      </c>
    </row>
    <row r="16" spans="1:19" s="33" customFormat="1" ht="15" x14ac:dyDescent="0.25">
      <c r="A16" s="43" t="s">
        <v>100</v>
      </c>
      <c r="B16" s="44" t="s">
        <v>101</v>
      </c>
      <c r="C16" s="43" t="s">
        <v>602</v>
      </c>
      <c r="D16" s="43" t="s">
        <v>102</v>
      </c>
      <c r="E16" s="43" t="s">
        <v>103</v>
      </c>
      <c r="F16" s="43" t="s">
        <v>104</v>
      </c>
      <c r="G16" s="45" t="s">
        <v>105</v>
      </c>
      <c r="H16" s="44" t="s">
        <v>106</v>
      </c>
      <c r="I16" s="44" t="s">
        <v>107</v>
      </c>
      <c r="J16" s="43"/>
      <c r="K16" s="43"/>
      <c r="L16" s="59">
        <f t="shared" ca="1" si="0"/>
        <v>3</v>
      </c>
      <c r="M16" s="59">
        <f t="shared" ca="1" si="1"/>
        <v>8</v>
      </c>
      <c r="N16" s="59">
        <f ca="1">SUM(Table_0[[#This Row],[G]:[A]])</f>
        <v>11</v>
      </c>
      <c r="O16" s="59">
        <f t="shared" ca="1" si="2"/>
        <v>3</v>
      </c>
      <c r="P16" s="59">
        <f t="shared" ca="1" si="3"/>
        <v>16</v>
      </c>
      <c r="Q16" s="54">
        <f t="shared" ca="1" si="4"/>
        <v>0</v>
      </c>
      <c r="S16" t="str">
        <f t="shared" si="5"/>
        <v>Kaleb Ergang</v>
      </c>
    </row>
    <row r="17" spans="1:19" s="33" customFormat="1" ht="15" x14ac:dyDescent="0.25">
      <c r="A17" s="43" t="s">
        <v>148</v>
      </c>
      <c r="B17" s="44" t="s">
        <v>149</v>
      </c>
      <c r="C17" s="43" t="s">
        <v>602</v>
      </c>
      <c r="D17" s="43" t="s">
        <v>12</v>
      </c>
      <c r="E17" s="43" t="s">
        <v>68</v>
      </c>
      <c r="F17" s="43" t="s">
        <v>150</v>
      </c>
      <c r="G17" s="45" t="s">
        <v>151</v>
      </c>
      <c r="H17" s="44" t="s">
        <v>152</v>
      </c>
      <c r="I17" s="44" t="s">
        <v>153</v>
      </c>
      <c r="J17" s="43"/>
      <c r="K17" s="43"/>
      <c r="L17" s="59">
        <f t="shared" ca="1" si="0"/>
        <v>6</v>
      </c>
      <c r="M17" s="59">
        <f t="shared" ca="1" si="1"/>
        <v>6</v>
      </c>
      <c r="N17" s="59">
        <f ca="1">SUM(Table_0[[#This Row],[G]:[A]])</f>
        <v>12</v>
      </c>
      <c r="O17" s="59">
        <f t="shared" ca="1" si="2"/>
        <v>3</v>
      </c>
      <c r="P17" s="59">
        <f t="shared" ca="1" si="3"/>
        <v>29</v>
      </c>
      <c r="Q17" s="54">
        <f t="shared" ca="1" si="4"/>
        <v>3</v>
      </c>
      <c r="S17" t="str">
        <f t="shared" si="5"/>
        <v>Stepan Pokorny</v>
      </c>
    </row>
    <row r="18" spans="1:19" s="33" customFormat="1" ht="15" x14ac:dyDescent="0.25">
      <c r="A18" s="43" t="s">
        <v>40</v>
      </c>
      <c r="B18" s="44" t="s">
        <v>41</v>
      </c>
      <c r="C18" s="43" t="s">
        <v>601</v>
      </c>
      <c r="D18" s="43" t="s">
        <v>42</v>
      </c>
      <c r="E18" s="43" t="s">
        <v>13</v>
      </c>
      <c r="F18" s="43" t="s">
        <v>43</v>
      </c>
      <c r="G18" s="45" t="s">
        <v>44</v>
      </c>
      <c r="H18" s="44" t="s">
        <v>45</v>
      </c>
      <c r="I18" s="44" t="s">
        <v>46</v>
      </c>
      <c r="J18" s="43"/>
      <c r="K18" s="43"/>
      <c r="L18" s="59">
        <f t="shared" ca="1" si="0"/>
        <v>5</v>
      </c>
      <c r="M18" s="59">
        <f t="shared" ca="1" si="1"/>
        <v>8</v>
      </c>
      <c r="N18" s="59">
        <f ca="1">SUM(Table_0[[#This Row],[G]:[A]])</f>
        <v>13</v>
      </c>
      <c r="O18" s="59">
        <f t="shared" ca="1" si="2"/>
        <v>5</v>
      </c>
      <c r="P18" s="59">
        <f t="shared" ca="1" si="3"/>
        <v>33</v>
      </c>
      <c r="Q18" s="54">
        <f t="shared" ca="1" si="4"/>
        <v>1</v>
      </c>
      <c r="S18" t="str">
        <f t="shared" si="5"/>
        <v>Andrew Noel</v>
      </c>
    </row>
    <row r="19" spans="1:19" s="33" customFormat="1" ht="15" x14ac:dyDescent="0.25">
      <c r="A19" s="46" t="s">
        <v>80</v>
      </c>
      <c r="B19" s="47" t="s">
        <v>81</v>
      </c>
      <c r="C19" s="46" t="s">
        <v>602</v>
      </c>
      <c r="D19" s="46" t="s">
        <v>12</v>
      </c>
      <c r="E19" s="46" t="s">
        <v>82</v>
      </c>
      <c r="F19" s="46" t="s">
        <v>83</v>
      </c>
      <c r="G19" s="48" t="s">
        <v>84</v>
      </c>
      <c r="H19" s="47" t="s">
        <v>85</v>
      </c>
      <c r="I19" s="47" t="s">
        <v>86</v>
      </c>
      <c r="J19" s="46"/>
      <c r="K19" s="46" t="s">
        <v>718</v>
      </c>
      <c r="L19" s="59">
        <f t="shared" ca="1" si="0"/>
        <v>10</v>
      </c>
      <c r="M19" s="59">
        <f t="shared" ca="1" si="1"/>
        <v>7</v>
      </c>
      <c r="N19" s="59">
        <f ca="1">SUM(Table_0[[#This Row],[G]:[A]])</f>
        <v>17</v>
      </c>
      <c r="O19" s="59">
        <f t="shared" ca="1" si="2"/>
        <v>8</v>
      </c>
      <c r="P19" s="59">
        <f t="shared" ca="1" si="3"/>
        <v>34</v>
      </c>
      <c r="Q19" s="54">
        <f t="shared" ca="1" si="4"/>
        <v>3</v>
      </c>
      <c r="S19" t="str">
        <f t="shared" si="5"/>
        <v>Jason Brancheau</v>
      </c>
    </row>
    <row r="20" spans="1:19" s="33" customFormat="1" ht="15" x14ac:dyDescent="0.25">
      <c r="A20" s="43" t="s">
        <v>25</v>
      </c>
      <c r="B20" s="44" t="s">
        <v>26</v>
      </c>
      <c r="C20" s="43" t="s">
        <v>601</v>
      </c>
      <c r="D20" s="43" t="s">
        <v>27</v>
      </c>
      <c r="E20" s="43" t="s">
        <v>28</v>
      </c>
      <c r="F20" s="43" t="s">
        <v>29</v>
      </c>
      <c r="G20" s="45" t="s">
        <v>30</v>
      </c>
      <c r="H20" s="44" t="s">
        <v>31</v>
      </c>
      <c r="I20" s="44" t="s">
        <v>32</v>
      </c>
      <c r="J20" s="43"/>
      <c r="K20" s="43"/>
      <c r="L20" s="59">
        <f t="shared" ca="1" si="0"/>
        <v>4</v>
      </c>
      <c r="M20" s="59">
        <f t="shared" ca="1" si="1"/>
        <v>4</v>
      </c>
      <c r="N20" s="59">
        <f ca="1">SUM(Table_0[[#This Row],[G]:[A]])</f>
        <v>8</v>
      </c>
      <c r="O20" s="59">
        <f t="shared" ca="1" si="2"/>
        <v>0</v>
      </c>
      <c r="P20" s="59">
        <f t="shared" ca="1" si="3"/>
        <v>9</v>
      </c>
      <c r="Q20" s="54">
        <f t="shared" ca="1" si="4"/>
        <v>3</v>
      </c>
      <c r="S20" t="str">
        <f t="shared" si="5"/>
        <v>Nick Hale</v>
      </c>
    </row>
    <row r="21" spans="1:19" s="33" customFormat="1" ht="15" x14ac:dyDescent="0.25">
      <c r="A21" s="46" t="s">
        <v>160</v>
      </c>
      <c r="B21" s="47" t="s">
        <v>161</v>
      </c>
      <c r="C21" s="46" t="s">
        <v>602</v>
      </c>
      <c r="D21" s="46" t="s">
        <v>12</v>
      </c>
      <c r="E21" s="46" t="s">
        <v>49</v>
      </c>
      <c r="F21" s="46" t="s">
        <v>50</v>
      </c>
      <c r="G21" s="48" t="s">
        <v>162</v>
      </c>
      <c r="H21" s="47" t="s">
        <v>163</v>
      </c>
      <c r="I21" s="47" t="s">
        <v>53</v>
      </c>
      <c r="J21" s="46"/>
      <c r="K21" s="46" t="s">
        <v>718</v>
      </c>
      <c r="L21" s="59">
        <f t="shared" ca="1" si="0"/>
        <v>6</v>
      </c>
      <c r="M21" s="59">
        <f t="shared" ca="1" si="1"/>
        <v>8</v>
      </c>
      <c r="N21" s="59">
        <f ca="1">SUM(Table_0[[#This Row],[G]:[A]])</f>
        <v>14</v>
      </c>
      <c r="O21" s="59">
        <f t="shared" ca="1" si="2"/>
        <v>-1</v>
      </c>
      <c r="P21" s="59">
        <f t="shared" ca="1" si="3"/>
        <v>24</v>
      </c>
      <c r="Q21" s="54">
        <f t="shared" ca="1" si="4"/>
        <v>1</v>
      </c>
      <c r="S21" t="str">
        <f t="shared" si="5"/>
        <v>Antonio Venuto</v>
      </c>
    </row>
    <row r="22" spans="1:19" s="33" customFormat="1" ht="15" x14ac:dyDescent="0.25">
      <c r="A22" s="46" t="s">
        <v>126</v>
      </c>
      <c r="B22" s="47" t="s">
        <v>127</v>
      </c>
      <c r="C22" s="46" t="s">
        <v>602</v>
      </c>
      <c r="D22" s="46" t="s">
        <v>12</v>
      </c>
      <c r="E22" s="46" t="s">
        <v>95</v>
      </c>
      <c r="F22" s="46" t="s">
        <v>69</v>
      </c>
      <c r="G22" s="48" t="s">
        <v>128</v>
      </c>
      <c r="H22" s="47" t="s">
        <v>129</v>
      </c>
      <c r="I22" s="47" t="s">
        <v>130</v>
      </c>
      <c r="J22" s="46"/>
      <c r="K22" s="46" t="s">
        <v>718</v>
      </c>
      <c r="L22" s="59">
        <f t="shared" ca="1" si="0"/>
        <v>8</v>
      </c>
      <c r="M22" s="59">
        <f t="shared" ca="1" si="1"/>
        <v>8</v>
      </c>
      <c r="N22" s="59">
        <f ca="1">SUM(Table_0[[#This Row],[G]:[A]])</f>
        <v>16</v>
      </c>
      <c r="O22" s="59">
        <f t="shared" ca="1" si="2"/>
        <v>-5</v>
      </c>
      <c r="P22" s="59">
        <f t="shared" ca="1" si="3"/>
        <v>2</v>
      </c>
      <c r="Q22" s="54">
        <f t="shared" ca="1" si="4"/>
        <v>2</v>
      </c>
      <c r="S22" t="str">
        <f t="shared" si="5"/>
        <v>Brenden MacLaren</v>
      </c>
    </row>
    <row r="23" spans="1:19" s="33" customFormat="1" ht="15" x14ac:dyDescent="0.25">
      <c r="A23" s="46" t="s">
        <v>108</v>
      </c>
      <c r="B23" s="47" t="s">
        <v>109</v>
      </c>
      <c r="C23" s="46" t="s">
        <v>602</v>
      </c>
      <c r="D23" s="46" t="s">
        <v>102</v>
      </c>
      <c r="E23" s="46" t="s">
        <v>49</v>
      </c>
      <c r="F23" s="46" t="s">
        <v>110</v>
      </c>
      <c r="G23" s="48" t="s">
        <v>111</v>
      </c>
      <c r="H23" s="47" t="s">
        <v>112</v>
      </c>
      <c r="I23" s="47" t="s">
        <v>113</v>
      </c>
      <c r="J23" s="46"/>
      <c r="K23" s="46" t="s">
        <v>718</v>
      </c>
      <c r="L23" s="59">
        <f t="shared" ca="1" si="0"/>
        <v>9</v>
      </c>
      <c r="M23" s="59">
        <f t="shared" ca="1" si="1"/>
        <v>9</v>
      </c>
      <c r="N23" s="59">
        <f ca="1">SUM(Table_0[[#This Row],[G]:[A]])</f>
        <v>18</v>
      </c>
      <c r="O23" s="59">
        <f t="shared" ca="1" si="2"/>
        <v>-4</v>
      </c>
      <c r="P23" s="59">
        <f t="shared" ca="1" si="3"/>
        <v>33</v>
      </c>
      <c r="Q23" s="54">
        <f t="shared" ca="1" si="4"/>
        <v>-1</v>
      </c>
      <c r="S23" t="str">
        <f t="shared" si="5"/>
        <v>Zach Faremouth</v>
      </c>
    </row>
    <row r="24" spans="1:19" s="33" customFormat="1" ht="15" x14ac:dyDescent="0.25">
      <c r="A24" s="46" t="s">
        <v>66</v>
      </c>
      <c r="B24" s="47" t="s">
        <v>67</v>
      </c>
      <c r="C24" s="46" t="s">
        <v>602</v>
      </c>
      <c r="D24" s="46" t="s">
        <v>42</v>
      </c>
      <c r="E24" s="46" t="s">
        <v>68</v>
      </c>
      <c r="F24" s="46" t="s">
        <v>69</v>
      </c>
      <c r="G24" s="48" t="s">
        <v>70</v>
      </c>
      <c r="H24" s="47" t="s">
        <v>71</v>
      </c>
      <c r="I24" s="47" t="s">
        <v>72</v>
      </c>
      <c r="J24" s="46"/>
      <c r="K24" s="46" t="s">
        <v>718</v>
      </c>
      <c r="L24" s="59">
        <f t="shared" ca="1" si="0"/>
        <v>5</v>
      </c>
      <c r="M24" s="59">
        <f t="shared" ca="1" si="1"/>
        <v>8</v>
      </c>
      <c r="N24" s="59">
        <f ca="1">SUM(Table_0[[#This Row],[G]:[A]])</f>
        <v>13</v>
      </c>
      <c r="O24" s="59">
        <f t="shared" ca="1" si="2"/>
        <v>-2</v>
      </c>
      <c r="P24" s="59">
        <f t="shared" ca="1" si="3"/>
        <v>15</v>
      </c>
      <c r="Q24" s="54">
        <f t="shared" ca="1" si="4"/>
        <v>-1</v>
      </c>
      <c r="S24" t="str">
        <f t="shared" si="5"/>
        <v>Jacob Badal</v>
      </c>
    </row>
    <row r="25" spans="1:19" s="33" customFormat="1" ht="15" x14ac:dyDescent="0.25">
      <c r="A25" s="43" t="s">
        <v>118</v>
      </c>
      <c r="B25" s="44" t="s">
        <v>119</v>
      </c>
      <c r="C25" s="43" t="s">
        <v>602</v>
      </c>
      <c r="D25" s="43" t="s">
        <v>35</v>
      </c>
      <c r="E25" s="43" t="s">
        <v>28</v>
      </c>
      <c r="F25" s="43" t="s">
        <v>36</v>
      </c>
      <c r="G25" s="45" t="s">
        <v>120</v>
      </c>
      <c r="H25" s="44" t="s">
        <v>121</v>
      </c>
      <c r="I25" s="44" t="s">
        <v>122</v>
      </c>
      <c r="J25" s="43"/>
      <c r="K25" s="43"/>
      <c r="L25" s="59">
        <f t="shared" ca="1" si="0"/>
        <v>10</v>
      </c>
      <c r="M25" s="59">
        <f t="shared" ca="1" si="1"/>
        <v>6</v>
      </c>
      <c r="N25" s="59">
        <f ca="1">SUM(Table_0[[#This Row],[G]:[A]])</f>
        <v>16</v>
      </c>
      <c r="O25" s="59">
        <f t="shared" ca="1" si="2"/>
        <v>-2</v>
      </c>
      <c r="P25" s="59">
        <f t="shared" ca="1" si="3"/>
        <v>27</v>
      </c>
      <c r="Q25" s="54">
        <f t="shared" ca="1" si="4"/>
        <v>3</v>
      </c>
      <c r="S25" t="str">
        <f t="shared" si="5"/>
        <v>Emerson Goode</v>
      </c>
    </row>
    <row r="26" spans="1:19" s="33" customFormat="1" ht="15" x14ac:dyDescent="0.25">
      <c r="A26" s="43" t="s">
        <v>60</v>
      </c>
      <c r="B26" s="44" t="s">
        <v>61</v>
      </c>
      <c r="C26" s="43" t="s">
        <v>601</v>
      </c>
      <c r="D26" s="43" t="s">
        <v>35</v>
      </c>
      <c r="E26" s="43" t="s">
        <v>62</v>
      </c>
      <c r="F26" s="43" t="s">
        <v>63</v>
      </c>
      <c r="G26" s="45" t="s">
        <v>64</v>
      </c>
      <c r="H26" s="44" t="s">
        <v>65</v>
      </c>
      <c r="I26" s="44" t="s">
        <v>53</v>
      </c>
      <c r="J26" s="43"/>
      <c r="K26" s="43"/>
      <c r="L26" s="59">
        <f t="shared" ca="1" si="0"/>
        <v>4</v>
      </c>
      <c r="M26" s="59">
        <f t="shared" ca="1" si="1"/>
        <v>2</v>
      </c>
      <c r="N26" s="59">
        <f ca="1">SUM(Table_0[[#This Row],[G]:[A]])</f>
        <v>6</v>
      </c>
      <c r="O26" s="59">
        <f t="shared" ca="1" si="2"/>
        <v>9</v>
      </c>
      <c r="P26" s="59">
        <f t="shared" ca="1" si="3"/>
        <v>32</v>
      </c>
      <c r="Q26" s="54">
        <f t="shared" ca="1" si="4"/>
        <v>1</v>
      </c>
      <c r="S26" t="str">
        <f t="shared" si="5"/>
        <v>Trevor Taulien</v>
      </c>
    </row>
    <row r="27" spans="1:19" s="33" customFormat="1" ht="15" x14ac:dyDescent="0.25">
      <c r="A27" s="46" t="s">
        <v>169</v>
      </c>
      <c r="B27" s="47" t="s">
        <v>170</v>
      </c>
      <c r="C27" s="46" t="s">
        <v>603</v>
      </c>
      <c r="D27" s="46" t="s">
        <v>42</v>
      </c>
      <c r="E27" s="46" t="s">
        <v>28</v>
      </c>
      <c r="F27" s="46" t="s">
        <v>76</v>
      </c>
      <c r="G27" s="48" t="s">
        <v>171</v>
      </c>
      <c r="H27" s="47" t="s">
        <v>172</v>
      </c>
      <c r="I27" s="47" t="s">
        <v>122</v>
      </c>
      <c r="J27" s="46"/>
      <c r="K27" s="46" t="s">
        <v>718</v>
      </c>
      <c r="L27" s="59">
        <f t="shared" ca="1" si="0"/>
        <v>2</v>
      </c>
      <c r="M27" s="59">
        <f t="shared" ca="1" si="1"/>
        <v>10</v>
      </c>
      <c r="N27" s="59">
        <f ca="1">SUM(Table_0[[#This Row],[G]:[A]])</f>
        <v>12</v>
      </c>
      <c r="O27" s="59">
        <f t="shared" ca="1" si="2"/>
        <v>2</v>
      </c>
      <c r="P27" s="59">
        <f t="shared" ca="1" si="3"/>
        <v>8</v>
      </c>
      <c r="Q27" s="54">
        <f t="shared" ca="1" si="4"/>
        <v>0</v>
      </c>
      <c r="S27" t="str">
        <f t="shared" si="5"/>
        <v>Joey Henson</v>
      </c>
    </row>
    <row r="28" spans="1:19" s="33" customFormat="1" ht="15" x14ac:dyDescent="0.25">
      <c r="A28" s="43" t="s">
        <v>164</v>
      </c>
      <c r="B28" s="44" t="s">
        <v>165</v>
      </c>
      <c r="C28" s="43" t="s">
        <v>603</v>
      </c>
      <c r="D28" s="43" t="s">
        <v>102</v>
      </c>
      <c r="E28" s="43" t="s">
        <v>49</v>
      </c>
      <c r="F28" s="43" t="s">
        <v>21</v>
      </c>
      <c r="G28" s="45" t="s">
        <v>166</v>
      </c>
      <c r="H28" s="44" t="s">
        <v>167</v>
      </c>
      <c r="I28" s="44" t="s">
        <v>168</v>
      </c>
      <c r="J28" s="43"/>
      <c r="K28" s="43"/>
      <c r="L28" s="59">
        <f t="shared" ca="1" si="0"/>
        <v>10</v>
      </c>
      <c r="M28" s="59">
        <f t="shared" ca="1" si="1"/>
        <v>1</v>
      </c>
      <c r="N28" s="59">
        <f ca="1">SUM(Table_0[[#This Row],[G]:[A]])</f>
        <v>11</v>
      </c>
      <c r="O28" s="59">
        <f t="shared" ca="1" si="2"/>
        <v>6</v>
      </c>
      <c r="P28" s="59">
        <f t="shared" ca="1" si="3"/>
        <v>14</v>
      </c>
      <c r="Q28" s="54">
        <f t="shared" ca="1" si="4"/>
        <v>2</v>
      </c>
      <c r="S28" t="str">
        <f t="shared" si="5"/>
        <v>Noah Giesbrecht</v>
      </c>
    </row>
    <row r="29" spans="1:19" s="33" customFormat="1" ht="15" x14ac:dyDescent="0.25">
      <c r="A29" s="43" t="s">
        <v>123</v>
      </c>
      <c r="B29" s="44" t="s">
        <v>124</v>
      </c>
      <c r="C29" s="43" t="s">
        <v>602</v>
      </c>
      <c r="D29" s="43" t="s">
        <v>102</v>
      </c>
      <c r="E29" s="43" t="s">
        <v>75</v>
      </c>
      <c r="F29" s="43" t="s">
        <v>83</v>
      </c>
      <c r="G29" s="45" t="s">
        <v>125</v>
      </c>
      <c r="H29" s="44" t="s">
        <v>38</v>
      </c>
      <c r="I29" s="44" t="s">
        <v>122</v>
      </c>
      <c r="J29" s="43"/>
      <c r="K29" s="43"/>
      <c r="L29" s="59">
        <f t="shared" ca="1" si="0"/>
        <v>10</v>
      </c>
      <c r="M29" s="59">
        <f t="shared" ca="1" si="1"/>
        <v>10</v>
      </c>
      <c r="N29" s="59">
        <f ca="1">SUM(Table_0[[#This Row],[G]:[A]])</f>
        <v>20</v>
      </c>
      <c r="O29" s="59">
        <f t="shared" ca="1" si="2"/>
        <v>-1</v>
      </c>
      <c r="P29" s="59">
        <f t="shared" ca="1" si="3"/>
        <v>3</v>
      </c>
      <c r="Q29" s="54">
        <f t="shared" ca="1" si="4"/>
        <v>1</v>
      </c>
      <c r="S29" t="str">
        <f t="shared" si="5"/>
        <v>Nick Grimaldi</v>
      </c>
    </row>
    <row r="30" spans="1:19" s="33" customFormat="1" ht="15" x14ac:dyDescent="0.25">
      <c r="A30" s="43"/>
      <c r="B30" s="44"/>
      <c r="C30" s="43"/>
      <c r="D30" s="43"/>
      <c r="E30" s="43"/>
      <c r="F30" s="43"/>
      <c r="G30" s="55"/>
      <c r="H30" s="44"/>
      <c r="I30" s="44"/>
      <c r="J30" s="43"/>
      <c r="K30" s="43"/>
      <c r="L30" s="60"/>
      <c r="M30" s="60"/>
      <c r="N30" s="60"/>
      <c r="O30" s="60"/>
      <c r="P30" s="60"/>
      <c r="Q30" s="56"/>
      <c r="S30"/>
    </row>
    <row r="31" spans="1:19" s="33" customFormat="1" ht="15" x14ac:dyDescent="0.25">
      <c r="A31" s="49"/>
      <c r="B31" s="50" t="s">
        <v>795</v>
      </c>
      <c r="C31" s="49"/>
      <c r="D31" s="44"/>
      <c r="E31" s="44"/>
      <c r="F31" s="161"/>
      <c r="G31" s="160"/>
      <c r="H31" s="161"/>
      <c r="I31" s="162"/>
      <c r="J31" s="49"/>
      <c r="K31" s="49"/>
      <c r="L31" s="61"/>
      <c r="M31" s="61"/>
      <c r="N31" s="61"/>
      <c r="O31" s="61"/>
      <c r="P31" s="61"/>
      <c r="Q31" s="53"/>
      <c r="S31"/>
    </row>
  </sheetData>
  <conditionalFormatting sqref="A1:B1 D1:J1">
    <cfRule type="cellIs" dxfId="14" priority="5" operator="equal">
      <formula>0</formula>
    </cfRule>
  </conditionalFormatting>
  <conditionalFormatting sqref="C1">
    <cfRule type="cellIs" dxfId="13" priority="3" operator="equal">
      <formula>0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D1:J1 A1:B1">
    <cfRule type="colorScale" priority="6">
      <colorScale>
        <cfvo type="min"/>
        <cfvo type="max"/>
        <color rgb="FFFCFCFF"/>
        <color rgb="FF63BE7B"/>
      </colorScale>
    </cfRule>
  </conditionalFormatting>
  <conditionalFormatting sqref="L2:Q30">
    <cfRule type="cellIs" dxfId="12" priority="1" operator="equal">
      <formula>0</formula>
    </cfRule>
    <cfRule type="colorScale" priority="2">
      <colorScale>
        <cfvo type="min"/>
        <cfvo type="max"/>
        <color rgb="FFFCFCFF"/>
        <color rgb="FFFFD043"/>
      </colorScale>
    </cfRule>
  </conditionalFormatting>
  <pageMargins left="0.25" right="0.25" top="0.75" bottom="0.75" header="0.3" footer="0.3"/>
  <pageSetup scale="94" fitToHeight="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dimension ref="A1:J23"/>
  <sheetViews>
    <sheetView workbookViewId="0">
      <selection activeCell="A3" sqref="A3"/>
    </sheetView>
  </sheetViews>
  <sheetFormatPr defaultRowHeight="15" x14ac:dyDescent="0.25"/>
  <cols>
    <col min="1" max="1" width="6.140625" bestFit="1" customWidth="1"/>
    <col min="2" max="2" width="2.42578125" style="6" bestFit="1" customWidth="1"/>
    <col min="3" max="3" width="18.7109375" style="72" bestFit="1" customWidth="1"/>
    <col min="4" max="4" width="2.7109375" style="70" bestFit="1" customWidth="1"/>
    <col min="5" max="5" width="1.85546875" style="71" bestFit="1" customWidth="1"/>
    <col min="6" max="6" width="2.85546875" style="71" bestFit="1" customWidth="1"/>
    <col min="7" max="7" width="3.140625" style="71" bestFit="1" customWidth="1"/>
  </cols>
  <sheetData>
    <row r="1" spans="1:10" ht="17.25" x14ac:dyDescent="0.35">
      <c r="A1" s="12"/>
    </row>
    <row r="2" spans="1:10" ht="21" x14ac:dyDescent="0.4">
      <c r="A2" s="204" t="s">
        <v>825</v>
      </c>
      <c r="B2" s="204"/>
      <c r="C2" s="204"/>
      <c r="D2" s="204"/>
      <c r="E2" s="204"/>
      <c r="F2" s="204"/>
      <c r="G2" s="204"/>
      <c r="J2" s="65" t="s">
        <v>807</v>
      </c>
    </row>
    <row r="3" spans="1:10" ht="15.75" x14ac:dyDescent="0.3">
      <c r="A3" s="15" t="s">
        <v>808</v>
      </c>
      <c r="B3" s="74"/>
      <c r="C3" s="75"/>
      <c r="D3" s="76"/>
      <c r="E3" s="77"/>
      <c r="F3" s="77"/>
      <c r="G3" s="77"/>
    </row>
    <row r="4" spans="1:10" x14ac:dyDescent="0.25">
      <c r="A4" s="66" t="s">
        <v>726</v>
      </c>
      <c r="B4" s="69"/>
      <c r="C4" s="66" t="s">
        <v>785</v>
      </c>
      <c r="D4" s="67" t="s">
        <v>606</v>
      </c>
      <c r="E4" s="69" t="s">
        <v>18</v>
      </c>
      <c r="F4" s="69" t="s">
        <v>746</v>
      </c>
      <c r="G4" s="69" t="s">
        <v>761</v>
      </c>
    </row>
    <row r="5" spans="1:10" x14ac:dyDescent="0.25">
      <c r="A5" s="66" t="s">
        <v>729</v>
      </c>
      <c r="B5" s="69"/>
      <c r="C5" s="66" t="s">
        <v>785</v>
      </c>
      <c r="D5" s="67" t="s">
        <v>605</v>
      </c>
      <c r="E5" s="69" t="s">
        <v>54</v>
      </c>
      <c r="F5" s="69" t="s">
        <v>741</v>
      </c>
      <c r="G5" s="69"/>
    </row>
    <row r="6" spans="1:10" x14ac:dyDescent="0.25">
      <c r="A6" s="66" t="s">
        <v>730</v>
      </c>
      <c r="B6" s="69" t="s">
        <v>762</v>
      </c>
      <c r="C6" s="66" t="s">
        <v>786</v>
      </c>
      <c r="D6" s="67" t="s">
        <v>605</v>
      </c>
      <c r="E6" s="69" t="s">
        <v>10</v>
      </c>
      <c r="F6" s="69" t="s">
        <v>731</v>
      </c>
      <c r="G6" s="69"/>
    </row>
    <row r="7" spans="1:10" x14ac:dyDescent="0.25">
      <c r="A7" s="66" t="s">
        <v>733</v>
      </c>
      <c r="B7" s="69"/>
      <c r="C7" s="66" t="s">
        <v>786</v>
      </c>
      <c r="D7" s="67" t="s">
        <v>604</v>
      </c>
      <c r="E7" s="69" t="s">
        <v>47</v>
      </c>
      <c r="F7" s="69" t="s">
        <v>734</v>
      </c>
      <c r="G7" s="69" t="s">
        <v>761</v>
      </c>
    </row>
    <row r="8" spans="1:10" x14ac:dyDescent="0.25">
      <c r="A8" s="66" t="s">
        <v>737</v>
      </c>
      <c r="B8" s="69"/>
      <c r="C8" s="66" t="s">
        <v>787</v>
      </c>
      <c r="D8" s="67" t="s">
        <v>606</v>
      </c>
      <c r="E8" s="69" t="s">
        <v>143</v>
      </c>
      <c r="F8" s="69" t="s">
        <v>744</v>
      </c>
      <c r="G8" s="69"/>
    </row>
    <row r="9" spans="1:10" x14ac:dyDescent="0.25">
      <c r="A9" s="66" t="s">
        <v>740</v>
      </c>
      <c r="B9" s="69" t="s">
        <v>762</v>
      </c>
      <c r="C9" s="66" t="s">
        <v>209</v>
      </c>
      <c r="D9" s="67" t="s">
        <v>606</v>
      </c>
      <c r="E9" s="69" t="s">
        <v>54</v>
      </c>
      <c r="F9" s="69" t="s">
        <v>758</v>
      </c>
      <c r="G9" s="69" t="s">
        <v>761</v>
      </c>
    </row>
    <row r="10" spans="1:10" x14ac:dyDescent="0.25">
      <c r="A10" s="66" t="s">
        <v>781</v>
      </c>
      <c r="B10" s="69" t="s">
        <v>762</v>
      </c>
      <c r="C10" s="66" t="s">
        <v>209</v>
      </c>
      <c r="D10" s="67" t="s">
        <v>605</v>
      </c>
      <c r="E10" s="69" t="s">
        <v>173</v>
      </c>
      <c r="F10" s="69" t="s">
        <v>746</v>
      </c>
      <c r="G10" s="69"/>
    </row>
    <row r="11" spans="1:10" x14ac:dyDescent="0.25">
      <c r="A11" s="68" t="s">
        <v>809</v>
      </c>
      <c r="B11" s="76"/>
      <c r="C11" s="78"/>
      <c r="D11" s="76"/>
      <c r="E11" s="76"/>
      <c r="F11" s="76"/>
      <c r="G11" s="76"/>
    </row>
    <row r="12" spans="1:10" x14ac:dyDescent="0.25">
      <c r="A12" s="66" t="s">
        <v>743</v>
      </c>
      <c r="B12" s="69"/>
      <c r="C12" s="66" t="s">
        <v>780</v>
      </c>
      <c r="D12" s="67" t="s">
        <v>605</v>
      </c>
      <c r="E12" s="69" t="s">
        <v>54</v>
      </c>
      <c r="F12" s="69" t="s">
        <v>741</v>
      </c>
      <c r="G12" s="69"/>
    </row>
    <row r="13" spans="1:10" x14ac:dyDescent="0.25">
      <c r="A13" s="66" t="s">
        <v>745</v>
      </c>
      <c r="B13" s="69"/>
      <c r="C13" s="66" t="s">
        <v>780</v>
      </c>
      <c r="D13" s="67" t="s">
        <v>606</v>
      </c>
      <c r="E13" s="69" t="s">
        <v>54</v>
      </c>
      <c r="F13" s="69" t="s">
        <v>758</v>
      </c>
      <c r="G13" s="69" t="s">
        <v>761</v>
      </c>
    </row>
    <row r="14" spans="1:10" x14ac:dyDescent="0.25">
      <c r="A14" s="66" t="s">
        <v>747</v>
      </c>
      <c r="B14" s="69"/>
      <c r="C14" s="66" t="s">
        <v>634</v>
      </c>
      <c r="D14" s="67" t="s">
        <v>605</v>
      </c>
      <c r="E14" s="69" t="s">
        <v>54</v>
      </c>
      <c r="F14" s="69" t="s">
        <v>731</v>
      </c>
      <c r="G14" s="69"/>
    </row>
    <row r="15" spans="1:10" x14ac:dyDescent="0.25">
      <c r="A15" s="66" t="s">
        <v>749</v>
      </c>
      <c r="B15" s="69"/>
      <c r="C15" s="66" t="s">
        <v>634</v>
      </c>
      <c r="D15" s="67" t="s">
        <v>605</v>
      </c>
      <c r="E15" s="69" t="s">
        <v>54</v>
      </c>
      <c r="F15" s="69" t="s">
        <v>734</v>
      </c>
      <c r="G15" s="69" t="s">
        <v>761</v>
      </c>
    </row>
    <row r="16" spans="1:10" x14ac:dyDescent="0.25">
      <c r="A16" s="66" t="s">
        <v>750</v>
      </c>
      <c r="B16" s="69" t="s">
        <v>762</v>
      </c>
      <c r="C16" s="66" t="s">
        <v>190</v>
      </c>
      <c r="D16" s="67" t="s">
        <v>606</v>
      </c>
      <c r="E16" s="69" t="s">
        <v>47</v>
      </c>
      <c r="F16" s="69" t="s">
        <v>727</v>
      </c>
      <c r="G16" s="69" t="s">
        <v>761</v>
      </c>
    </row>
    <row r="17" spans="1:7" x14ac:dyDescent="0.25">
      <c r="A17" s="66" t="s">
        <v>751</v>
      </c>
      <c r="B17" s="69" t="s">
        <v>762</v>
      </c>
      <c r="C17" s="66" t="s">
        <v>190</v>
      </c>
      <c r="D17" s="67" t="s">
        <v>605</v>
      </c>
      <c r="E17" s="69" t="s">
        <v>54</v>
      </c>
      <c r="F17" s="69" t="s">
        <v>734</v>
      </c>
      <c r="G17" s="69"/>
    </row>
    <row r="18" spans="1:7" x14ac:dyDescent="0.25">
      <c r="A18" s="68" t="s">
        <v>810</v>
      </c>
      <c r="B18" s="76"/>
      <c r="C18" s="78"/>
      <c r="D18" s="76"/>
      <c r="E18" s="76"/>
      <c r="F18" s="76"/>
      <c r="G18" s="76"/>
    </row>
    <row r="19" spans="1:7" x14ac:dyDescent="0.25">
      <c r="A19" s="66" t="s">
        <v>759</v>
      </c>
      <c r="B19" s="69"/>
      <c r="C19" s="66" t="s">
        <v>684</v>
      </c>
      <c r="D19" s="67" t="s">
        <v>606</v>
      </c>
      <c r="E19" s="69" t="s">
        <v>18</v>
      </c>
      <c r="F19" s="69" t="s">
        <v>727</v>
      </c>
      <c r="G19" s="69"/>
    </row>
    <row r="20" spans="1:7" x14ac:dyDescent="0.25">
      <c r="A20" s="66" t="s">
        <v>760</v>
      </c>
      <c r="B20" s="69"/>
      <c r="C20" s="66" t="s">
        <v>684</v>
      </c>
      <c r="D20" s="67" t="s">
        <v>605</v>
      </c>
      <c r="E20" s="69" t="s">
        <v>173</v>
      </c>
      <c r="F20" s="69" t="s">
        <v>764</v>
      </c>
      <c r="G20" s="69"/>
    </row>
    <row r="21" spans="1:7" x14ac:dyDescent="0.25">
      <c r="A21" s="66" t="s">
        <v>756</v>
      </c>
      <c r="B21" s="69" t="s">
        <v>762</v>
      </c>
      <c r="C21" s="66" t="s">
        <v>206</v>
      </c>
      <c r="D21" s="67" t="s">
        <v>605</v>
      </c>
      <c r="E21" s="69" t="s">
        <v>788</v>
      </c>
      <c r="F21" s="69" t="s">
        <v>758</v>
      </c>
      <c r="G21" s="69"/>
    </row>
    <row r="22" spans="1:7" x14ac:dyDescent="0.25">
      <c r="A22" s="79" t="s">
        <v>757</v>
      </c>
      <c r="B22" s="69" t="s">
        <v>762</v>
      </c>
      <c r="C22" s="66" t="s">
        <v>206</v>
      </c>
      <c r="D22" s="67" t="s">
        <v>605</v>
      </c>
      <c r="E22" s="69" t="s">
        <v>47</v>
      </c>
      <c r="F22" s="69" t="s">
        <v>746</v>
      </c>
      <c r="G22" s="69"/>
    </row>
    <row r="23" spans="1:7" x14ac:dyDescent="0.25">
      <c r="A23" s="66" t="s">
        <v>775</v>
      </c>
      <c r="B23" s="69"/>
      <c r="C23" s="66" t="s">
        <v>608</v>
      </c>
      <c r="D23" s="67" t="s">
        <v>9</v>
      </c>
      <c r="E23" s="69" t="s">
        <v>9</v>
      </c>
      <c r="F23" s="69"/>
      <c r="G23" s="69"/>
    </row>
  </sheetData>
  <mergeCells count="1">
    <mergeCell ref="A2:G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dimension ref="A1:U24"/>
  <sheetViews>
    <sheetView topLeftCell="B1" workbookViewId="0">
      <selection activeCell="T2" sqref="T2:U24"/>
    </sheetView>
  </sheetViews>
  <sheetFormatPr defaultRowHeight="12" x14ac:dyDescent="0.2"/>
  <cols>
    <col min="1" max="1" width="2" style="22" hidden="1" customWidth="1"/>
    <col min="2" max="2" width="16.7109375" style="21" bestFit="1" customWidth="1"/>
    <col min="3" max="3" width="4.42578125" style="22" hidden="1" customWidth="1"/>
    <col min="4" max="19" width="3.85546875" style="23" bestFit="1" customWidth="1"/>
    <col min="20" max="20" width="7.7109375" style="24" bestFit="1" customWidth="1"/>
    <col min="21" max="21" width="9" style="24" bestFit="1" customWidth="1"/>
    <col min="22" max="16384" width="9.140625" style="21"/>
  </cols>
  <sheetData>
    <row r="1" spans="1:21" s="64" customFormat="1" ht="15" x14ac:dyDescent="0.3">
      <c r="A1" s="205" t="s">
        <v>607</v>
      </c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14"/>
      <c r="N1" s="206" t="s">
        <v>803</v>
      </c>
      <c r="O1" s="206"/>
      <c r="P1" s="206" t="s">
        <v>802</v>
      </c>
      <c r="Q1" s="206"/>
      <c r="R1" s="206" t="s">
        <v>801</v>
      </c>
      <c r="S1" s="207"/>
      <c r="T1" s="63" t="s">
        <v>805</v>
      </c>
      <c r="U1" s="14" t="s">
        <v>806</v>
      </c>
    </row>
    <row r="2" spans="1:21" ht="17.25" x14ac:dyDescent="0.35">
      <c r="A2" s="20"/>
      <c r="B2" s="37" t="s">
        <v>704</v>
      </c>
      <c r="C2" s="36"/>
      <c r="D2" s="39">
        <v>2.85</v>
      </c>
      <c r="E2" s="39">
        <v>0.78249999999999997</v>
      </c>
      <c r="F2" s="39">
        <v>0.70499999999999996</v>
      </c>
      <c r="G2" s="39">
        <v>1.1924999999999999</v>
      </c>
      <c r="H2" s="39">
        <v>0.97</v>
      </c>
      <c r="I2" s="39">
        <v>-0.15</v>
      </c>
      <c r="J2" s="39">
        <v>-0.95060346699999998</v>
      </c>
      <c r="K2" s="39">
        <v>0.57999999999999996</v>
      </c>
      <c r="L2" s="39">
        <v>0.18</v>
      </c>
      <c r="M2" s="39">
        <v>3.0750000000000002</v>
      </c>
      <c r="N2" s="39">
        <v>1.8943965330000001</v>
      </c>
      <c r="O2" s="40">
        <v>0.42939653300000002</v>
      </c>
      <c r="P2" s="39">
        <v>1.405</v>
      </c>
      <c r="Q2" s="39">
        <v>0.58499999999999996</v>
      </c>
      <c r="R2" s="39">
        <v>0.86</v>
      </c>
      <c r="S2" s="39">
        <v>2.6775000000000002</v>
      </c>
      <c r="T2" s="169">
        <f t="shared" ref="T2:T24" si="0">+IF(SUM(O2:S2)=0,0,AVERAGEIF(O2:S2,"&lt;&gt;0"))</f>
        <v>1.1913793066</v>
      </c>
      <c r="U2" s="170">
        <f t="shared" ref="U2:U24" si="1">AVERAGEIF(D2:S2,"&lt;&gt;0")</f>
        <v>1.0678555999374999</v>
      </c>
    </row>
    <row r="3" spans="1:21" ht="17.25" x14ac:dyDescent="0.35">
      <c r="A3" s="20"/>
      <c r="B3" s="37" t="s">
        <v>693</v>
      </c>
      <c r="C3" s="36"/>
      <c r="D3" s="39">
        <v>-7.4999999999999997E-2</v>
      </c>
      <c r="E3" s="39">
        <v>0</v>
      </c>
      <c r="F3" s="39">
        <v>0</v>
      </c>
      <c r="G3" s="39">
        <v>0.25</v>
      </c>
      <c r="H3" s="39">
        <v>1.17</v>
      </c>
      <c r="I3" s="39">
        <v>0.87939653299999998</v>
      </c>
      <c r="J3" s="39">
        <v>0</v>
      </c>
      <c r="K3" s="39">
        <v>-7.0603467000000003E-2</v>
      </c>
      <c r="L3" s="39">
        <v>1.5049999999999999</v>
      </c>
      <c r="M3" s="39">
        <v>1.0818965330000001</v>
      </c>
      <c r="N3" s="39">
        <v>0.49</v>
      </c>
      <c r="O3" s="40">
        <v>1.22</v>
      </c>
      <c r="P3" s="39">
        <v>2.8475000000000001</v>
      </c>
      <c r="Q3" s="39">
        <v>0.2</v>
      </c>
      <c r="R3" s="39">
        <v>0.99</v>
      </c>
      <c r="S3" s="39">
        <v>0.34879306599999998</v>
      </c>
      <c r="T3" s="169">
        <f t="shared" si="0"/>
        <v>1.1212586132</v>
      </c>
      <c r="U3" s="170">
        <f t="shared" si="1"/>
        <v>0.83361405115384624</v>
      </c>
    </row>
    <row r="4" spans="1:21" ht="17.25" x14ac:dyDescent="0.35">
      <c r="A4" s="20"/>
      <c r="B4" s="37" t="s">
        <v>686</v>
      </c>
      <c r="C4" s="36"/>
      <c r="D4" s="39">
        <v>2.2124999999999999</v>
      </c>
      <c r="E4" s="39">
        <v>1.03</v>
      </c>
      <c r="F4" s="39">
        <v>0.90500000000000003</v>
      </c>
      <c r="G4" s="39">
        <v>-0.4</v>
      </c>
      <c r="H4" s="39">
        <v>1.5825</v>
      </c>
      <c r="I4" s="39">
        <v>0.33189653299999999</v>
      </c>
      <c r="J4" s="39">
        <v>1.155</v>
      </c>
      <c r="K4" s="39">
        <v>2.2149999999999999</v>
      </c>
      <c r="L4" s="39">
        <v>0.15</v>
      </c>
      <c r="M4" s="39">
        <v>0.149396533</v>
      </c>
      <c r="N4" s="39">
        <v>3.0449999999999999</v>
      </c>
      <c r="O4" s="40">
        <v>1.4624999999999999</v>
      </c>
      <c r="P4" s="39">
        <v>1.3334913319999999</v>
      </c>
      <c r="Q4" s="39">
        <v>0.50849133199999996</v>
      </c>
      <c r="R4" s="39">
        <v>0.8</v>
      </c>
      <c r="S4" s="39">
        <v>1.2825</v>
      </c>
      <c r="T4" s="169">
        <f t="shared" si="0"/>
        <v>1.0773965327999999</v>
      </c>
      <c r="U4" s="170">
        <f t="shared" si="1"/>
        <v>1.110204733125</v>
      </c>
    </row>
    <row r="5" spans="1:21" ht="17.25" x14ac:dyDescent="0.35">
      <c r="A5" s="20"/>
      <c r="B5" s="37" t="s">
        <v>700</v>
      </c>
      <c r="C5" s="36"/>
      <c r="D5" s="39">
        <v>0</v>
      </c>
      <c r="E5" s="39">
        <v>0.86250000000000004</v>
      </c>
      <c r="F5" s="39">
        <v>1.3374999999999999</v>
      </c>
      <c r="G5" s="39">
        <v>0.75</v>
      </c>
      <c r="H5" s="39">
        <v>0.69</v>
      </c>
      <c r="I5" s="39">
        <v>0.40500000000000003</v>
      </c>
      <c r="J5" s="39">
        <v>0.73</v>
      </c>
      <c r="K5" s="39">
        <v>0.17499999999999999</v>
      </c>
      <c r="L5" s="39">
        <v>0.63500000000000001</v>
      </c>
      <c r="M5" s="39">
        <v>0.505</v>
      </c>
      <c r="N5" s="39">
        <v>1.7150000000000001</v>
      </c>
      <c r="O5" s="40">
        <v>2.0325000000000002</v>
      </c>
      <c r="P5" s="39">
        <v>1.7143965329999999</v>
      </c>
      <c r="Q5" s="39">
        <v>0.58499999999999996</v>
      </c>
      <c r="R5" s="39">
        <v>0.45</v>
      </c>
      <c r="S5" s="39">
        <v>-0.08</v>
      </c>
      <c r="T5" s="169">
        <f t="shared" si="0"/>
        <v>0.94037930660000002</v>
      </c>
      <c r="U5" s="170">
        <f t="shared" si="1"/>
        <v>0.83379310220000002</v>
      </c>
    </row>
    <row r="6" spans="1:21" ht="18" thickBot="1" x14ac:dyDescent="0.4">
      <c r="A6" s="20"/>
      <c r="B6" s="37" t="s">
        <v>695</v>
      </c>
      <c r="C6" s="36"/>
      <c r="D6" s="39">
        <v>1.6418965329999999</v>
      </c>
      <c r="E6" s="39">
        <v>-6.03467E-4</v>
      </c>
      <c r="F6" s="39">
        <v>1.4550000000000001</v>
      </c>
      <c r="G6" s="39">
        <v>1.4550000000000001</v>
      </c>
      <c r="H6" s="39">
        <v>0.82</v>
      </c>
      <c r="I6" s="39">
        <v>1.0125</v>
      </c>
      <c r="J6" s="39">
        <v>0.8</v>
      </c>
      <c r="K6" s="39">
        <v>0.38</v>
      </c>
      <c r="L6" s="39">
        <v>0.16</v>
      </c>
      <c r="M6" s="39">
        <v>1.2</v>
      </c>
      <c r="N6" s="39">
        <v>1.5725</v>
      </c>
      <c r="O6" s="41">
        <v>1.1625000000000001</v>
      </c>
      <c r="P6" s="42">
        <v>0.99</v>
      </c>
      <c r="Q6" s="42">
        <v>0.55000000000000004</v>
      </c>
      <c r="R6" s="42">
        <v>1.05</v>
      </c>
      <c r="S6" s="42">
        <v>0.79</v>
      </c>
      <c r="T6" s="171">
        <f t="shared" si="0"/>
        <v>0.90849999999999986</v>
      </c>
      <c r="U6" s="170">
        <f t="shared" si="1"/>
        <v>0.93992456662500001</v>
      </c>
    </row>
    <row r="7" spans="1:21" ht="17.25" x14ac:dyDescent="0.35">
      <c r="A7" s="20"/>
      <c r="B7" s="37" t="s">
        <v>697</v>
      </c>
      <c r="C7" s="36"/>
      <c r="D7" s="39">
        <v>0.15</v>
      </c>
      <c r="E7" s="39">
        <v>0.25</v>
      </c>
      <c r="F7" s="39">
        <v>1.2124999999999999</v>
      </c>
      <c r="G7" s="39">
        <v>1.5075000000000001</v>
      </c>
      <c r="H7" s="39">
        <v>0.28000000000000003</v>
      </c>
      <c r="I7" s="39">
        <v>-7.0000000000000007E-2</v>
      </c>
      <c r="J7" s="39">
        <v>-0.57499999999999996</v>
      </c>
      <c r="K7" s="39">
        <v>0</v>
      </c>
      <c r="L7" s="39">
        <v>0.28000000000000003</v>
      </c>
      <c r="M7" s="39">
        <v>0.53</v>
      </c>
      <c r="N7" s="39">
        <v>0.83</v>
      </c>
      <c r="O7" s="39">
        <v>1.4924999999999999</v>
      </c>
      <c r="P7" s="39">
        <v>1.7375</v>
      </c>
      <c r="Q7" s="39">
        <v>0.2</v>
      </c>
      <c r="R7" s="39">
        <v>0.45</v>
      </c>
      <c r="S7" s="39">
        <v>0.35</v>
      </c>
      <c r="T7" s="170">
        <f t="shared" si="0"/>
        <v>0.84600000000000009</v>
      </c>
      <c r="U7" s="170">
        <f t="shared" si="1"/>
        <v>0.57499999999999996</v>
      </c>
    </row>
    <row r="8" spans="1:21" ht="17.25" x14ac:dyDescent="0.35">
      <c r="A8" s="20"/>
      <c r="B8" s="37" t="s">
        <v>698</v>
      </c>
      <c r="C8" s="36"/>
      <c r="D8" s="39">
        <v>2.0375000000000001</v>
      </c>
      <c r="E8" s="39">
        <v>-0.05</v>
      </c>
      <c r="F8" s="39">
        <v>0.1</v>
      </c>
      <c r="G8" s="39">
        <v>1.0825</v>
      </c>
      <c r="H8" s="39">
        <v>1.8625</v>
      </c>
      <c r="I8" s="39">
        <v>0.35</v>
      </c>
      <c r="J8" s="39">
        <v>0.01</v>
      </c>
      <c r="K8" s="39">
        <v>0.35</v>
      </c>
      <c r="L8" s="39">
        <v>0.2</v>
      </c>
      <c r="M8" s="39">
        <v>0.71</v>
      </c>
      <c r="N8" s="39">
        <v>1.6825000000000001</v>
      </c>
      <c r="O8" s="39">
        <v>0.83250000000000002</v>
      </c>
      <c r="P8" s="39">
        <v>1.5049999999999999</v>
      </c>
      <c r="Q8" s="39">
        <v>0.2</v>
      </c>
      <c r="R8" s="39">
        <v>2.9396532999999999E-2</v>
      </c>
      <c r="S8" s="39">
        <v>0.9325</v>
      </c>
      <c r="T8" s="170">
        <f t="shared" si="0"/>
        <v>0.69987930659999997</v>
      </c>
      <c r="U8" s="170">
        <f t="shared" si="1"/>
        <v>0.73964978331249986</v>
      </c>
    </row>
    <row r="9" spans="1:21" ht="17.25" x14ac:dyDescent="0.35">
      <c r="A9" s="20"/>
      <c r="B9" s="37" t="s">
        <v>707</v>
      </c>
      <c r="C9" s="36"/>
      <c r="D9" s="39">
        <v>0</v>
      </c>
      <c r="E9" s="39">
        <v>0.65689653299999995</v>
      </c>
      <c r="F9" s="39">
        <v>0.47939653300000001</v>
      </c>
      <c r="G9" s="39">
        <v>-0.55060346699999996</v>
      </c>
      <c r="H9" s="39">
        <v>0.63</v>
      </c>
      <c r="I9" s="39">
        <v>0.57999999999999996</v>
      </c>
      <c r="J9" s="39">
        <v>0.22939653300000001</v>
      </c>
      <c r="K9" s="39">
        <v>0.4</v>
      </c>
      <c r="L9" s="39">
        <v>0.63500000000000001</v>
      </c>
      <c r="M9" s="39">
        <v>1.0493965329999999</v>
      </c>
      <c r="N9" s="39">
        <v>0.70499999999999996</v>
      </c>
      <c r="O9" s="39">
        <v>7.4999999999999997E-2</v>
      </c>
      <c r="P9" s="39">
        <v>1.4593965330000001</v>
      </c>
      <c r="Q9" s="39">
        <v>0.17439653299999999</v>
      </c>
      <c r="R9" s="39">
        <v>0.90500000000000003</v>
      </c>
      <c r="S9" s="39">
        <v>0.82499999999999996</v>
      </c>
      <c r="T9" s="170">
        <f t="shared" si="0"/>
        <v>0.68775861319999998</v>
      </c>
      <c r="U9" s="170">
        <f t="shared" si="1"/>
        <v>0.55021838206666673</v>
      </c>
    </row>
    <row r="10" spans="1:21" ht="17.25" x14ac:dyDescent="0.35">
      <c r="A10" s="20"/>
      <c r="B10" s="37" t="s">
        <v>701</v>
      </c>
      <c r="C10" s="36"/>
      <c r="D10" s="39">
        <v>0.48</v>
      </c>
      <c r="E10" s="39">
        <v>-0.01</v>
      </c>
      <c r="F10" s="39">
        <v>-5.0603466999999999E-2</v>
      </c>
      <c r="G10" s="39">
        <v>0.25</v>
      </c>
      <c r="H10" s="39">
        <v>1.34</v>
      </c>
      <c r="I10" s="39">
        <v>-7.0603467000000003E-2</v>
      </c>
      <c r="J10" s="39">
        <v>0.65</v>
      </c>
      <c r="K10" s="39">
        <v>1.02</v>
      </c>
      <c r="L10" s="39">
        <v>-0.30060346700000001</v>
      </c>
      <c r="M10" s="39">
        <v>-0.2</v>
      </c>
      <c r="N10" s="39">
        <v>0.41</v>
      </c>
      <c r="O10" s="39">
        <v>0.5</v>
      </c>
      <c r="P10" s="39">
        <v>0.43</v>
      </c>
      <c r="Q10" s="39">
        <v>-0.30060346700000001</v>
      </c>
      <c r="R10" s="39">
        <v>1.1299999999999999</v>
      </c>
      <c r="S10" s="39">
        <v>1.4325000000000001</v>
      </c>
      <c r="T10" s="170">
        <f t="shared" si="0"/>
        <v>0.63837930659999997</v>
      </c>
      <c r="U10" s="170">
        <f t="shared" si="1"/>
        <v>0.41938038324999999</v>
      </c>
    </row>
    <row r="11" spans="1:21" ht="17.25" x14ac:dyDescent="0.35">
      <c r="A11" s="20"/>
      <c r="B11" s="37" t="s">
        <v>690</v>
      </c>
      <c r="C11" s="36"/>
      <c r="D11" s="39">
        <v>0.90500000000000003</v>
      </c>
      <c r="E11" s="39">
        <v>0.53</v>
      </c>
      <c r="F11" s="39">
        <v>-0.1</v>
      </c>
      <c r="G11" s="39">
        <v>0</v>
      </c>
      <c r="H11" s="39">
        <v>0</v>
      </c>
      <c r="I11" s="39">
        <v>0</v>
      </c>
      <c r="J11" s="39">
        <v>0.85499999999999998</v>
      </c>
      <c r="K11" s="39">
        <v>0.38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0.529396533</v>
      </c>
      <c r="S11" s="39">
        <v>0</v>
      </c>
      <c r="T11" s="170">
        <f t="shared" si="0"/>
        <v>0.529396533</v>
      </c>
      <c r="U11" s="170">
        <f t="shared" si="1"/>
        <v>0.51656608883333333</v>
      </c>
    </row>
    <row r="12" spans="1:21" ht="17.25" x14ac:dyDescent="0.35">
      <c r="A12" s="20"/>
      <c r="B12" s="37" t="s">
        <v>685</v>
      </c>
      <c r="C12" s="36"/>
      <c r="D12" s="39">
        <v>-0.15</v>
      </c>
      <c r="E12" s="39">
        <v>0.31</v>
      </c>
      <c r="F12" s="39">
        <v>-0.25060346700000002</v>
      </c>
      <c r="G12" s="39">
        <v>0.65</v>
      </c>
      <c r="H12" s="39">
        <v>0.66</v>
      </c>
      <c r="I12" s="39">
        <v>0.28000000000000003</v>
      </c>
      <c r="J12" s="39">
        <v>0.2</v>
      </c>
      <c r="K12" s="39">
        <v>0.98</v>
      </c>
      <c r="L12" s="39">
        <v>0.1</v>
      </c>
      <c r="M12" s="39">
        <v>0.1</v>
      </c>
      <c r="N12" s="39">
        <v>0.03</v>
      </c>
      <c r="O12" s="39">
        <v>0.56000000000000005</v>
      </c>
      <c r="P12" s="39">
        <v>1.21</v>
      </c>
      <c r="Q12" s="39">
        <v>0.05</v>
      </c>
      <c r="R12" s="39">
        <v>0.5</v>
      </c>
      <c r="S12" s="39">
        <v>-0.100603467</v>
      </c>
      <c r="T12" s="170">
        <f t="shared" si="0"/>
        <v>0.44387930660000008</v>
      </c>
      <c r="U12" s="170">
        <f t="shared" si="1"/>
        <v>0.320549566625</v>
      </c>
    </row>
    <row r="13" spans="1:21" ht="17.25" x14ac:dyDescent="0.35">
      <c r="A13" s="20"/>
      <c r="B13" s="37" t="s">
        <v>699</v>
      </c>
      <c r="C13" s="36"/>
      <c r="D13" s="39">
        <v>1.355</v>
      </c>
      <c r="E13" s="39">
        <v>0.23250000000000001</v>
      </c>
      <c r="F13" s="39">
        <v>0.23</v>
      </c>
      <c r="G13" s="39">
        <v>1.054396533</v>
      </c>
      <c r="H13" s="39">
        <v>1.261896533</v>
      </c>
      <c r="I13" s="39">
        <v>-0.25</v>
      </c>
      <c r="J13" s="39">
        <v>-0.4</v>
      </c>
      <c r="K13" s="39">
        <v>0.5</v>
      </c>
      <c r="L13" s="39">
        <v>0.15</v>
      </c>
      <c r="M13" s="39">
        <v>-0.15</v>
      </c>
      <c r="N13" s="39">
        <v>0.18</v>
      </c>
      <c r="O13" s="39">
        <v>-0.75</v>
      </c>
      <c r="P13" s="39">
        <v>0.95499999999999996</v>
      </c>
      <c r="Q13" s="39">
        <v>0.33</v>
      </c>
      <c r="R13" s="39">
        <v>0.38</v>
      </c>
      <c r="S13" s="39">
        <v>0.78249999999999997</v>
      </c>
      <c r="T13" s="170">
        <f t="shared" si="0"/>
        <v>0.33949999999999997</v>
      </c>
      <c r="U13" s="170">
        <f t="shared" si="1"/>
        <v>0.366330816625</v>
      </c>
    </row>
    <row r="14" spans="1:21" ht="17.25" x14ac:dyDescent="0.35">
      <c r="A14" s="20"/>
      <c r="B14" s="37" t="s">
        <v>689</v>
      </c>
      <c r="C14" s="36"/>
      <c r="D14" s="39">
        <v>0.2</v>
      </c>
      <c r="E14" s="39">
        <v>-0.17</v>
      </c>
      <c r="F14" s="39">
        <v>0.38</v>
      </c>
      <c r="G14" s="39">
        <v>0.35</v>
      </c>
      <c r="H14" s="39">
        <v>1.78</v>
      </c>
      <c r="I14" s="39">
        <v>0.51</v>
      </c>
      <c r="J14" s="39">
        <v>-0.32500000000000001</v>
      </c>
      <c r="K14" s="39">
        <v>1.365</v>
      </c>
      <c r="L14" s="39">
        <v>-0.2</v>
      </c>
      <c r="M14" s="39">
        <v>0.23</v>
      </c>
      <c r="N14" s="39">
        <v>0.28288786500000002</v>
      </c>
      <c r="O14" s="39">
        <v>1.04</v>
      </c>
      <c r="P14" s="39">
        <v>0</v>
      </c>
      <c r="Q14" s="39">
        <v>0</v>
      </c>
      <c r="R14" s="39">
        <v>0.19</v>
      </c>
      <c r="S14" s="39">
        <v>-0.25060346700000002</v>
      </c>
      <c r="T14" s="170">
        <f t="shared" si="0"/>
        <v>0.32646551099999999</v>
      </c>
      <c r="U14" s="170">
        <f t="shared" si="1"/>
        <v>0.38444888557142859</v>
      </c>
    </row>
    <row r="15" spans="1:21" ht="17.25" x14ac:dyDescent="0.35">
      <c r="A15" s="20"/>
      <c r="B15" s="37" t="s">
        <v>687</v>
      </c>
      <c r="C15" s="36"/>
      <c r="D15" s="39">
        <v>-0.37560346700000002</v>
      </c>
      <c r="E15" s="39">
        <v>0</v>
      </c>
      <c r="F15" s="39">
        <v>0.33</v>
      </c>
      <c r="G15" s="39">
        <v>0</v>
      </c>
      <c r="H15" s="39">
        <v>0</v>
      </c>
      <c r="I15" s="39">
        <v>0</v>
      </c>
      <c r="J15" s="39">
        <v>0</v>
      </c>
      <c r="K15" s="39">
        <v>0.375</v>
      </c>
      <c r="L15" s="39">
        <v>0</v>
      </c>
      <c r="M15" s="39">
        <v>0</v>
      </c>
      <c r="N15" s="39">
        <v>0</v>
      </c>
      <c r="O15" s="39">
        <v>0</v>
      </c>
      <c r="P15" s="39">
        <v>0.15</v>
      </c>
      <c r="Q15" s="39">
        <v>0.4</v>
      </c>
      <c r="R15" s="39">
        <v>0</v>
      </c>
      <c r="S15" s="39">
        <v>0</v>
      </c>
      <c r="T15" s="170">
        <f t="shared" si="0"/>
        <v>0.27500000000000002</v>
      </c>
      <c r="U15" s="170">
        <f t="shared" si="1"/>
        <v>0.17587930660000001</v>
      </c>
    </row>
    <row r="16" spans="1:21" ht="17.25" x14ac:dyDescent="0.35">
      <c r="A16" s="20"/>
      <c r="B16" s="37" t="s">
        <v>688</v>
      </c>
      <c r="C16" s="36"/>
      <c r="D16" s="39">
        <v>0.35</v>
      </c>
      <c r="E16" s="39">
        <v>0.28000000000000003</v>
      </c>
      <c r="F16" s="39">
        <v>0</v>
      </c>
      <c r="G16" s="39">
        <v>0.13</v>
      </c>
      <c r="H16" s="39">
        <v>0.53</v>
      </c>
      <c r="I16" s="39">
        <v>0.8</v>
      </c>
      <c r="J16" s="39">
        <v>-0.75060346700000002</v>
      </c>
      <c r="K16" s="39">
        <v>0</v>
      </c>
      <c r="L16" s="39">
        <v>0</v>
      </c>
      <c r="M16" s="39">
        <v>0.6</v>
      </c>
      <c r="N16" s="39">
        <v>0.209396533</v>
      </c>
      <c r="O16" s="39">
        <v>0.2</v>
      </c>
      <c r="P16" s="39">
        <v>0.3</v>
      </c>
      <c r="Q16" s="39">
        <v>-0.25</v>
      </c>
      <c r="R16" s="39">
        <v>0.23</v>
      </c>
      <c r="S16" s="39">
        <v>0.74</v>
      </c>
      <c r="T16" s="170">
        <f t="shared" si="0"/>
        <v>0.24399999999999999</v>
      </c>
      <c r="U16" s="170">
        <f t="shared" si="1"/>
        <v>0.25913792815384618</v>
      </c>
    </row>
    <row r="17" spans="1:21" ht="17.25" x14ac:dyDescent="0.35">
      <c r="A17" s="20"/>
      <c r="B17" s="37" t="s">
        <v>705</v>
      </c>
      <c r="C17" s="36"/>
      <c r="D17" s="39">
        <v>0</v>
      </c>
      <c r="E17" s="39">
        <v>-0.17</v>
      </c>
      <c r="F17" s="39">
        <v>-0.05</v>
      </c>
      <c r="G17" s="39">
        <v>0</v>
      </c>
      <c r="H17" s="39">
        <v>0</v>
      </c>
      <c r="I17" s="39">
        <v>0</v>
      </c>
      <c r="J17" s="39">
        <v>0</v>
      </c>
      <c r="K17" s="39">
        <v>2.8224999999999998</v>
      </c>
      <c r="L17" s="39">
        <v>0.404396533</v>
      </c>
      <c r="M17" s="39">
        <v>0</v>
      </c>
      <c r="N17" s="39">
        <v>-0.15060346699999999</v>
      </c>
      <c r="O17" s="39">
        <v>0</v>
      </c>
      <c r="P17" s="39">
        <v>1.2849999999999999</v>
      </c>
      <c r="Q17" s="39">
        <v>-0.3</v>
      </c>
      <c r="R17" s="39">
        <v>-0.25</v>
      </c>
      <c r="S17" s="39">
        <v>-0.25060346700000002</v>
      </c>
      <c r="T17" s="170">
        <f t="shared" si="0"/>
        <v>0.12109913324999996</v>
      </c>
      <c r="U17" s="170">
        <f t="shared" si="1"/>
        <v>0.3711877332222222</v>
      </c>
    </row>
    <row r="18" spans="1:21" ht="17.25" x14ac:dyDescent="0.35">
      <c r="A18" s="20"/>
      <c r="B18" s="37" t="s">
        <v>702</v>
      </c>
      <c r="C18" s="36"/>
      <c r="D18" s="39">
        <v>0.83250000000000002</v>
      </c>
      <c r="E18" s="39">
        <v>-0.15060346699999999</v>
      </c>
      <c r="F18" s="39">
        <v>1.0325</v>
      </c>
      <c r="G18" s="39">
        <v>-0.25120693399999999</v>
      </c>
      <c r="H18" s="39">
        <v>0.37939653299999998</v>
      </c>
      <c r="I18" s="39">
        <v>0.32939653299999999</v>
      </c>
      <c r="J18" s="39">
        <v>-5.0603466999999999E-2</v>
      </c>
      <c r="K18" s="39">
        <v>0.5</v>
      </c>
      <c r="L18" s="39">
        <v>-0.1</v>
      </c>
      <c r="M18" s="39">
        <v>1.9575</v>
      </c>
      <c r="N18" s="39">
        <v>0.03</v>
      </c>
      <c r="O18" s="39">
        <v>-0.15</v>
      </c>
      <c r="P18" s="39">
        <v>0.25</v>
      </c>
      <c r="Q18" s="39">
        <v>-0.95060346699999998</v>
      </c>
      <c r="R18" s="39">
        <v>0.88</v>
      </c>
      <c r="S18" s="39">
        <v>0.53</v>
      </c>
      <c r="T18" s="170">
        <f t="shared" si="0"/>
        <v>0.11187930660000001</v>
      </c>
      <c r="U18" s="170">
        <f t="shared" si="1"/>
        <v>0.3167672331875</v>
      </c>
    </row>
    <row r="19" spans="1:21" ht="17.25" x14ac:dyDescent="0.35">
      <c r="A19" s="20"/>
      <c r="B19" s="37" t="s">
        <v>703</v>
      </c>
      <c r="C19" s="36"/>
      <c r="D19" s="39">
        <v>1.774396533</v>
      </c>
      <c r="E19" s="39">
        <v>0.7</v>
      </c>
      <c r="F19" s="39">
        <v>1.1399999999999999</v>
      </c>
      <c r="G19" s="39">
        <v>7.4396533000000001E-2</v>
      </c>
      <c r="H19" s="39">
        <v>1.5525</v>
      </c>
      <c r="I19" s="39">
        <v>0.99189653300000002</v>
      </c>
      <c r="J19" s="39">
        <v>1.03</v>
      </c>
      <c r="K19" s="39">
        <v>3.09</v>
      </c>
      <c r="L19" s="39">
        <v>0.22500000000000001</v>
      </c>
      <c r="M19" s="39">
        <v>0.47879306599999999</v>
      </c>
      <c r="N19" s="39">
        <v>-0.42499999999999999</v>
      </c>
      <c r="O19" s="39">
        <v>0.13500000000000001</v>
      </c>
      <c r="P19" s="39">
        <v>0.60499999999999998</v>
      </c>
      <c r="Q19" s="39">
        <v>-1.0206034669999999</v>
      </c>
      <c r="R19" s="39">
        <v>0.18</v>
      </c>
      <c r="S19" s="39">
        <v>0.65500000000000003</v>
      </c>
      <c r="T19" s="170">
        <f t="shared" si="0"/>
        <v>0.1108793066</v>
      </c>
      <c r="U19" s="170">
        <f t="shared" si="1"/>
        <v>0.69914869987499995</v>
      </c>
    </row>
    <row r="20" spans="1:21" ht="17.25" x14ac:dyDescent="0.35">
      <c r="A20" s="20"/>
      <c r="B20" s="37" t="s">
        <v>694</v>
      </c>
      <c r="C20" s="36"/>
      <c r="D20" s="39">
        <v>-0.12</v>
      </c>
      <c r="E20" s="39">
        <v>0</v>
      </c>
      <c r="F20" s="39">
        <v>0</v>
      </c>
      <c r="G20" s="39">
        <v>-6.03467E-4</v>
      </c>
      <c r="H20" s="39">
        <v>0.25</v>
      </c>
      <c r="I20" s="39">
        <v>0.22500000000000001</v>
      </c>
      <c r="J20" s="39">
        <v>-0.25</v>
      </c>
      <c r="K20" s="39">
        <v>0</v>
      </c>
      <c r="L20" s="39">
        <v>0</v>
      </c>
      <c r="M20" s="39">
        <v>0</v>
      </c>
      <c r="N20" s="39">
        <v>0</v>
      </c>
      <c r="O20" s="39">
        <v>0.59</v>
      </c>
      <c r="P20" s="39">
        <v>-0.27500000000000002</v>
      </c>
      <c r="Q20" s="39">
        <v>-0.65120693399999996</v>
      </c>
      <c r="R20" s="39">
        <v>-0.32560346699999998</v>
      </c>
      <c r="S20" s="39">
        <v>1.2124999999999999</v>
      </c>
      <c r="T20" s="170">
        <f t="shared" si="0"/>
        <v>0.11013791979999998</v>
      </c>
      <c r="U20" s="170">
        <f t="shared" si="1"/>
        <v>6.5508613199999982E-2</v>
      </c>
    </row>
    <row r="21" spans="1:21" ht="17.25" x14ac:dyDescent="0.35">
      <c r="A21" s="20"/>
      <c r="B21" s="37" t="s">
        <v>692</v>
      </c>
      <c r="C21" s="36"/>
      <c r="D21" s="39">
        <v>0.48499999999999999</v>
      </c>
      <c r="E21" s="39">
        <v>0</v>
      </c>
      <c r="F21" s="39">
        <v>0</v>
      </c>
      <c r="G21" s="39">
        <v>0</v>
      </c>
      <c r="H21" s="39">
        <v>0.98</v>
      </c>
      <c r="I21" s="39">
        <v>0.74</v>
      </c>
      <c r="J21" s="39">
        <v>0</v>
      </c>
      <c r="K21" s="39">
        <v>0.28000000000000003</v>
      </c>
      <c r="L21" s="39">
        <v>-6.03467E-4</v>
      </c>
      <c r="M21" s="39">
        <v>0.18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170">
        <f t="shared" si="0"/>
        <v>0</v>
      </c>
      <c r="U21" s="170">
        <f t="shared" si="1"/>
        <v>0.44406608883333343</v>
      </c>
    </row>
    <row r="22" spans="1:21" ht="17.25" x14ac:dyDescent="0.35">
      <c r="A22" s="20"/>
      <c r="B22" s="37" t="s">
        <v>691</v>
      </c>
      <c r="C22" s="36"/>
      <c r="D22" s="39">
        <v>0.23189653299999999</v>
      </c>
      <c r="E22" s="39">
        <v>1.4575</v>
      </c>
      <c r="F22" s="39">
        <v>-0.32500000000000001</v>
      </c>
      <c r="G22" s="39">
        <v>0.95499999999999996</v>
      </c>
      <c r="H22" s="39">
        <v>1.4524999999999999</v>
      </c>
      <c r="I22" s="39">
        <v>5.0000000000000001E-3</v>
      </c>
      <c r="J22" s="39">
        <v>-0.37</v>
      </c>
      <c r="K22" s="39">
        <v>1.635</v>
      </c>
      <c r="L22" s="39">
        <v>0.25439653299999998</v>
      </c>
      <c r="M22" s="39">
        <v>-0.57560346699999998</v>
      </c>
      <c r="N22" s="39">
        <v>0.65500000000000003</v>
      </c>
      <c r="O22" s="39">
        <v>-0.67</v>
      </c>
      <c r="P22" s="39">
        <v>0.56000000000000005</v>
      </c>
      <c r="Q22" s="39">
        <v>0</v>
      </c>
      <c r="R22" s="39">
        <v>0.22500000000000001</v>
      </c>
      <c r="S22" s="39">
        <v>-0.17</v>
      </c>
      <c r="T22" s="170">
        <f t="shared" si="0"/>
        <v>-1.3749999999999998E-2</v>
      </c>
      <c r="U22" s="170">
        <f t="shared" si="1"/>
        <v>0.3547126399333333</v>
      </c>
    </row>
    <row r="23" spans="1:21" ht="17.25" x14ac:dyDescent="0.35">
      <c r="A23" s="20"/>
      <c r="B23" s="37" t="s">
        <v>706</v>
      </c>
      <c r="C23" s="36"/>
      <c r="D23" s="39">
        <v>1.7124999999999999</v>
      </c>
      <c r="E23" s="39">
        <v>-0.215</v>
      </c>
      <c r="F23" s="39">
        <v>-0.32060346699999998</v>
      </c>
      <c r="G23" s="39">
        <v>2.25</v>
      </c>
      <c r="H23" s="39">
        <v>-0.05</v>
      </c>
      <c r="I23" s="39">
        <v>0.26500000000000001</v>
      </c>
      <c r="J23" s="39">
        <v>0.05</v>
      </c>
      <c r="K23" s="39">
        <v>0</v>
      </c>
      <c r="L23" s="39">
        <v>0.48</v>
      </c>
      <c r="M23" s="39">
        <v>1.8174999999999999</v>
      </c>
      <c r="N23" s="39">
        <v>0.71</v>
      </c>
      <c r="O23" s="39">
        <v>0</v>
      </c>
      <c r="P23" s="39">
        <v>0.1</v>
      </c>
      <c r="Q23" s="39">
        <v>-0.5</v>
      </c>
      <c r="R23" s="39">
        <v>0</v>
      </c>
      <c r="S23" s="39">
        <v>0.28000000000000003</v>
      </c>
      <c r="T23" s="170">
        <f t="shared" si="0"/>
        <v>-0.04</v>
      </c>
      <c r="U23" s="170">
        <f t="shared" si="1"/>
        <v>0.50610742561538458</v>
      </c>
    </row>
    <row r="24" spans="1:21" ht="17.25" x14ac:dyDescent="0.35">
      <c r="A24" s="20"/>
      <c r="B24" s="37" t="s">
        <v>696</v>
      </c>
      <c r="C24" s="36"/>
      <c r="D24" s="39">
        <v>0</v>
      </c>
      <c r="E24" s="39">
        <v>0.25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-0.25</v>
      </c>
      <c r="N24" s="39">
        <v>0.6</v>
      </c>
      <c r="O24" s="39">
        <v>-0.32</v>
      </c>
      <c r="P24" s="39">
        <v>0</v>
      </c>
      <c r="Q24" s="39">
        <v>0</v>
      </c>
      <c r="R24" s="39">
        <v>0</v>
      </c>
      <c r="S24" s="39">
        <v>0</v>
      </c>
      <c r="T24" s="170">
        <f t="shared" si="0"/>
        <v>-0.32</v>
      </c>
      <c r="U24" s="170">
        <f t="shared" si="1"/>
        <v>6.9999999999999993E-2</v>
      </c>
    </row>
  </sheetData>
  <sortState xmlns:xlrd2="http://schemas.microsoft.com/office/spreadsheetml/2017/richdata2" ref="A2:U24">
    <sortCondition descending="1" ref="T2:T24"/>
  </sortState>
  <mergeCells count="9">
    <mergeCell ref="K1:L1"/>
    <mergeCell ref="R1:S1"/>
    <mergeCell ref="P1:Q1"/>
    <mergeCell ref="N1:O1"/>
    <mergeCell ref="A1:B1"/>
    <mergeCell ref="C1:D1"/>
    <mergeCell ref="E1:F1"/>
    <mergeCell ref="G1:H1"/>
    <mergeCell ref="I1:J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S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T2:T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U1 B2:U24">
    <cfRule type="cellIs" dxfId="11" priority="11" operator="equal">
      <formula>0</formula>
    </cfRule>
  </conditionalFormatting>
  <conditionalFormatting sqref="U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U2:U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dimension ref="A1:K32"/>
  <sheetViews>
    <sheetView workbookViewId="0">
      <selection activeCell="G34" sqref="G34"/>
    </sheetView>
  </sheetViews>
  <sheetFormatPr defaultRowHeight="15" x14ac:dyDescent="0.25"/>
  <cols>
    <col min="1" max="1" width="5.5703125" style="73" bestFit="1" customWidth="1"/>
    <col min="2" max="2" width="4.7109375" style="73" bestFit="1" customWidth="1"/>
    <col min="3" max="3" width="17.7109375" style="110" bestFit="1" customWidth="1"/>
    <col min="4" max="5" width="4.28515625" style="73" bestFit="1" customWidth="1"/>
    <col min="6" max="6" width="4.85546875" style="73" bestFit="1" customWidth="1"/>
    <col min="7" max="7" width="8.42578125" style="73" bestFit="1" customWidth="1"/>
    <col min="8" max="8" width="16.7109375" style="110" bestFit="1" customWidth="1"/>
    <col min="9" max="9" width="19" style="110" bestFit="1" customWidth="1"/>
    <col min="10" max="10" width="11.5703125" style="23" bestFit="1" customWidth="1"/>
    <col min="11" max="11" width="7.7109375" style="23" bestFit="1" customWidth="1"/>
  </cols>
  <sheetData>
    <row r="1" spans="1:11" ht="17.25" x14ac:dyDescent="0.35">
      <c r="A1" s="111" t="s">
        <v>713</v>
      </c>
      <c r="B1" s="111" t="s">
        <v>0</v>
      </c>
      <c r="C1" s="112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3" t="s">
        <v>6</v>
      </c>
      <c r="I1" s="113" t="s">
        <v>7</v>
      </c>
      <c r="J1" s="113" t="s">
        <v>8</v>
      </c>
      <c r="K1" s="113" t="s">
        <v>717</v>
      </c>
    </row>
    <row r="2" spans="1:11" x14ac:dyDescent="0.25">
      <c r="A2" s="114" t="s">
        <v>603</v>
      </c>
      <c r="B2" s="114" t="s">
        <v>173</v>
      </c>
      <c r="C2" s="115" t="s">
        <v>389</v>
      </c>
      <c r="D2" s="114" t="s">
        <v>35</v>
      </c>
      <c r="E2" s="114" t="s">
        <v>49</v>
      </c>
      <c r="F2" s="114" t="s">
        <v>150</v>
      </c>
      <c r="G2" s="114" t="s">
        <v>390</v>
      </c>
      <c r="H2" s="115" t="s">
        <v>391</v>
      </c>
      <c r="I2" s="115" t="s">
        <v>199</v>
      </c>
      <c r="J2" s="114"/>
      <c r="K2" s="114"/>
    </row>
    <row r="3" spans="1:11" x14ac:dyDescent="0.25">
      <c r="A3" s="114" t="s">
        <v>602</v>
      </c>
      <c r="B3" s="114" t="s">
        <v>10</v>
      </c>
      <c r="C3" s="115" t="s">
        <v>375</v>
      </c>
      <c r="D3" s="114" t="s">
        <v>27</v>
      </c>
      <c r="E3" s="114" t="s">
        <v>13</v>
      </c>
      <c r="F3" s="114" t="s">
        <v>340</v>
      </c>
      <c r="G3" s="114" t="s">
        <v>376</v>
      </c>
      <c r="H3" s="115" t="s">
        <v>377</v>
      </c>
      <c r="I3" s="115" t="s">
        <v>378</v>
      </c>
      <c r="J3" s="114"/>
      <c r="K3" s="114"/>
    </row>
    <row r="4" spans="1:11" x14ac:dyDescent="0.25">
      <c r="A4" s="114" t="s">
        <v>601</v>
      </c>
      <c r="B4" s="114" t="s">
        <v>33</v>
      </c>
      <c r="C4" s="115" t="s">
        <v>292</v>
      </c>
      <c r="D4" s="114" t="s">
        <v>27</v>
      </c>
      <c r="E4" s="114" t="s">
        <v>28</v>
      </c>
      <c r="F4" s="114" t="s">
        <v>293</v>
      </c>
      <c r="G4" s="114" t="s">
        <v>294</v>
      </c>
      <c r="H4" s="115" t="s">
        <v>295</v>
      </c>
      <c r="I4" s="115" t="s">
        <v>296</v>
      </c>
      <c r="J4" s="114"/>
      <c r="K4" s="114"/>
    </row>
    <row r="5" spans="1:11" x14ac:dyDescent="0.25">
      <c r="A5" s="114" t="s">
        <v>601</v>
      </c>
      <c r="B5" s="114" t="s">
        <v>137</v>
      </c>
      <c r="C5" s="115" t="s">
        <v>311</v>
      </c>
      <c r="D5" s="114" t="s">
        <v>35</v>
      </c>
      <c r="E5" s="114" t="s">
        <v>20</v>
      </c>
      <c r="F5" s="114" t="s">
        <v>312</v>
      </c>
      <c r="G5" s="114" t="s">
        <v>313</v>
      </c>
      <c r="H5" s="115" t="s">
        <v>314</v>
      </c>
      <c r="I5" s="115" t="s">
        <v>315</v>
      </c>
      <c r="J5" s="114"/>
      <c r="K5" s="114"/>
    </row>
    <row r="6" spans="1:11" x14ac:dyDescent="0.25">
      <c r="A6" s="114" t="s">
        <v>601</v>
      </c>
      <c r="B6" s="114" t="s">
        <v>131</v>
      </c>
      <c r="C6" s="115" t="s">
        <v>282</v>
      </c>
      <c r="D6" s="114" t="s">
        <v>42</v>
      </c>
      <c r="E6" s="114" t="s">
        <v>20</v>
      </c>
      <c r="F6" s="114" t="s">
        <v>156</v>
      </c>
      <c r="G6" s="114" t="s">
        <v>283</v>
      </c>
      <c r="H6" s="115" t="s">
        <v>284</v>
      </c>
      <c r="I6" s="115" t="s">
        <v>285</v>
      </c>
      <c r="J6" s="114"/>
      <c r="K6" s="114"/>
    </row>
    <row r="7" spans="1:11" x14ac:dyDescent="0.25">
      <c r="A7" s="114" t="s">
        <v>601</v>
      </c>
      <c r="B7" s="114" t="s">
        <v>143</v>
      </c>
      <c r="C7" s="115" t="s">
        <v>300</v>
      </c>
      <c r="D7" s="114" t="s">
        <v>35</v>
      </c>
      <c r="E7" s="114" t="s">
        <v>62</v>
      </c>
      <c r="F7" s="114" t="s">
        <v>301</v>
      </c>
      <c r="G7" s="114" t="s">
        <v>302</v>
      </c>
      <c r="H7" s="115" t="s">
        <v>303</v>
      </c>
      <c r="I7" s="115" t="s">
        <v>304</v>
      </c>
      <c r="J7" s="114"/>
      <c r="K7" s="114"/>
    </row>
    <row r="8" spans="1:11" x14ac:dyDescent="0.25">
      <c r="A8" s="114" t="s">
        <v>602</v>
      </c>
      <c r="B8" s="114" t="s">
        <v>93</v>
      </c>
      <c r="C8" s="115" t="s">
        <v>351</v>
      </c>
      <c r="D8" s="114" t="s">
        <v>35</v>
      </c>
      <c r="E8" s="114" t="s">
        <v>103</v>
      </c>
      <c r="F8" s="114" t="s">
        <v>83</v>
      </c>
      <c r="G8" s="114" t="s">
        <v>322</v>
      </c>
      <c r="H8" s="115" t="s">
        <v>352</v>
      </c>
      <c r="I8" s="115" t="s">
        <v>353</v>
      </c>
      <c r="J8" s="114"/>
      <c r="K8" s="114"/>
    </row>
    <row r="9" spans="1:11" x14ac:dyDescent="0.25">
      <c r="A9" s="114" t="s">
        <v>602</v>
      </c>
      <c r="B9" s="114" t="s">
        <v>87</v>
      </c>
      <c r="C9" s="115" t="s">
        <v>366</v>
      </c>
      <c r="D9" s="114" t="s">
        <v>102</v>
      </c>
      <c r="E9" s="114" t="s">
        <v>28</v>
      </c>
      <c r="F9" s="114" t="s">
        <v>293</v>
      </c>
      <c r="G9" s="114" t="s">
        <v>367</v>
      </c>
      <c r="H9" s="115" t="s">
        <v>368</v>
      </c>
      <c r="I9" s="115" t="s">
        <v>369</v>
      </c>
      <c r="J9" s="114"/>
      <c r="K9" s="114"/>
    </row>
    <row r="10" spans="1:11" x14ac:dyDescent="0.25">
      <c r="A10" s="114" t="s">
        <v>601</v>
      </c>
      <c r="B10" s="114" t="s">
        <v>73</v>
      </c>
      <c r="C10" s="115" t="s">
        <v>297</v>
      </c>
      <c r="D10" s="114" t="s">
        <v>42</v>
      </c>
      <c r="E10" s="114" t="s">
        <v>28</v>
      </c>
      <c r="F10" s="114" t="s">
        <v>293</v>
      </c>
      <c r="G10" s="114" t="s">
        <v>298</v>
      </c>
      <c r="H10" s="115" t="s">
        <v>299</v>
      </c>
      <c r="I10" s="115" t="s">
        <v>285</v>
      </c>
      <c r="J10" s="114"/>
      <c r="K10" s="114"/>
    </row>
    <row r="11" spans="1:11" x14ac:dyDescent="0.25">
      <c r="A11" s="114" t="s">
        <v>601</v>
      </c>
      <c r="B11" s="114" t="s">
        <v>286</v>
      </c>
      <c r="C11" s="115" t="s">
        <v>287</v>
      </c>
      <c r="D11" s="114" t="s">
        <v>42</v>
      </c>
      <c r="E11" s="114" t="s">
        <v>288</v>
      </c>
      <c r="F11" s="114" t="s">
        <v>156</v>
      </c>
      <c r="G11" s="114" t="s">
        <v>289</v>
      </c>
      <c r="H11" s="115" t="s">
        <v>290</v>
      </c>
      <c r="I11" s="115" t="s">
        <v>291</v>
      </c>
      <c r="J11" s="114"/>
      <c r="K11" s="114"/>
    </row>
    <row r="12" spans="1:11" x14ac:dyDescent="0.25">
      <c r="A12" s="114" t="s">
        <v>602</v>
      </c>
      <c r="B12" s="114" t="s">
        <v>370</v>
      </c>
      <c r="C12" s="115" t="s">
        <v>371</v>
      </c>
      <c r="D12" s="114" t="s">
        <v>102</v>
      </c>
      <c r="E12" s="114" t="s">
        <v>103</v>
      </c>
      <c r="F12" s="114" t="s">
        <v>29</v>
      </c>
      <c r="G12" s="114" t="s">
        <v>372</v>
      </c>
      <c r="H12" s="115" t="s">
        <v>373</v>
      </c>
      <c r="I12" s="115" t="s">
        <v>374</v>
      </c>
      <c r="J12" s="114"/>
      <c r="K12" s="114"/>
    </row>
    <row r="13" spans="1:11" x14ac:dyDescent="0.25">
      <c r="A13" s="114" t="s">
        <v>602</v>
      </c>
      <c r="B13" s="114" t="s">
        <v>154</v>
      </c>
      <c r="C13" s="115" t="s">
        <v>325</v>
      </c>
      <c r="D13" s="114" t="s">
        <v>42</v>
      </c>
      <c r="E13" s="114" t="s">
        <v>20</v>
      </c>
      <c r="F13" s="114" t="s">
        <v>133</v>
      </c>
      <c r="G13" s="114" t="s">
        <v>326</v>
      </c>
      <c r="H13" s="115" t="s">
        <v>327</v>
      </c>
      <c r="I13" s="115" t="s">
        <v>328</v>
      </c>
      <c r="J13" s="114"/>
      <c r="K13" s="114"/>
    </row>
    <row r="14" spans="1:11" x14ac:dyDescent="0.25">
      <c r="A14" s="114" t="s">
        <v>602</v>
      </c>
      <c r="B14" s="114" t="s">
        <v>114</v>
      </c>
      <c r="C14" s="115" t="s">
        <v>334</v>
      </c>
      <c r="D14" s="114" t="s">
        <v>102</v>
      </c>
      <c r="E14" s="114" t="s">
        <v>28</v>
      </c>
      <c r="F14" s="114" t="s">
        <v>335</v>
      </c>
      <c r="G14" s="114" t="s">
        <v>336</v>
      </c>
      <c r="H14" s="115" t="s">
        <v>337</v>
      </c>
      <c r="I14" s="115" t="s">
        <v>338</v>
      </c>
      <c r="J14" s="114"/>
      <c r="K14" s="114"/>
    </row>
    <row r="15" spans="1:11" x14ac:dyDescent="0.25">
      <c r="A15" s="114" t="s">
        <v>601</v>
      </c>
      <c r="B15" s="114" t="s">
        <v>305</v>
      </c>
      <c r="C15" s="115" t="s">
        <v>306</v>
      </c>
      <c r="D15" s="114" t="s">
        <v>35</v>
      </c>
      <c r="E15" s="114" t="s">
        <v>68</v>
      </c>
      <c r="F15" s="114" t="s">
        <v>307</v>
      </c>
      <c r="G15" s="114" t="s">
        <v>308</v>
      </c>
      <c r="H15" s="115" t="s">
        <v>309</v>
      </c>
      <c r="I15" s="115" t="s">
        <v>310</v>
      </c>
      <c r="J15" s="114"/>
      <c r="K15" s="114"/>
    </row>
    <row r="16" spans="1:11" x14ac:dyDescent="0.25">
      <c r="A16" s="114" t="s">
        <v>602</v>
      </c>
      <c r="B16" s="114" t="s">
        <v>100</v>
      </c>
      <c r="C16" s="115" t="s">
        <v>321</v>
      </c>
      <c r="D16" s="114" t="s">
        <v>35</v>
      </c>
      <c r="E16" s="114" t="s">
        <v>103</v>
      </c>
      <c r="F16" s="114" t="s">
        <v>83</v>
      </c>
      <c r="G16" s="114" t="s">
        <v>322</v>
      </c>
      <c r="H16" s="115" t="s">
        <v>323</v>
      </c>
      <c r="I16" s="115" t="s">
        <v>324</v>
      </c>
      <c r="J16" s="114"/>
      <c r="K16" s="114"/>
    </row>
    <row r="17" spans="1:11" x14ac:dyDescent="0.25">
      <c r="A17" s="114" t="s">
        <v>602</v>
      </c>
      <c r="B17" s="114" t="s">
        <v>40</v>
      </c>
      <c r="C17" s="115" t="s">
        <v>316</v>
      </c>
      <c r="D17" s="114" t="s">
        <v>42</v>
      </c>
      <c r="E17" s="114" t="s">
        <v>49</v>
      </c>
      <c r="F17" s="114" t="s">
        <v>317</v>
      </c>
      <c r="G17" s="114" t="s">
        <v>318</v>
      </c>
      <c r="H17" s="115" t="s">
        <v>319</v>
      </c>
      <c r="I17" s="115" t="s">
        <v>320</v>
      </c>
      <c r="J17" s="114"/>
      <c r="K17" s="114"/>
    </row>
    <row r="18" spans="1:11" x14ac:dyDescent="0.25">
      <c r="A18" s="114" t="s">
        <v>602</v>
      </c>
      <c r="B18" s="114" t="s">
        <v>126</v>
      </c>
      <c r="C18" s="115" t="s">
        <v>343</v>
      </c>
      <c r="D18" s="114" t="s">
        <v>102</v>
      </c>
      <c r="E18" s="114" t="s">
        <v>13</v>
      </c>
      <c r="F18" s="114" t="s">
        <v>21</v>
      </c>
      <c r="G18" s="114" t="s">
        <v>344</v>
      </c>
      <c r="H18" s="115" t="s">
        <v>345</v>
      </c>
      <c r="I18" s="115" t="s">
        <v>346</v>
      </c>
      <c r="J18" s="114"/>
      <c r="K18" s="114"/>
    </row>
    <row r="19" spans="1:11" x14ac:dyDescent="0.25">
      <c r="A19" s="114" t="s">
        <v>602</v>
      </c>
      <c r="B19" s="114" t="s">
        <v>108</v>
      </c>
      <c r="C19" s="115" t="s">
        <v>356</v>
      </c>
      <c r="D19" s="114" t="s">
        <v>42</v>
      </c>
      <c r="E19" s="114" t="s">
        <v>68</v>
      </c>
      <c r="F19" s="114" t="s">
        <v>357</v>
      </c>
      <c r="G19" s="114" t="s">
        <v>358</v>
      </c>
      <c r="H19" s="115" t="s">
        <v>359</v>
      </c>
      <c r="I19" s="115" t="s">
        <v>342</v>
      </c>
      <c r="J19" s="114"/>
      <c r="K19" s="114"/>
    </row>
    <row r="20" spans="1:11" x14ac:dyDescent="0.25">
      <c r="A20" s="114" t="s">
        <v>602</v>
      </c>
      <c r="B20" s="114" t="s">
        <v>66</v>
      </c>
      <c r="C20" s="115" t="s">
        <v>354</v>
      </c>
      <c r="D20" s="114" t="s">
        <v>102</v>
      </c>
      <c r="E20" s="114" t="s">
        <v>75</v>
      </c>
      <c r="F20" s="114" t="s">
        <v>335</v>
      </c>
      <c r="G20" s="114" t="s">
        <v>355</v>
      </c>
      <c r="H20" s="115" t="s">
        <v>319</v>
      </c>
      <c r="I20" s="115" t="s">
        <v>342</v>
      </c>
      <c r="J20" s="114"/>
      <c r="K20" s="114"/>
    </row>
    <row r="21" spans="1:11" x14ac:dyDescent="0.25">
      <c r="A21" s="114" t="s">
        <v>602</v>
      </c>
      <c r="B21" s="114" t="s">
        <v>118</v>
      </c>
      <c r="C21" s="115" t="s">
        <v>362</v>
      </c>
      <c r="D21" s="114" t="s">
        <v>102</v>
      </c>
      <c r="E21" s="114" t="s">
        <v>103</v>
      </c>
      <c r="F21" s="114" t="s">
        <v>96</v>
      </c>
      <c r="G21" s="114" t="s">
        <v>363</v>
      </c>
      <c r="H21" s="115" t="s">
        <v>364</v>
      </c>
      <c r="I21" s="115" t="s">
        <v>365</v>
      </c>
      <c r="J21" s="114"/>
      <c r="K21" s="114"/>
    </row>
    <row r="22" spans="1:11" x14ac:dyDescent="0.25">
      <c r="A22" s="114" t="s">
        <v>602</v>
      </c>
      <c r="B22" s="114" t="s">
        <v>60</v>
      </c>
      <c r="C22" s="115" t="s">
        <v>360</v>
      </c>
      <c r="D22" s="114" t="s">
        <v>102</v>
      </c>
      <c r="E22" s="114" t="s">
        <v>95</v>
      </c>
      <c r="F22" s="114" t="s">
        <v>340</v>
      </c>
      <c r="G22" s="114" t="s">
        <v>361</v>
      </c>
      <c r="H22" s="115" t="s">
        <v>106</v>
      </c>
      <c r="I22" s="115" t="s">
        <v>79</v>
      </c>
      <c r="J22" s="114"/>
      <c r="K22" s="114"/>
    </row>
    <row r="23" spans="1:11" x14ac:dyDescent="0.25">
      <c r="A23" s="114" t="s">
        <v>603</v>
      </c>
      <c r="B23" s="114" t="s">
        <v>384</v>
      </c>
      <c r="C23" s="115" t="s">
        <v>385</v>
      </c>
      <c r="D23" s="114" t="s">
        <v>12</v>
      </c>
      <c r="E23" s="114" t="s">
        <v>20</v>
      </c>
      <c r="F23" s="114" t="s">
        <v>312</v>
      </c>
      <c r="G23" s="114" t="s">
        <v>386</v>
      </c>
      <c r="H23" s="115" t="s">
        <v>387</v>
      </c>
      <c r="I23" s="115" t="s">
        <v>388</v>
      </c>
      <c r="J23" s="114"/>
      <c r="K23" s="114"/>
    </row>
    <row r="24" spans="1:11" x14ac:dyDescent="0.25">
      <c r="A24" s="116" t="s">
        <v>602</v>
      </c>
      <c r="B24" s="116" t="s">
        <v>123</v>
      </c>
      <c r="C24" s="117" t="s">
        <v>339</v>
      </c>
      <c r="D24" s="116" t="s">
        <v>42</v>
      </c>
      <c r="E24" s="116" t="s">
        <v>68</v>
      </c>
      <c r="F24" s="116" t="s">
        <v>340</v>
      </c>
      <c r="G24" s="116" t="s">
        <v>341</v>
      </c>
      <c r="H24" s="117" t="s">
        <v>38</v>
      </c>
      <c r="I24" s="117" t="s">
        <v>342</v>
      </c>
      <c r="J24" s="116"/>
      <c r="K24" s="116" t="s">
        <v>718</v>
      </c>
    </row>
    <row r="25" spans="1:11" x14ac:dyDescent="0.25">
      <c r="A25" s="114" t="s">
        <v>603</v>
      </c>
      <c r="B25" s="114" t="s">
        <v>392</v>
      </c>
      <c r="C25" s="115" t="s">
        <v>393</v>
      </c>
      <c r="D25" s="114" t="s">
        <v>42</v>
      </c>
      <c r="E25" s="114" t="s">
        <v>49</v>
      </c>
      <c r="F25" s="114" t="s">
        <v>394</v>
      </c>
      <c r="G25" s="114" t="s">
        <v>395</v>
      </c>
      <c r="H25" s="115" t="s">
        <v>396</v>
      </c>
      <c r="I25" s="115" t="s">
        <v>397</v>
      </c>
      <c r="J25" s="114"/>
      <c r="K25" s="114"/>
    </row>
    <row r="26" spans="1:11" x14ac:dyDescent="0.25">
      <c r="A26" s="114" t="s">
        <v>602</v>
      </c>
      <c r="B26" s="114" t="s">
        <v>379</v>
      </c>
      <c r="C26" s="115" t="s">
        <v>380</v>
      </c>
      <c r="D26" s="114" t="s">
        <v>35</v>
      </c>
      <c r="E26" s="114" t="s">
        <v>20</v>
      </c>
      <c r="F26" s="114" t="s">
        <v>175</v>
      </c>
      <c r="G26" s="114" t="s">
        <v>381</v>
      </c>
      <c r="H26" s="115" t="s">
        <v>382</v>
      </c>
      <c r="I26" s="115" t="s">
        <v>383</v>
      </c>
      <c r="J26" s="114"/>
      <c r="K26" s="114"/>
    </row>
    <row r="27" spans="1:11" x14ac:dyDescent="0.25">
      <c r="A27" s="114" t="s">
        <v>602</v>
      </c>
      <c r="B27" s="114" t="s">
        <v>329</v>
      </c>
      <c r="C27" s="115" t="s">
        <v>330</v>
      </c>
      <c r="D27" s="114" t="s">
        <v>102</v>
      </c>
      <c r="E27" s="114" t="s">
        <v>49</v>
      </c>
      <c r="F27" s="114" t="s">
        <v>175</v>
      </c>
      <c r="G27" s="114" t="s">
        <v>331</v>
      </c>
      <c r="H27" s="115" t="s">
        <v>332</v>
      </c>
      <c r="I27" s="115" t="s">
        <v>333</v>
      </c>
      <c r="J27" s="114"/>
      <c r="K27" s="114"/>
    </row>
    <row r="28" spans="1:11" x14ac:dyDescent="0.25">
      <c r="A28" s="114" t="s">
        <v>601</v>
      </c>
      <c r="B28" s="114" t="s">
        <v>270</v>
      </c>
      <c r="C28" s="115" t="s">
        <v>271</v>
      </c>
      <c r="D28" s="114" t="s">
        <v>102</v>
      </c>
      <c r="E28" s="114" t="s">
        <v>95</v>
      </c>
      <c r="F28" s="114" t="s">
        <v>272</v>
      </c>
      <c r="G28" s="114" t="s">
        <v>273</v>
      </c>
      <c r="H28" s="115" t="s">
        <v>274</v>
      </c>
      <c r="I28" s="115" t="s">
        <v>275</v>
      </c>
      <c r="J28" s="114"/>
      <c r="K28" s="114"/>
    </row>
    <row r="29" spans="1:11" x14ac:dyDescent="0.25">
      <c r="A29" s="114" t="s">
        <v>601</v>
      </c>
      <c r="B29" s="114" t="s">
        <v>276</v>
      </c>
      <c r="C29" s="115" t="s">
        <v>277</v>
      </c>
      <c r="D29" s="114" t="s">
        <v>27</v>
      </c>
      <c r="E29" s="114" t="s">
        <v>95</v>
      </c>
      <c r="F29" s="114" t="s">
        <v>278</v>
      </c>
      <c r="G29" s="114" t="s">
        <v>279</v>
      </c>
      <c r="H29" s="115" t="s">
        <v>280</v>
      </c>
      <c r="I29" s="115" t="s">
        <v>281</v>
      </c>
      <c r="J29" s="114"/>
      <c r="K29" s="114"/>
    </row>
    <row r="30" spans="1:11" x14ac:dyDescent="0.25">
      <c r="A30" s="114" t="s">
        <v>602</v>
      </c>
      <c r="B30" s="114" t="s">
        <v>347</v>
      </c>
      <c r="C30" s="115" t="s">
        <v>348</v>
      </c>
      <c r="D30" s="114" t="s">
        <v>102</v>
      </c>
      <c r="E30" s="114" t="s">
        <v>103</v>
      </c>
      <c r="F30" s="114" t="s">
        <v>96</v>
      </c>
      <c r="G30" s="114" t="s">
        <v>349</v>
      </c>
      <c r="H30" s="115" t="s">
        <v>350</v>
      </c>
      <c r="I30" s="115" t="s">
        <v>130</v>
      </c>
      <c r="J30" s="114"/>
      <c r="K30" s="114"/>
    </row>
    <row r="31" spans="1:11" x14ac:dyDescent="0.25">
      <c r="A31" s="114"/>
      <c r="B31" s="114"/>
      <c r="C31" s="115"/>
      <c r="D31" s="114"/>
      <c r="E31" s="114"/>
      <c r="F31" s="114"/>
      <c r="G31" s="114"/>
      <c r="H31" s="115"/>
      <c r="I31" s="115"/>
      <c r="J31" s="114"/>
      <c r="K31" s="114"/>
    </row>
    <row r="32" spans="1:11" x14ac:dyDescent="0.25">
      <c r="A32" s="116" t="s">
        <v>9</v>
      </c>
      <c r="B32" s="118"/>
      <c r="C32" s="163" t="s">
        <v>795</v>
      </c>
      <c r="D32" s="164"/>
      <c r="E32" s="164"/>
      <c r="F32" s="164"/>
      <c r="G32" s="164"/>
      <c r="H32" s="165"/>
      <c r="I32" s="165"/>
      <c r="J32" s="164"/>
      <c r="K32" s="164"/>
    </row>
  </sheetData>
  <conditionalFormatting sqref="A1:J1">
    <cfRule type="cellIs" dxfId="10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dimension ref="A3:H22"/>
  <sheetViews>
    <sheetView workbookViewId="0">
      <selection activeCell="A4" sqref="A4"/>
    </sheetView>
  </sheetViews>
  <sheetFormatPr defaultRowHeight="15" x14ac:dyDescent="0.25"/>
  <cols>
    <col min="1" max="1" width="7" customWidth="1"/>
    <col min="2" max="2" width="3.140625" bestFit="1" customWidth="1"/>
    <col min="3" max="3" width="23.5703125" customWidth="1"/>
    <col min="4" max="4" width="2.7109375" style="6" bestFit="1" customWidth="1"/>
    <col min="5" max="5" width="1.85546875" bestFit="1" customWidth="1"/>
    <col min="6" max="6" width="1.5703125" bestFit="1" customWidth="1"/>
    <col min="7" max="7" width="1.85546875" bestFit="1" customWidth="1"/>
    <col min="8" max="9" width="3.140625" bestFit="1" customWidth="1"/>
    <col min="10" max="10" width="26.140625" bestFit="1" customWidth="1"/>
  </cols>
  <sheetData>
    <row r="3" spans="1:8" ht="21" x14ac:dyDescent="0.4">
      <c r="A3" s="208" t="s">
        <v>776</v>
      </c>
      <c r="B3" s="208"/>
      <c r="C3" s="208"/>
      <c r="D3" s="208"/>
      <c r="E3" s="208"/>
      <c r="F3" s="208"/>
      <c r="G3" s="208"/>
      <c r="H3" s="208"/>
    </row>
    <row r="4" spans="1:8" s="16" customFormat="1" x14ac:dyDescent="0.3">
      <c r="A4" s="83" t="s">
        <v>725</v>
      </c>
      <c r="B4" s="84"/>
      <c r="C4" s="84"/>
      <c r="D4" s="85"/>
      <c r="E4" s="84"/>
      <c r="F4" s="84"/>
      <c r="G4" s="84"/>
      <c r="H4" s="84"/>
    </row>
    <row r="5" spans="1:8" x14ac:dyDescent="0.25">
      <c r="A5" s="66" t="s">
        <v>726</v>
      </c>
      <c r="B5" s="69"/>
      <c r="C5" s="66" t="s">
        <v>765</v>
      </c>
      <c r="D5" s="67" t="s">
        <v>605</v>
      </c>
      <c r="E5" s="69" t="s">
        <v>47</v>
      </c>
      <c r="F5" s="69" t="s">
        <v>824</v>
      </c>
      <c r="G5" s="69">
        <v>7</v>
      </c>
      <c r="H5" s="69"/>
    </row>
    <row r="6" spans="1:8" x14ac:dyDescent="0.25">
      <c r="A6" s="66" t="s">
        <v>729</v>
      </c>
      <c r="B6" s="69"/>
      <c r="C6" s="66" t="s">
        <v>765</v>
      </c>
      <c r="D6" s="67" t="s">
        <v>605</v>
      </c>
      <c r="E6" s="69" t="s">
        <v>54</v>
      </c>
      <c r="F6" s="69" t="s">
        <v>824</v>
      </c>
      <c r="G6" s="69">
        <v>5</v>
      </c>
      <c r="H6" s="69"/>
    </row>
    <row r="7" spans="1:8" x14ac:dyDescent="0.25">
      <c r="A7" s="66" t="s">
        <v>733</v>
      </c>
      <c r="B7" s="69" t="s">
        <v>762</v>
      </c>
      <c r="C7" s="66" t="s">
        <v>766</v>
      </c>
      <c r="D7" s="67" t="s">
        <v>606</v>
      </c>
      <c r="E7" s="69" t="s">
        <v>10</v>
      </c>
      <c r="F7" s="69" t="s">
        <v>824</v>
      </c>
      <c r="G7" s="69">
        <v>1</v>
      </c>
      <c r="H7" s="69"/>
    </row>
    <row r="8" spans="1:8" x14ac:dyDescent="0.25">
      <c r="A8" s="66" t="s">
        <v>767</v>
      </c>
      <c r="B8" s="69" t="s">
        <v>762</v>
      </c>
      <c r="C8" s="66" t="s">
        <v>766</v>
      </c>
      <c r="D8" s="67" t="s">
        <v>604</v>
      </c>
      <c r="E8" s="69" t="s">
        <v>54</v>
      </c>
      <c r="F8" s="69" t="s">
        <v>824</v>
      </c>
      <c r="G8" s="69">
        <v>2</v>
      </c>
      <c r="H8" s="69" t="s">
        <v>761</v>
      </c>
    </row>
    <row r="9" spans="1:8" x14ac:dyDescent="0.25">
      <c r="A9" s="66" t="s">
        <v>737</v>
      </c>
      <c r="B9" s="69" t="s">
        <v>762</v>
      </c>
      <c r="C9" s="66" t="s">
        <v>768</v>
      </c>
      <c r="D9" s="67" t="s">
        <v>605</v>
      </c>
      <c r="E9" s="69" t="s">
        <v>173</v>
      </c>
      <c r="F9" s="69" t="s">
        <v>824</v>
      </c>
      <c r="G9" s="69">
        <v>4</v>
      </c>
      <c r="H9" s="69"/>
    </row>
    <row r="10" spans="1:8" x14ac:dyDescent="0.25">
      <c r="A10" s="66" t="s">
        <v>769</v>
      </c>
      <c r="B10" s="69" t="s">
        <v>762</v>
      </c>
      <c r="C10" s="66" t="s">
        <v>768</v>
      </c>
      <c r="D10" s="67" t="s">
        <v>606</v>
      </c>
      <c r="E10" s="69" t="s">
        <v>18</v>
      </c>
      <c r="F10" s="69" t="s">
        <v>824</v>
      </c>
      <c r="G10" s="69">
        <v>2</v>
      </c>
      <c r="H10" s="69"/>
    </row>
    <row r="11" spans="1:8" s="16" customFormat="1" x14ac:dyDescent="0.3">
      <c r="A11" s="83" t="s">
        <v>742</v>
      </c>
      <c r="B11" s="83"/>
      <c r="C11" s="83"/>
      <c r="D11" s="86"/>
      <c r="E11" s="83"/>
      <c r="F11" s="83"/>
      <c r="G11" s="83"/>
      <c r="H11" s="83"/>
    </row>
    <row r="12" spans="1:8" x14ac:dyDescent="0.25">
      <c r="A12" s="66" t="s">
        <v>743</v>
      </c>
      <c r="B12" s="69"/>
      <c r="C12" s="66" t="s">
        <v>770</v>
      </c>
      <c r="D12" s="67" t="s">
        <v>606</v>
      </c>
      <c r="E12" s="69" t="s">
        <v>33</v>
      </c>
      <c r="F12" s="69" t="s">
        <v>824</v>
      </c>
      <c r="G12" s="69">
        <v>1</v>
      </c>
      <c r="H12" s="69"/>
    </row>
    <row r="13" spans="1:8" x14ac:dyDescent="0.25">
      <c r="A13" s="66" t="s">
        <v>745</v>
      </c>
      <c r="B13" s="69"/>
      <c r="C13" s="66" t="s">
        <v>770</v>
      </c>
      <c r="D13" s="67" t="s">
        <v>606</v>
      </c>
      <c r="E13" s="69" t="s">
        <v>18</v>
      </c>
      <c r="F13" s="69" t="s">
        <v>824</v>
      </c>
      <c r="G13" s="69">
        <v>4</v>
      </c>
      <c r="H13" s="69"/>
    </row>
    <row r="14" spans="1:8" x14ac:dyDescent="0.25">
      <c r="A14" s="66" t="s">
        <v>747</v>
      </c>
      <c r="B14" s="69" t="s">
        <v>762</v>
      </c>
      <c r="C14" s="66" t="s">
        <v>771</v>
      </c>
      <c r="D14" s="67" t="s">
        <v>606</v>
      </c>
      <c r="E14" s="69" t="s">
        <v>47</v>
      </c>
      <c r="F14" s="69" t="s">
        <v>824</v>
      </c>
      <c r="G14" s="69">
        <v>1</v>
      </c>
      <c r="H14" s="69"/>
    </row>
    <row r="15" spans="1:8" x14ac:dyDescent="0.25">
      <c r="A15" s="66" t="s">
        <v>749</v>
      </c>
      <c r="B15" s="69" t="s">
        <v>762</v>
      </c>
      <c r="C15" s="66" t="s">
        <v>771</v>
      </c>
      <c r="D15" s="67" t="s">
        <v>606</v>
      </c>
      <c r="E15" s="69" t="s">
        <v>131</v>
      </c>
      <c r="F15" s="69" t="s">
        <v>824</v>
      </c>
      <c r="G15" s="69">
        <v>1</v>
      </c>
      <c r="H15" s="69"/>
    </row>
    <row r="16" spans="1:8" x14ac:dyDescent="0.25">
      <c r="A16" s="66" t="s">
        <v>750</v>
      </c>
      <c r="B16" s="69" t="s">
        <v>762</v>
      </c>
      <c r="C16" s="66" t="s">
        <v>772</v>
      </c>
      <c r="D16" s="67" t="s">
        <v>605</v>
      </c>
      <c r="E16" s="69" t="s">
        <v>173</v>
      </c>
      <c r="F16" s="69" t="s">
        <v>824</v>
      </c>
      <c r="G16" s="69">
        <v>3</v>
      </c>
      <c r="H16" s="69"/>
    </row>
    <row r="17" spans="1:8" x14ac:dyDescent="0.25">
      <c r="A17" s="66" t="s">
        <v>751</v>
      </c>
      <c r="B17" s="69" t="s">
        <v>762</v>
      </c>
      <c r="C17" s="66" t="s">
        <v>772</v>
      </c>
      <c r="D17" s="67" t="s">
        <v>605</v>
      </c>
      <c r="E17" s="69" t="s">
        <v>173</v>
      </c>
      <c r="F17" s="69" t="s">
        <v>824</v>
      </c>
      <c r="G17" s="69">
        <v>3</v>
      </c>
      <c r="H17" s="69"/>
    </row>
    <row r="18" spans="1:8" s="16" customFormat="1" x14ac:dyDescent="0.3">
      <c r="A18" s="83" t="s">
        <v>755</v>
      </c>
      <c r="B18" s="83"/>
      <c r="C18" s="83"/>
      <c r="D18" s="86"/>
      <c r="E18" s="83"/>
      <c r="F18" s="83"/>
      <c r="G18" s="83"/>
      <c r="H18" s="83"/>
    </row>
    <row r="19" spans="1:8" x14ac:dyDescent="0.25">
      <c r="A19" s="66" t="s">
        <v>759</v>
      </c>
      <c r="B19" s="69" t="s">
        <v>762</v>
      </c>
      <c r="C19" s="66" t="s">
        <v>770</v>
      </c>
      <c r="D19" s="67" t="s">
        <v>606</v>
      </c>
      <c r="E19" s="69" t="s">
        <v>18</v>
      </c>
      <c r="F19" s="69" t="s">
        <v>824</v>
      </c>
      <c r="G19" s="69">
        <v>0</v>
      </c>
      <c r="H19" s="69"/>
    </row>
    <row r="20" spans="1:8" x14ac:dyDescent="0.25">
      <c r="A20" s="66" t="s">
        <v>760</v>
      </c>
      <c r="B20" s="69" t="s">
        <v>762</v>
      </c>
      <c r="C20" s="66" t="s">
        <v>770</v>
      </c>
      <c r="D20" s="67" t="s">
        <v>606</v>
      </c>
      <c r="E20" s="69" t="s">
        <v>47</v>
      </c>
      <c r="F20" s="69" t="s">
        <v>824</v>
      </c>
      <c r="G20" s="69">
        <v>1</v>
      </c>
      <c r="H20" s="69"/>
    </row>
    <row r="21" spans="1:8" x14ac:dyDescent="0.25">
      <c r="A21" s="66" t="s">
        <v>773</v>
      </c>
      <c r="B21" s="69"/>
      <c r="C21" s="66" t="s">
        <v>774</v>
      </c>
      <c r="D21" s="67" t="s">
        <v>9</v>
      </c>
      <c r="E21" s="69" t="s">
        <v>9</v>
      </c>
      <c r="F21" s="69"/>
      <c r="G21" s="69"/>
      <c r="H21" s="69"/>
    </row>
    <row r="22" spans="1:8" x14ac:dyDescent="0.25">
      <c r="A22" s="66" t="s">
        <v>775</v>
      </c>
      <c r="B22" s="69"/>
      <c r="C22" s="66" t="s">
        <v>774</v>
      </c>
      <c r="D22" s="67" t="s">
        <v>9</v>
      </c>
      <c r="E22" s="69" t="s">
        <v>9</v>
      </c>
      <c r="F22" s="69"/>
      <c r="G22" s="69"/>
      <c r="H22" s="69"/>
    </row>
  </sheetData>
  <mergeCells count="1">
    <mergeCell ref="A3:H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x 4 m Q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x 4 m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J k F e S B U J i k Q Q A A L s / A A A T A B w A R m 9 y b X V s Y X M v U 2 V j d G l v b j E u b S C i G A A o o B Q A A A A A A A A A A A A A A A A A A A A A A A A A A A D t m + 9 O I z c U x b 8 j 8 Q 5 W V p U S l c l k / s 9 s 1 Q 8 s C E I L J S L R I r R a r U z i z Y w y m Y l s p y l C S H 2 F v m K f p J 4 k 0 K b j s 6 W U R N r K S A g 4 1 7 H 9 8 7 0 O J 9 Z Y s K H M y o L 0 V z + d 7 / b 3 9 v d E S j k b k T e N A b 3 N G e k 0 y P c k Z 3 J / j 6 i v f j n n Q 6 a U a 3 b b 7 t E x a 1 a / H J W F Z I U U z U Y q 5 U y 8 t e 3 F Y t E e l n n O x i w t h x N 2 V 7 C F U M r U 5 m x W c i l s X g r J u H 3 C O M + E 1 Z d U M t t 1 G q 3 W w W q k Y y p p R w 2 0 G v G + 8 / C h U j 6 u o 2 8 a R y k t x m q e g 7 s Z q 6 a 4 n G 1 7 w G k h P p d 8 e l T m 8 2 l R B U V z 2 d X B / X 2 j c U C k U o h k v 8 i H A 3 L f + K l s 1 z U 6 Z T X x h t c b d m V d u 9 Z o x 5 f v 6 q 8 t p 0 y W i 6 I W O K d C k g G j 0 / q 8 u u f k m N P P c i P y 0 N r f y w r t o m x m 8 4 Z R n t 8 R z s Q 8 l + I D G 2 X y 4 4 t S y 4 r 2 I p t k M 9 U D b Z d 8 b F d / 2 a e c U f n p n E 6 Y + H R W / J y p f K q K o v l m Q p 0 / E + r 8 x 4 Q 6 V U L 7 j I q y W s S z Q o Z + u 4 o u 1 0 r 1 N Z 1 l Z X 1 5 r + Z F w b g 1 n 9 U i g z T j I z L L 6 b C e / R M 1 Z Z m C 4 A 9 0 O C G D c j q b Z I U g A 1 7 O 0 j v S v H j f a 7 0 s U e t t R 5 p u a 7 t b 7 z C n Y k J t 3 3 Y 7 r q e + f b P 5 t r X 5 n n L q b T m n F 9 k w z c a 0 W L + h e q 7 J 6 d Z z 6 u 8 q p w M 2 T G 3 P M y n d V k q r N 8 L f f / 3 N 9 c n j m p P l P i L 9 Y c p G 8 5 z Z V 6 t / n 1 V P V 2 x Y 8 t F b 4 r i W b 7 m k 2 b E c c j l o k W Z k O e r v d 9 l Y z f G V K 0 O s 5 y F s q f B 3 v d t X o l N b 9 Z X u A t 0 D u g / 0 A O g h 0 C O g x 0 B P g O 5 0 U A A R O 0 / I I 7 X 8 f w 1 4 K O C j Q I A C I Q p E K B C j Q A I C b g c F H B R A 5 C 4 i d x G 5 i 8 h d R O 4 i c h e R u 4 j c Q + Q e I v c Q u Y f I P U T u I X I P k X u I 3 E P k H i L 3 E b m P y H 1 E 7 i N y H 5 H 7 i N x H 5 D 4 i 9 x G 5 j 8 g D R B 4 g 8 g C R B 4 g 8 Q O Q B I g 8 Q e Y D I A 0 Q e I P I Q k Y e I P E T k I S I P E X m I y E N E H i L y E J G H i D x C 5 B E i j x B 5 h M g j R B 4 h 8 g i R R 4 g 8 Q u Q R I o 8 R e Y z I Y 0 Q e I / I Y k c e I P E b k M S K P E X m M y B N E n i D y B J E n i D x B 5 A k i T x B 5 g s g T R J 5 s k r / A 5 a 5 O A L 7 o b m M r U L 5 W m d t O Z W 6 3 a 2 c f D y S M i z U u 1 r h Y 4 2 K N i z U u 1 r h Y 4 2 K N i z U u 9 j l n t d X 5 + D + Y 2 d j y S N O 1 3 N V J b W j 5 y t c e H X U P t + x s d 3 u E b x y u c b j G 4 R q H a x y u c b j G 4 R q H a x z u V + 5 w V w 9 J P u N Z h M B y q s c Q m v 7 j s w i e F e 3 G 4 e 7 0 O U 5 j c I 3 B N Q b X G F x j c I 3 B N Q b X G F x j c L 9 K g 6 u 7 k v L i a w / m W s p m 8 L W v p e i T 9 c L 7 D C Z Z 2 0 3 W 0 9 2 E 4 N U / 9 q m k C H u 7 H + + 6 j I 4 Y r 6 / 7 p J 4 k 7 S 2 A 0 1 6 9 4 a l G O q x r / V S n f f M 4 R D G f 3 j K + V n U v f 6 9 r 2 u t p 1 R + 1 3 X Y 1 M 1 W i Z r C T S 2 2 3 Z x c a V P t U 0 / T 0 U C v 3 9 a q + s R p O q x + O m U b t y l q y r u X f 2 v 3 7 I g 9 N k Z s i / 7 8 X e b S d I t / 9 4 R 0 o / O p K 2 Q G 5 q Q e e W e i a 2 u l J 0 d a p 9 r L L e q 2 X U j x 3 Y + g L 8 F o z r 1 5 P X + t 1 8 V v b 2 h S / V C R / A F B L A Q I t A B Q A A g A I A M e J k F c y Q 1 e p p A A A A P Y A A A A S A A A A A A A A A A A A A A A A A A A A A A B D b 2 5 m a W c v U G F j a 2 F n Z S 5 4 b W x Q S w E C L Q A U A A I A C A D H i Z B X D 8 r p q 6 Q A A A D p A A A A E w A A A A A A A A A A A A A A A A D w A A A A W 0 N v b n R l b n R f V H l w Z X N d L n h t b F B L A Q I t A B Q A A g A I A M e J k F e S B U J i k Q Q A A L s / A A A T A A A A A A A A A A A A A A A A A O E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B l A g A A A A A A T m U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A 6 N T Q 6 M T E u N z E 0 M T c 4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T m 8 u L D F 9 J n F 1 b 3 Q 7 L C Z x d W 9 0 O 1 N l Y 3 R p b 2 4 x L 1 R h Y m x l I D A v Q X V 0 b 1 J l b W 9 2 Z W R D b 2 x 1 b W 5 z M S 5 7 T m F t Z S w y f S Z x d W 9 0 O y w m c X V v d D t T Z W N 0 a W 9 u M S 9 U Y W J s Z S A w L 0 F 1 d G 9 S Z W 1 v d m V k Q 2 9 s d W 1 u c z E u e 1 l y L i w z f S Z x d W 9 0 O y w m c X V v d D t T Z W N 0 a W 9 u M S 9 U Y W J s Z S A w L 0 F 1 d G 9 S Z W 1 v d m V k Q 2 9 s d W 1 u c z E u e 0 h 0 L i w 0 f S Z x d W 9 0 O y w m c X V v d D t T Z W N 0 a W 9 u M S 9 U Y W J s Z S A w L 0 F 1 d G 9 S Z W 1 v d m V k Q 2 9 s d W 1 u c z E u e 1 d 0 L i w 1 f S Z x d W 9 0 O y w m c X V v d D t T Z W N 0 a W 9 u M S 9 U Y W J s Z S A w L 0 F 1 d G 9 S Z W 1 v d m V k Q 2 9 s d W 1 u c z E u e 0 R P Q i w 2 f S Z x d W 9 0 O y w m c X V v d D t T Z W N 0 a W 9 u M S 9 U Y W J s Z S A w L 0 F 1 d G 9 S Z W 1 v d m V k Q 2 9 s d W 1 u c z E u e 0 h v b W V 0 b 3 d u L D d 9 J n F 1 b 3 Q 7 L C Z x d W 9 0 O 1 N l Y 3 R p b 2 4 x L 1 R h Y m x l I D A v Q X V 0 b 1 J l b W 9 2 Z W R D b 2 x 1 b W 5 z M S 5 7 T G F z d C B U Z W F t L D h 9 J n F 1 b 3 Q 7 L C Z x d W 9 0 O 1 N l Y 3 R p b 2 4 x L 1 R h Y m x l I D A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2 O j Q 3 L j M y M D M x M D Z a I i A v P j x F b n R y e S B U e X B l P S J G a W x s Q 2 9 s d W 1 u V H l w Z X M i I F Z h b H V l P S J z Q X d Z R 0 J n W U c i I C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E 6 M D g 6 N D Y u M D g y M D E 0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O b y 4 s M X 0 m c X V v d D s s J n F 1 b 3 Q 7 U 2 V j d G l v b j E v V G F i b G U g M C A o M i k v Q X V 0 b 1 J l b W 9 2 Z W R D b 2 x 1 b W 5 z M S 5 7 T m F t Z S w y f S Z x d W 9 0 O y w m c X V v d D t T Z W N 0 a W 9 u M S 9 U Y W J s Z S A w I C g y K S 9 B d X R v U m V t b 3 Z l Z E N v b H V t b n M x L n t Z c i 4 s M 3 0 m c X V v d D s s J n F 1 b 3 Q 7 U 2 V j d G l v b j E v V G F i b G U g M C A o M i k v Q X V 0 b 1 J l b W 9 2 Z W R D b 2 x 1 b W 5 z M S 5 7 S H Q u L D R 9 J n F 1 b 3 Q 7 L C Z x d W 9 0 O 1 N l Y 3 R p b 2 4 x L 1 R h Y m x l I D A g K D I p L 0 F 1 d G 9 S Z W 1 v d m V k Q 2 9 s d W 1 u c z E u e 1 d 0 L i w 1 f S Z x d W 9 0 O y w m c X V v d D t T Z W N 0 a W 9 u M S 9 U Y W J s Z S A w I C g y K S 9 B d X R v U m V t b 3 Z l Z E N v b H V t b n M x L n t E T 0 I s N n 0 m c X V v d D s s J n F 1 b 3 Q 7 U 2 V j d G l v b j E v V G F i b G U g M C A o M i k v Q X V 0 b 1 J l b W 9 2 Z W R D b 2 x 1 b W 5 z M S 5 7 S G 9 t Z X R v d 2 4 s N 3 0 m c X V v d D s s J n F 1 b 3 Q 7 U 2 V j d G l v b j E v V G F i b G U g M C A o M i k v Q X V 0 b 1 J l b W 9 2 Z W R D b 2 x 1 b W 5 z M S 5 7 T G F z d C B U Z W F t L D h 9 J n F 1 b 3 Q 7 L C Z x d W 9 0 O 1 N l Y 3 R p b 2 4 x L 1 R h Y m x l I D A g K D I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O b y 4 s M X 0 m c X V v d D s s J n F 1 b 3 Q 7 U 2 V j d G l v b j E v V G F i b G U g M C A o M i k v Q X V 0 b 1 J l b W 9 2 Z W R D b 2 x 1 b W 5 z M S 5 7 T m F t Z S w y f S Z x d W 9 0 O y w m c X V v d D t T Z W N 0 a W 9 u M S 9 U Y W J s Z S A w I C g y K S 9 B d X R v U m V t b 3 Z l Z E N v b H V t b n M x L n t Z c i 4 s M 3 0 m c X V v d D s s J n F 1 b 3 Q 7 U 2 V j d G l v b j E v V G F i b G U g M C A o M i k v Q X V 0 b 1 J l b W 9 2 Z W R D b 2 x 1 b W 5 z M S 5 7 S H Q u L D R 9 J n F 1 b 3 Q 7 L C Z x d W 9 0 O 1 N l Y 3 R p b 2 4 x L 1 R h Y m x l I D A g K D I p L 0 F 1 d G 9 S Z W 1 v d m V k Q 2 9 s d W 1 u c z E u e 1 d 0 L i w 1 f S Z x d W 9 0 O y w m c X V v d D t T Z W N 0 a W 9 u M S 9 U Y W J s Z S A w I C g y K S 9 B d X R v U m V t b 3 Z l Z E N v b H V t b n M x L n t E T 0 I s N n 0 m c X V v d D s s J n F 1 b 3 Q 7 U 2 V j d G l v b j E v V G F i b G U g M C A o M i k v Q X V 0 b 1 J l b W 9 2 Z W R D b 2 x 1 b W 5 z M S 5 7 S G 9 t Z X R v d 2 4 s N 3 0 m c X V v d D s s J n F 1 b 3 Q 7 U 2 V j d G l v b j E v V G F i b G U g M C A o M i k v Q X V 0 b 1 J l b W 9 2 Z W R D b 2 x 1 b W 5 z M S 5 7 T G F z d C B U Z W F t L D h 9 J n F 1 b 3 Q 7 L C Z x d W 9 0 O 1 N l Y 3 R p b 2 4 x L 1 R h Y m x l I D A g K D I p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E 6 M D k 6 N T E u N T Q 4 M z U x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E 6 M T A 6 N D k u M z E y M T Y x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Q X V 0 b 1 J l b W 9 2 Z W R D b 2 x 1 b W 5 z M S 5 7 Q 2 9 s d W 1 u M S w w f S Z x d W 9 0 O y w m c X V v d D t T Z W N 0 a W 9 u M S 9 U Y W J s Z S A w I C g 0 K S 9 B d X R v U m V t b 3 Z l Z E N v b H V t b n M x L n t O b y 4 s M X 0 m c X V v d D s s J n F 1 b 3 Q 7 U 2 V j d G l v b j E v V G F i b G U g M C A o N C k v Q X V 0 b 1 J l b W 9 2 Z W R D b 2 x 1 b W 5 z M S 5 7 T m F t Z S w y f S Z x d W 9 0 O y w m c X V v d D t T Z W N 0 a W 9 u M S 9 U Y W J s Z S A w I C g 0 K S 9 B d X R v U m V t b 3 Z l Z E N v b H V t b n M x L n t Z c i 4 s M 3 0 m c X V v d D s s J n F 1 b 3 Q 7 U 2 V j d G l v b j E v V G F i b G U g M C A o N C k v Q X V 0 b 1 J l b W 9 2 Z W R D b 2 x 1 b W 5 z M S 5 7 S H Q u L D R 9 J n F 1 b 3 Q 7 L C Z x d W 9 0 O 1 N l Y 3 R p b 2 4 x L 1 R h Y m x l I D A g K D Q p L 0 F 1 d G 9 S Z W 1 v d m V k Q 2 9 s d W 1 u c z E u e 1 d 0 L i w 1 f S Z x d W 9 0 O y w m c X V v d D t T Z W N 0 a W 9 u M S 9 U Y W J s Z S A w I C g 0 K S 9 B d X R v U m V t b 3 Z l Z E N v b H V t b n M x L n t E T 0 I s N n 0 m c X V v d D s s J n F 1 b 3 Q 7 U 2 V j d G l v b j E v V G F i b G U g M C A o N C k v Q X V 0 b 1 J l b W 9 2 Z W R D b 2 x 1 b W 5 z M S 5 7 S G 9 t Z X R v d 2 4 s N 3 0 m c X V v d D s s J n F 1 b 3 Q 7 U 2 V j d G l v b j E v V G F i b G U g M C A o N C k v Q X V 0 b 1 J l b W 9 2 Z W R D b 2 x 1 b W 5 z M S 5 7 T G F z d C B U Z W F t L D h 9 J n F 1 b 3 Q 7 L C Z x d W 9 0 O 1 N l Y 3 R p b 2 4 x L 1 R h Y m x l I D A g K D Q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N C k v Q X V 0 b 1 J l b W 9 2 Z W R D b 2 x 1 b W 5 z M S 5 7 Q 2 9 s d W 1 u M S w w f S Z x d W 9 0 O y w m c X V v d D t T Z W N 0 a W 9 u M S 9 U Y W J s Z S A w I C g 0 K S 9 B d X R v U m V t b 3 Z l Z E N v b H V t b n M x L n t O b y 4 s M X 0 m c X V v d D s s J n F 1 b 3 Q 7 U 2 V j d G l v b j E v V G F i b G U g M C A o N C k v Q X V 0 b 1 J l b W 9 2 Z W R D b 2 x 1 b W 5 z M S 5 7 T m F t Z S w y f S Z x d W 9 0 O y w m c X V v d D t T Z W N 0 a W 9 u M S 9 U Y W J s Z S A w I C g 0 K S 9 B d X R v U m V t b 3 Z l Z E N v b H V t b n M x L n t Z c i 4 s M 3 0 m c X V v d D s s J n F 1 b 3 Q 7 U 2 V j d G l v b j E v V G F i b G U g M C A o N C k v Q X V 0 b 1 J l b W 9 2 Z W R D b 2 x 1 b W 5 z M S 5 7 S H Q u L D R 9 J n F 1 b 3 Q 7 L C Z x d W 9 0 O 1 N l Y 3 R p b 2 4 x L 1 R h Y m x l I D A g K D Q p L 0 F 1 d G 9 S Z W 1 v d m V k Q 2 9 s d W 1 u c z E u e 1 d 0 L i w 1 f S Z x d W 9 0 O y w m c X V v d D t T Z W N 0 a W 9 u M S 9 U Y W J s Z S A w I C g 0 K S 9 B d X R v U m V t b 3 Z l Z E N v b H V t b n M x L n t E T 0 I s N n 0 m c X V v d D s s J n F 1 b 3 Q 7 U 2 V j d G l v b j E v V G F i b G U g M C A o N C k v Q X V 0 b 1 J l b W 9 2 Z W R D b 2 x 1 b W 5 z M S 5 7 S G 9 t Z X R v d 2 4 s N 3 0 m c X V v d D s s J n F 1 b 3 Q 7 U 2 V j d G l v b j E v V G F i b G U g M C A o N C k v Q X V 0 b 1 J l b W 9 2 Z W R D b 2 x 1 b W 5 z M S 5 7 T G F z d C B U Z W F t L D h 9 J n F 1 b 3 Q 7 L C Z x d W 9 0 O 1 N l Y 3 R p b 2 4 x L 1 R h Y m x l I D A g K D Q p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N f M j R f T W l j a G l n Y W 5 f U 3 R h d G V f U 2 N o Z W R 1 b G V f U m V z d W x 0 c 1 9 f X 1 9 S Z W N v c m R f X z E y X z R f M l 9 f M F 8 x X 0 9 U X 1 9 f N 1 8 x X z J f Q m l n X 1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A y O j U 0 L j c 2 M T Y z N j J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L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L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L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L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L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L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L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L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L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C w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E s M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i w x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z L D E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Q s M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S w x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2 L D E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c s M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C w x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5 L D E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A s M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S w y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y L D I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M s M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C w y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1 L D I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Y s M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y w y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4 L D I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k s M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C w y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x L D M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I s M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y w z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0 L D M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U s M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i w z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3 L D M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g s M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O S w z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w L D M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E s N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i w 0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z L D Q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Q s N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S w 0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2 L D Q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c s N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C w 0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5 L D Q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A s N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S w 1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y L D U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M s N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C w 1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1 L D U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Y s N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y w 1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4 L D U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k s N T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C w 1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x L D Y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I s N j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y w 2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0 L D Y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U s N j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i w 2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3 L D Y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g s N j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O S w 2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w L D Y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E s N z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i w 3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z L D c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Q s N z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S w 3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2 L D c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c s N z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C w 3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5 L D c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A s N z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S w 4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y L D g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M s O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C w 4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1 L D g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Y s O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y w 4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4 L D g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k s O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C w 4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x L D k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I s O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y w 5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0 L D k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U s O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i w 5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3 L D k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g s O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L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L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L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L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L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L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L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L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L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C w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E s M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i w x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z L D E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Q s M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S w x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2 L D E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c s M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C w x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5 L D E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A s M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S w y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y L D I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M s M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C w y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1 L D I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Y s M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y w y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4 L D I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k s M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C w y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x L D M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I s M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y w z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0 L D M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U s M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i w z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3 L D M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g s M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O S w z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w L D M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E s N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i w 0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z L D Q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Q s N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S w 0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2 L D Q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c s N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C w 0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5 L D Q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A s N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S w 1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y L D U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M s N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C w 1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1 L D U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Y s N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y w 1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4 L D U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k s N T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C w 1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x L D Y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I s N j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y w 2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0 L D Y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U s N j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i w 2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3 L D Y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g s N j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O S w 2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w L D Y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E s N z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i w 3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z L D c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Q s N z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S w 3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2 L D c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c s N z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C w 3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5 L D c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A s N z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S w 4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y L D g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M s O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C w 4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1 L D g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Y s O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y w 4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4 L D g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k s O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C w 4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x L D k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I s O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y w 5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0 L D k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U s O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i w 5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3 L D k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g s O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y N F 9 B b G F z a 2 F f U 2 N o Z W R 1 b G V f U m V z d W x 0 c 1 9 f X 1 9 S Z W N v c m R f X z h f N V 8 x X 1 8 w X z B f T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T Y 6 M j Q u M z A y O D g w M l o i I C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j R f T W l j a G l n Y W 5 f V G V j a F 9 T Y 2 h l Z H V s Z V 9 S Z X N 1 b H R z X 1 9 f X 1 J l Y 2 9 y Z F 9 f O F 8 4 X z N f X z J f M l 9 P V F 9 f X z Z f N F 8 w X 0 N D S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j I 6 M j Y u N z E z M j U x N F o i I C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j R f R m V y c m l z X 1 N 0 Y X R l X 1 N j a G V k d W x l X 1 J l c 3 V s d H N f X 1 9 f U m V j b 3 J k X 1 8 1 X z E w X z F f X z R f M V 9 P V F 9 f X z N f N 1 8 w X 0 N D S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j c 6 N T Y u N T E 5 N j E 4 O F o i I C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s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s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s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s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s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s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s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s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s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w L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S w x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y L D E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M s M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C w x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1 L D E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Y s M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y w x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4 L D E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k s M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C w x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x L D I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I s M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y w y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0 L D I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U s M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i w y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3 L D I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g s M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S w y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w L D I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E s M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i w z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z L D M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Q s M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S w z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2 L D M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c s M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C w z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5 L D M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A s M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S w 0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y L D Q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M s N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C w 0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1 L D Q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Y s N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y w 0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4 L D Q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k s N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C w 0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x L D U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I s N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y w 1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0 L D U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U s N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i w 1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3 L D U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g s N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S w 1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w L D U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E s N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i w 2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z L D Y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Q s N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S w 2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2 L D Y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c s N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C w 2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5 L D Y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A s N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S w 3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y L D c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M s N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C w 3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1 L D c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Y s N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y w 3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4 L D c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k s N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C w 3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x L D g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I s O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y w 4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0 L D g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U s O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i w 4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3 L D g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g s O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S w 4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w L D g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E s O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i w 5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z L D k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Q s O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S w 5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2 L D k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c s O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C w 5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s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s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s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s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s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s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s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s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s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w L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S w x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y L D E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M s M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C w x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1 L D E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Y s M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y w x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4 L D E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k s M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C w x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x L D I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I s M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y w y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0 L D I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U s M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i w y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3 L D I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g s M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S w y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w L D I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E s M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i w z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z L D M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Q s M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S w z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2 L D M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c s M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C w z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5 L D M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A s M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S w 0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y L D Q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M s N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C w 0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1 L D Q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Y s N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y w 0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4 L D Q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k s N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C w 0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x L D U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I s N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y w 1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0 L D U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U s N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i w 1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3 L D U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g s N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S w 1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w L D U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E s N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i w 2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z L D Y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Q s N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S w 2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2 L D Y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c s N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C w 2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5 L D Y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A s N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S w 3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y L D c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M s N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C w 3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1 L D c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Y s N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y w 3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4 L D c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k s N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C w 3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x L D g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I s O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y w 4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0 L D g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U s O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i w 4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3 L D g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g s O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S w 4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w L D g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E s O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i w 5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z L D k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Q s O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S w 5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2 L D k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c s O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C w 5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5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T c 6 M T I 6 N T c u N D U 5 N D Y 5 M 1 o i I C 8 + P E V u d H J 5 I F R 5 c G U 9 I k Z p b G x D b 2 x 1 b W 5 U e X B l c y I g V m F s d W U 9 I n N B d 1 l H Q m d Z R y I g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F y b H l f c m V z d W x 0 c 1 9 l Z G l 0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N z o x M j o 1 N y 4 0 N T k 0 N j k z W i I g L z 4 8 R W 5 0 c n k g V H l w Z T 0 i R m l s b E N v b H V t b l R 5 c G V z I i B W Y W x 1 Z T 0 i c 0 F 3 W U d C Z 1 l H I i A v P j x F b n R y e S B U e X B l P S J G a W x s Q 2 9 s d W 1 u T m F t Z X M i I F Z h b H V l P S J z W y Z x d W 9 0 O 1 N l Y X N v b i Z x d W 9 0 O y w m c X V v d D t D a G F t c G l v b i Z x d W 9 0 O y w m c X V v d D t S d W 5 u Z X I t d X A m c X V v d D s s J n F 1 b 3 Q 7 V G h p c m Q g c G x h Y 2 U m c X V v d D s s J n F 1 b 3 Q 7 R m 9 1 c n R o I H B s Y W N l J n F 1 b 3 Q 7 L C Z x d W 9 0 O 0 p h Y 2 s g V G 9 t c G t p b n M g V H J v c G h 5 I C h N V l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V h c m x 5 I H J l c 3 V s d H N b Z W R p d F 0 g K D I p L 0 F 1 d G 9 S Z W 1 v d m V k Q 2 9 s d W 1 u c z E u e 1 N l Y X N v b i w w f S Z x d W 9 0 O y w m c X V v d D t T Z W N 0 a W 9 u M S 9 Z Z W F y b H k g c m V z d W x 0 c 1 t l Z G l 0 X S A o M i k v Q X V 0 b 1 J l b W 9 2 Z W R D b 2 x 1 b W 5 z M S 5 7 Q 2 h h b X B p b 2 4 s M X 0 m c X V v d D s s J n F 1 b 3 Q 7 U 2 V j d G l v b j E v W W V h c m x 5 I H J l c 3 V s d H N b Z W R p d F 0 g K D I p L 0 F 1 d G 9 S Z W 1 v d m V k Q 2 9 s d W 1 u c z E u e 1 J 1 b m 5 l c i 1 1 c C w y f S Z x d W 9 0 O y w m c X V v d D t T Z W N 0 a W 9 u M S 9 Z Z W F y b H k g c m V z d W x 0 c 1 t l Z G l 0 X S A o M i k v Q X V 0 b 1 J l b W 9 2 Z W R D b 2 x 1 b W 5 z M S 5 7 V G h p c m Q g c G x h Y 2 U s M 3 0 m c X V v d D s s J n F 1 b 3 Q 7 U 2 V j d G l v b j E v W W V h c m x 5 I H J l c 3 V s d H N b Z W R p d F 0 g K D I p L 0 F 1 d G 9 S Z W 1 v d m V k Q 2 9 s d W 1 u c z E u e 0 Z v d X J 0 a C B w b G F j Z S w 0 f S Z x d W 9 0 O y w m c X V v d D t T Z W N 0 a W 9 u M S 9 Z Z W F y b H k g c m V z d W x 0 c 1 t l Z G l 0 X S A o M i k v Q X V 0 b 1 J l b W 9 2 Z W R D b 2 x 1 b W 5 z M S 5 7 S m F j a y B U b 2 1 w a 2 l u c y B U c m 9 w a H k g K E 1 W U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W V h c m x 5 I H J l c 3 V s d H N b Z W R p d F 0 g K D I p L 0 F 1 d G 9 S Z W 1 v d m V k Q 2 9 s d W 1 u c z E u e 1 N l Y X N v b i w w f S Z x d W 9 0 O y w m c X V v d D t T Z W N 0 a W 9 u M S 9 Z Z W F y b H k g c m V z d W x 0 c 1 t l Z G l 0 X S A o M i k v Q X V 0 b 1 J l b W 9 2 Z W R D b 2 x 1 b W 5 z M S 5 7 Q 2 h h b X B p b 2 4 s M X 0 m c X V v d D s s J n F 1 b 3 Q 7 U 2 V j d G l v b j E v W W V h c m x 5 I H J l c 3 V s d H N b Z W R p d F 0 g K D I p L 0 F 1 d G 9 S Z W 1 v d m V k Q 2 9 s d W 1 u c z E u e 1 J 1 b m 5 l c i 1 1 c C w y f S Z x d W 9 0 O y w m c X V v d D t T Z W N 0 a W 9 u M S 9 Z Z W F y b H k g c m V z d W x 0 c 1 t l Z G l 0 X S A o M i k v Q X V 0 b 1 J l b W 9 2 Z W R D b 2 x 1 b W 5 z M S 5 7 V G h p c m Q g c G x h Y 2 U s M 3 0 m c X V v d D s s J n F 1 b 3 Q 7 U 2 V j d G l v b j E v W W V h c m x 5 I H J l c 3 V s d H N b Z W R p d F 0 g K D I p L 0 F 1 d G 9 S Z W 1 v d m V k Q 2 9 s d W 1 u c z E u e 0 Z v d X J 0 a C B w b G F j Z S w 0 f S Z x d W 9 0 O y w m c X V v d D t T Z W N 0 a W 9 u M S 9 Z Z W F y b H k g c m V z d W x 0 c 1 t l Z G l 0 X S A o M i k v Q X V 0 b 1 J l b W 9 2 Z W R D b 2 x 1 b W 5 z M S 5 7 S m F j a y B U b 2 1 w a 2 l u c y B U c m 9 w a H k g K E 1 W U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l Q x N z o z N T o x N y 4 x N D A w N D k 3 W i I g L z 4 8 R W 5 0 c n k g V H l w Z T 0 i R m l s b E N v b H V t b l R 5 c G V z I i B W Y W x 1 Z T 0 i c 0 J n T U d B d 0 1 E Q X d V R E J R V U Z B d 0 1 G Q X d V R k J R V U Z C U V l G I i A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I Z W F k Z X I s M H 0 m c X V v d D s s J n F 1 b 3 Q 7 U 2 V j d G l v b j E v V G F i b G U g M C A o N S k v Q X V 0 b 1 J l b W 9 2 Z W R D b 2 x 1 b W 5 z M S 5 7 U m s s M X 0 m c X V v d D s s J n F 1 b 3 Q 7 U 2 V j d G l v b j E v V G F i b G U g M C A o N S k v Q X V 0 b 1 J l b W 9 2 Z W R D b 2 x 1 b W 5 z M S 5 7 V G V h b S w y f S Z x d W 9 0 O y w m c X V v d D t T Z W N 0 a W 9 u M S 9 U Y W J s Z S A w I C g 1 K S 9 B d X R v U m V t b 3 Z l Z E N v b H V t b n M x L n t H U C w z f S Z x d W 9 0 O y w m c X V v d D t T Z W N 0 a W 9 u M S 9 U Y W J s Z S A w I C g 1 K S 9 B d X R v U m V t b 3 Z l Z E N v b H V t b n M x L n t H L D R 9 J n F 1 b 3 Q 7 L C Z x d W 9 0 O 1 N l Y 3 R p b 2 4 x L 1 R h Y m x l I D A g K D U p L 0 F 1 d G 9 S Z W 1 v d m V k Q 2 9 s d W 1 u c z E u e 0 d B L D V 9 J n F 1 b 3 Q 7 L C Z x d W 9 0 O 1 N l Y 3 R p b 2 4 x L 1 R h Y m x l I D A g K D U p L 0 F 1 d G 9 S Z W 1 v d m V k Q 2 9 s d W 1 u c z E u e 1 N o L D Z 9 J n F 1 b 3 Q 7 L C Z x d W 9 0 O 1 N l Y 3 R p b 2 4 x L 1 R h Y m x l I D A g K D U p L 0 F 1 d G 9 S Z W 1 v d m V k Q 2 9 s d W 1 u c z E u e 1 N o J S w 3 f S Z x d W 9 0 O y w m c X V v d D t T Z W N 0 a W 9 u M S 9 U Y W J s Z S A w I C g 1 K S 9 B d X R v U m V t b 3 Z l Z E N v b H V t b n M x L n t T a E E s O H 0 m c X V v d D s s J n F 1 b 3 Q 7 U 2 V j d G l v b j E v V G F i b G U g M C A o N S k v Q X V 0 b 1 J l b W 9 2 Z W R D b 2 x 1 b W 5 z M S 5 7 U 1 Y l L D l 9 J n F 1 b 3 Q 7 L C Z x d W 9 0 O 1 N l Y 3 R p b 2 4 x L 1 R h Y m x l I D A g K D U p L 0 F 1 d G 9 S Z W 1 v d m V k Q 2 9 s d W 1 u c z E u e 1 B Q J S w x M H 0 m c X V v d D s s J n F 1 b 3 Q 7 U 2 V j d G l v b j E v V G F i b G U g M C A o N S k v Q X V 0 b 1 J l b W 9 2 Z W R D b 2 x 1 b W 5 z M S 5 7 U E s l L D E x f S Z x d W 9 0 O y w m c X V v d D t T Z W N 0 a W 9 u M S 9 U Y W J s Z S A w I C g 1 K S 9 B d X R v U m V t b 3 Z l Z E N v b H V t b n M x L n t T S E c s M T J 9 J n F 1 b 3 Q 7 L C Z x d W 9 0 O 1 N l Y 3 R p b 2 4 x L 1 R h Y m x l I D A g K D U p L 0 F 1 d G 9 S Z W 1 v d m V k Q 2 9 s d W 1 u c z E u e 1 N I R 0 E s M T N 9 J n F 1 b 3 Q 7 L C Z x d W 9 0 O 1 N l Y 3 R p b 2 4 x L 1 R h Y m x l I D A g K D U p L 0 F 1 d G 9 S Z W 1 v d m V k Q 2 9 s d W 1 u c z E u e 0 Z P J S w x N H 0 m c X V v d D s s J n F 1 b 3 Q 7 U 2 V j d G l v b j E v V G F i b G U g M C A o N S k v Q X V 0 b 1 J l b W 9 2 Z W R D b 2 x 1 b W 5 z M S 5 7 U E l N L D E 1 f S Z x d W 9 0 O y w m c X V v d D t T Z W N 0 a W 9 u M S 9 U Y W J s Z S A w I C g 1 K S 9 B d X R v U m V t b 3 Z l Z E N v b H V t b n M x L n t H L 0 c s M T Z 9 J n F 1 b 3 Q 7 L C Z x d W 9 0 O 1 N l Y 3 R p b 2 4 x L 1 R h Y m x l I D A g K D U p L 0 F 1 d G 9 S Z W 1 v d m V k Q 2 9 s d W 1 u c z E u e 0 d B L 0 c s M T d 9 J n F 1 b 3 Q 7 L C Z x d W 9 0 O 1 N l Y 3 R p b 2 4 x L 1 R h Y m x l I D A g K D U p L 0 F 1 d G 9 S Z W 1 v d m V k Q 2 9 s d W 1 u c z E u e 1 M v R y w x O H 0 m c X V v d D s s J n F 1 b 3 Q 7 U 2 V j d G l v b j E v V G F i b G U g M C A o N S k v Q X V 0 b 1 J l b W 9 2 Z W R D b 2 x 1 b W 5 z M S 5 7 U 0 E v R y w x O X 0 m c X V v d D s s J n F 1 b 3 Q 7 U 2 V j d G l v b j E v V G F i b G U g M C A o N S k v Q X V 0 b 1 J l b W 9 2 Z W R D b 2 x 1 b W 5 z M S 5 7 U E l N L 0 c s M j B 9 J n F 1 b 3 Q 7 L C Z x d W 9 0 O 1 N l Y 3 R p b 2 4 x L 1 R h Y m x l I D A g K D U p L 0 F 1 d G 9 S Z W 1 v d m V k Q 2 9 s d W 1 u c z E u e 0 F n Z S w y M X 0 m c X V v d D s s J n F 1 b 3 Q 7 U 2 V j d G l v b j E v V G F i b G U g M C A o N S k v Q X V 0 b 1 J l b W 9 2 Z W R D b 2 x 1 b W 5 z M S 5 7 S H Q s M j J 9 J n F 1 b 3 Q 7 L C Z x d W 9 0 O 1 N l Y 3 R p b 2 4 x L 1 R h Y m x l I D A g K D U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S G V h Z G V y L D B 9 J n F 1 b 3 Q 7 L C Z x d W 9 0 O 1 N l Y 3 R p b 2 4 x L 1 R h Y m x l I D A g K D U p L 0 F 1 d G 9 S Z W 1 v d m V k Q 2 9 s d W 1 u c z E u e 1 J r L D F 9 J n F 1 b 3 Q 7 L C Z x d W 9 0 O 1 N l Y 3 R p b 2 4 x L 1 R h Y m x l I D A g K D U p L 0 F 1 d G 9 S Z W 1 v d m V k Q 2 9 s d W 1 u c z E u e 1 R l Y W 0 s M n 0 m c X V v d D s s J n F 1 b 3 Q 7 U 2 V j d G l v b j E v V G F i b G U g M C A o N S k v Q X V 0 b 1 J l b W 9 2 Z W R D b 2 x 1 b W 5 z M S 5 7 R 1 A s M 3 0 m c X V v d D s s J n F 1 b 3 Q 7 U 2 V j d G l v b j E v V G F i b G U g M C A o N S k v Q X V 0 b 1 J l b W 9 2 Z W R D b 2 x 1 b W 5 z M S 5 7 R y w 0 f S Z x d W 9 0 O y w m c X V v d D t T Z W N 0 a W 9 u M S 9 U Y W J s Z S A w I C g 1 K S 9 B d X R v U m V t b 3 Z l Z E N v b H V t b n M x L n t H Q S w 1 f S Z x d W 9 0 O y w m c X V v d D t T Z W N 0 a W 9 u M S 9 U Y W J s Z S A w I C g 1 K S 9 B d X R v U m V t b 3 Z l Z E N v b H V t b n M x L n t T a C w 2 f S Z x d W 9 0 O y w m c X V v d D t T Z W N 0 a W 9 u M S 9 U Y W J s Z S A w I C g 1 K S 9 B d X R v U m V t b 3 Z l Z E N v b H V t b n M x L n t T a C U s N 3 0 m c X V v d D s s J n F 1 b 3 Q 7 U 2 V j d G l v b j E v V G F i b G U g M C A o N S k v Q X V 0 b 1 J l b W 9 2 Z W R D b 2 x 1 b W 5 z M S 5 7 U 2 h B L D h 9 J n F 1 b 3 Q 7 L C Z x d W 9 0 O 1 N l Y 3 R p b 2 4 x L 1 R h Y m x l I D A g K D U p L 0 F 1 d G 9 S Z W 1 v d m V k Q 2 9 s d W 1 u c z E u e 1 N W J S w 5 f S Z x d W 9 0 O y w m c X V v d D t T Z W N 0 a W 9 u M S 9 U Y W J s Z S A w I C g 1 K S 9 B d X R v U m V t b 3 Z l Z E N v b H V t b n M x L n t Q U C U s M T B 9 J n F 1 b 3 Q 7 L C Z x d W 9 0 O 1 N l Y 3 R p b 2 4 x L 1 R h Y m x l I D A g K D U p L 0 F 1 d G 9 S Z W 1 v d m V k Q 2 9 s d W 1 u c z E u e 1 B L J S w x M X 0 m c X V v d D s s J n F 1 b 3 Q 7 U 2 V j d G l v b j E v V G F i b G U g M C A o N S k v Q X V 0 b 1 J l b W 9 2 Z W R D b 2 x 1 b W 5 z M S 5 7 U 0 h H L D E y f S Z x d W 9 0 O y w m c X V v d D t T Z W N 0 a W 9 u M S 9 U Y W J s Z S A w I C g 1 K S 9 B d X R v U m V t b 3 Z l Z E N v b H V t b n M x L n t T S E d B L D E z f S Z x d W 9 0 O y w m c X V v d D t T Z W N 0 a W 9 u M S 9 U Y W J s Z S A w I C g 1 K S 9 B d X R v U m V t b 3 Z l Z E N v b H V t b n M x L n t G T y U s M T R 9 J n F 1 b 3 Q 7 L C Z x d W 9 0 O 1 N l Y 3 R p b 2 4 x L 1 R h Y m x l I D A g K D U p L 0 F 1 d G 9 S Z W 1 v d m V k Q 2 9 s d W 1 u c z E u e 1 B J T S w x N X 0 m c X V v d D s s J n F 1 b 3 Q 7 U 2 V j d G l v b j E v V G F i b G U g M C A o N S k v Q X V 0 b 1 J l b W 9 2 Z W R D b 2 x 1 b W 5 z M S 5 7 R y 9 H L D E 2 f S Z x d W 9 0 O y w m c X V v d D t T Z W N 0 a W 9 u M S 9 U Y W J s Z S A w I C g 1 K S 9 B d X R v U m V t b 3 Z l Z E N v b H V t b n M x L n t H Q S 9 H L D E 3 f S Z x d W 9 0 O y w m c X V v d D t T Z W N 0 a W 9 u M S 9 U Y W J s Z S A w I C g 1 K S 9 B d X R v U m V t b 3 Z l Z E N v b H V t b n M x L n t T L 0 c s M T h 9 J n F 1 b 3 Q 7 L C Z x d W 9 0 O 1 N l Y 3 R p b 2 4 x L 1 R h Y m x l I D A g K D U p L 0 F 1 d G 9 S Z W 1 v d m V k Q 2 9 s d W 1 u c z E u e 1 N B L 0 c s M T l 9 J n F 1 b 3 Q 7 L C Z x d W 9 0 O 1 N l Y 3 R p b 2 4 x L 1 R h Y m x l I D A g K D U p L 0 F 1 d G 9 S Z W 1 v d m V k Q 2 9 s d W 1 u c z E u e 1 B J T S 9 H L D I w f S Z x d W 9 0 O y w m c X V v d D t T Z W N 0 a W 9 u M S 9 U Y W J s Z S A w I C g 1 K S 9 B d X R v U m V t b 3 Z l Z E N v b H V t b n M x L n t B Z 2 U s M j F 9 J n F 1 b 3 Q 7 L C Z x d W 9 0 O 1 N l Y 3 R p b 2 4 x L 1 R h Y m x l I D A g K D U p L 0 F 1 d G 9 S Z W 1 v d m V k Q 2 9 s d W 1 u c z E u e 0 h 0 L D I y f S Z x d W 9 0 O y w m c X V v d D t T Z W N 0 a W 9 u M S 9 U Y W J s Z S A w I C g 1 K S 9 B d X R v U m V t b 3 Z l Z E N v b H V t b n M x L n t X d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2 V D E 3 O j U 3 O j Q 0 L j I x M j Q 3 M j h a I i A v P j x F b n R y e S B U e X B l P S J G a W x s Q 2 9 s d W 1 u V H l w Z X M i I F Z h b H V l P S J z Q m d N R 0 F 3 T U R B d 1 V E Q l F V R k F 3 T U Z B d 1 V G Q l F V R k J R W U Y i I C 8 + P E V u d H J 5 I F R 5 c G U 9 I k Z p b G x D b 2 x 1 b W 5 O Y W 1 l c y I g V m F s d W U 9 I n N b J n F 1 b 3 Q 7 S G V h Z G V y J n F 1 b 3 Q 7 L C Z x d W 9 0 O 1 J r J n F 1 b 3 Q 7 L C Z x d W 9 0 O 1 R l Y W 0 m c X V v d D s s J n F 1 b 3 Q 7 R 1 A m c X V v d D s s J n F 1 b 3 Q 7 R y Z x d W 9 0 O y w m c X V v d D t H Q S Z x d W 9 0 O y w m c X V v d D t T a C Z x d W 9 0 O y w m c X V v d D t T a C U m c X V v d D s s J n F 1 b 3 Q 7 U 2 h B J n F 1 b 3 Q 7 L C Z x d W 9 0 O 1 N W J S Z x d W 9 0 O y w m c X V v d D t Q U C U m c X V v d D s s J n F 1 b 3 Q 7 U E s l J n F 1 b 3 Q 7 L C Z x d W 9 0 O 1 N I R y Z x d W 9 0 O y w m c X V v d D t T S E d B J n F 1 b 3 Q 7 L C Z x d W 9 0 O 0 Z P J S Z x d W 9 0 O y w m c X V v d D t Q S U 0 m c X V v d D s s J n F 1 b 3 Q 7 R y 9 H J n F 1 b 3 Q 7 L C Z x d W 9 0 O 0 d B L 0 c m c X V v d D s s J n F 1 b 3 Q 7 U y 9 H J n F 1 b 3 Q 7 L C Z x d W 9 0 O 1 N B L 0 c m c X V v d D s s J n F 1 b 3 Q 7 U E l N L 0 c m c X V v d D s s J n F 1 b 3 Q 7 Q W d l J n F 1 b 3 Q 7 L C Z x d W 9 0 O 0 h 0 J n F 1 b 3 Q 7 L C Z x d W 9 0 O 1 d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p L 0 F 1 d G 9 S Z W 1 v d m V k Q 2 9 s d W 1 u c z E u e 0 h l Y W R l c i w w f S Z x d W 9 0 O y w m c X V v d D t T Z W N 0 a W 9 u M S 9 U Y W J s Z S A w I C g 2 K S 9 B d X R v U m V t b 3 Z l Z E N v b H V t b n M x L n t S a y w x f S Z x d W 9 0 O y w m c X V v d D t T Z W N 0 a W 9 u M S 9 U Y W J s Z S A w I C g 2 K S 9 B d X R v U m V t b 3 Z l Z E N v b H V t b n M x L n t U Z W F t L D J 9 J n F 1 b 3 Q 7 L C Z x d W 9 0 O 1 N l Y 3 R p b 2 4 x L 1 R h Y m x l I D A g K D Y p L 0 F 1 d G 9 S Z W 1 v d m V k Q 2 9 s d W 1 u c z E u e 0 d Q L D N 9 J n F 1 b 3 Q 7 L C Z x d W 9 0 O 1 N l Y 3 R p b 2 4 x L 1 R h Y m x l I D A g K D Y p L 0 F 1 d G 9 S Z W 1 v d m V k Q 2 9 s d W 1 u c z E u e 0 c s N H 0 m c X V v d D s s J n F 1 b 3 Q 7 U 2 V j d G l v b j E v V G F i b G U g M C A o N i k v Q X V 0 b 1 J l b W 9 2 Z W R D b 2 x 1 b W 5 z M S 5 7 R 0 E s N X 0 m c X V v d D s s J n F 1 b 3 Q 7 U 2 V j d G l v b j E v V G F i b G U g M C A o N i k v Q X V 0 b 1 J l b W 9 2 Z W R D b 2 x 1 b W 5 z M S 5 7 U 2 g s N n 0 m c X V v d D s s J n F 1 b 3 Q 7 U 2 V j d G l v b j E v V G F i b G U g M C A o N i k v Q X V 0 b 1 J l b W 9 2 Z W R D b 2 x 1 b W 5 z M S 5 7 U 2 g l L D d 9 J n F 1 b 3 Q 7 L C Z x d W 9 0 O 1 N l Y 3 R p b 2 4 x L 1 R h Y m x l I D A g K D Y p L 0 F 1 d G 9 S Z W 1 v d m V k Q 2 9 s d W 1 u c z E u e 1 N o Q S w 4 f S Z x d W 9 0 O y w m c X V v d D t T Z W N 0 a W 9 u M S 9 U Y W J s Z S A w I C g 2 K S 9 B d X R v U m V t b 3 Z l Z E N v b H V t b n M x L n t T V i U s O X 0 m c X V v d D s s J n F 1 b 3 Q 7 U 2 V j d G l v b j E v V G F i b G U g M C A o N i k v Q X V 0 b 1 J l b W 9 2 Z W R D b 2 x 1 b W 5 z M S 5 7 U F A l L D E w f S Z x d W 9 0 O y w m c X V v d D t T Z W N 0 a W 9 u M S 9 U Y W J s Z S A w I C g 2 K S 9 B d X R v U m V t b 3 Z l Z E N v b H V t b n M x L n t Q S y U s M T F 9 J n F 1 b 3 Q 7 L C Z x d W 9 0 O 1 N l Y 3 R p b 2 4 x L 1 R h Y m x l I D A g K D Y p L 0 F 1 d G 9 S Z W 1 v d m V k Q 2 9 s d W 1 u c z E u e 1 N I R y w x M n 0 m c X V v d D s s J n F 1 b 3 Q 7 U 2 V j d G l v b j E v V G F i b G U g M C A o N i k v Q X V 0 b 1 J l b W 9 2 Z W R D b 2 x 1 b W 5 z M S 5 7 U 0 h H Q S w x M 3 0 m c X V v d D s s J n F 1 b 3 Q 7 U 2 V j d G l v b j E v V G F i b G U g M C A o N i k v Q X V 0 b 1 J l b W 9 2 Z W R D b 2 x 1 b W 5 z M S 5 7 R k 8 l L D E 0 f S Z x d W 9 0 O y w m c X V v d D t T Z W N 0 a W 9 u M S 9 U Y W J s Z S A w I C g 2 K S 9 B d X R v U m V t b 3 Z l Z E N v b H V t b n M x L n t Q S U 0 s M T V 9 J n F 1 b 3 Q 7 L C Z x d W 9 0 O 1 N l Y 3 R p b 2 4 x L 1 R h Y m x l I D A g K D Y p L 0 F 1 d G 9 S Z W 1 v d m V k Q 2 9 s d W 1 u c z E u e 0 c v R y w x N n 0 m c X V v d D s s J n F 1 b 3 Q 7 U 2 V j d G l v b j E v V G F i b G U g M C A o N i k v Q X V 0 b 1 J l b W 9 2 Z W R D b 2 x 1 b W 5 z M S 5 7 R 0 E v R y w x N 3 0 m c X V v d D s s J n F 1 b 3 Q 7 U 2 V j d G l v b j E v V G F i b G U g M C A o N i k v Q X V 0 b 1 J l b W 9 2 Z W R D b 2 x 1 b W 5 z M S 5 7 U y 9 H L D E 4 f S Z x d W 9 0 O y w m c X V v d D t T Z W N 0 a W 9 u M S 9 U Y W J s Z S A w I C g 2 K S 9 B d X R v U m V t b 3 Z l Z E N v b H V t b n M x L n t T Q S 9 H L D E 5 f S Z x d W 9 0 O y w m c X V v d D t T Z W N 0 a W 9 u M S 9 U Y W J s Z S A w I C g 2 K S 9 B d X R v U m V t b 3 Z l Z E N v b H V t b n M x L n t Q S U 0 v R y w y M H 0 m c X V v d D s s J n F 1 b 3 Q 7 U 2 V j d G l v b j E v V G F i b G U g M C A o N i k v Q X V 0 b 1 J l b W 9 2 Z W R D b 2 x 1 b W 5 z M S 5 7 Q W d l L D I x f S Z x d W 9 0 O y w m c X V v d D t T Z W N 0 a W 9 u M S 9 U Y W J s Z S A w I C g 2 K S 9 B d X R v U m V t b 3 Z l Z E N v b H V t b n M x L n t I d C w y M n 0 m c X V v d D s s J n F 1 b 3 Q 7 U 2 V j d G l v b j E v V G F i b G U g M C A o N i k v Q X V 0 b 1 J l b W 9 2 Z W R D b 2 x 1 b W 5 z M S 5 7 V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S A w I C g 2 K S 9 B d X R v U m V t b 3 Z l Z E N v b H V t b n M x L n t I Z W F k Z X I s M H 0 m c X V v d D s s J n F 1 b 3 Q 7 U 2 V j d G l v b j E v V G F i b G U g M C A o N i k v Q X V 0 b 1 J l b W 9 2 Z W R D b 2 x 1 b W 5 z M S 5 7 U m s s M X 0 m c X V v d D s s J n F 1 b 3 Q 7 U 2 V j d G l v b j E v V G F i b G U g M C A o N i k v Q X V 0 b 1 J l b W 9 2 Z W R D b 2 x 1 b W 5 z M S 5 7 V G V h b S w y f S Z x d W 9 0 O y w m c X V v d D t T Z W N 0 a W 9 u M S 9 U Y W J s Z S A w I C g 2 K S 9 B d X R v U m V t b 3 Z l Z E N v b H V t b n M x L n t H U C w z f S Z x d W 9 0 O y w m c X V v d D t T Z W N 0 a W 9 u M S 9 U Y W J s Z S A w I C g 2 K S 9 B d X R v U m V t b 3 Z l Z E N v b H V t b n M x L n t H L D R 9 J n F 1 b 3 Q 7 L C Z x d W 9 0 O 1 N l Y 3 R p b 2 4 x L 1 R h Y m x l I D A g K D Y p L 0 F 1 d G 9 S Z W 1 v d m V k Q 2 9 s d W 1 u c z E u e 0 d B L D V 9 J n F 1 b 3 Q 7 L C Z x d W 9 0 O 1 N l Y 3 R p b 2 4 x L 1 R h Y m x l I D A g K D Y p L 0 F 1 d G 9 S Z W 1 v d m V k Q 2 9 s d W 1 u c z E u e 1 N o L D Z 9 J n F 1 b 3 Q 7 L C Z x d W 9 0 O 1 N l Y 3 R p b 2 4 x L 1 R h Y m x l I D A g K D Y p L 0 F 1 d G 9 S Z W 1 v d m V k Q 2 9 s d W 1 u c z E u e 1 N o J S w 3 f S Z x d W 9 0 O y w m c X V v d D t T Z W N 0 a W 9 u M S 9 U Y W J s Z S A w I C g 2 K S 9 B d X R v U m V t b 3 Z l Z E N v b H V t b n M x L n t T a E E s O H 0 m c X V v d D s s J n F 1 b 3 Q 7 U 2 V j d G l v b j E v V G F i b G U g M C A o N i k v Q X V 0 b 1 J l b W 9 2 Z W R D b 2 x 1 b W 5 z M S 5 7 U 1 Y l L D l 9 J n F 1 b 3 Q 7 L C Z x d W 9 0 O 1 N l Y 3 R p b 2 4 x L 1 R h Y m x l I D A g K D Y p L 0 F 1 d G 9 S Z W 1 v d m V k Q 2 9 s d W 1 u c z E u e 1 B Q J S w x M H 0 m c X V v d D s s J n F 1 b 3 Q 7 U 2 V j d G l v b j E v V G F i b G U g M C A o N i k v Q X V 0 b 1 J l b W 9 2 Z W R D b 2 x 1 b W 5 z M S 5 7 U E s l L D E x f S Z x d W 9 0 O y w m c X V v d D t T Z W N 0 a W 9 u M S 9 U Y W J s Z S A w I C g 2 K S 9 B d X R v U m V t b 3 Z l Z E N v b H V t b n M x L n t T S E c s M T J 9 J n F 1 b 3 Q 7 L C Z x d W 9 0 O 1 N l Y 3 R p b 2 4 x L 1 R h Y m x l I D A g K D Y p L 0 F 1 d G 9 S Z W 1 v d m V k Q 2 9 s d W 1 u c z E u e 1 N I R 0 E s M T N 9 J n F 1 b 3 Q 7 L C Z x d W 9 0 O 1 N l Y 3 R p b 2 4 x L 1 R h Y m x l I D A g K D Y p L 0 F 1 d G 9 S Z W 1 v d m V k Q 2 9 s d W 1 u c z E u e 0 Z P J S w x N H 0 m c X V v d D s s J n F 1 b 3 Q 7 U 2 V j d G l v b j E v V G F i b G U g M C A o N i k v Q X V 0 b 1 J l b W 9 2 Z W R D b 2 x 1 b W 5 z M S 5 7 U E l N L D E 1 f S Z x d W 9 0 O y w m c X V v d D t T Z W N 0 a W 9 u M S 9 U Y W J s Z S A w I C g 2 K S 9 B d X R v U m V t b 3 Z l Z E N v b H V t b n M x L n t H L 0 c s M T Z 9 J n F 1 b 3 Q 7 L C Z x d W 9 0 O 1 N l Y 3 R p b 2 4 x L 1 R h Y m x l I D A g K D Y p L 0 F 1 d G 9 S Z W 1 v d m V k Q 2 9 s d W 1 u c z E u e 0 d B L 0 c s M T d 9 J n F 1 b 3 Q 7 L C Z x d W 9 0 O 1 N l Y 3 R p b 2 4 x L 1 R h Y m x l I D A g K D Y p L 0 F 1 d G 9 S Z W 1 v d m V k Q 2 9 s d W 1 u c z E u e 1 M v R y w x O H 0 m c X V v d D s s J n F 1 b 3 Q 7 U 2 V j d G l v b j E v V G F i b G U g M C A o N i k v Q X V 0 b 1 J l b W 9 2 Z W R D b 2 x 1 b W 5 z M S 5 7 U 0 E v R y w x O X 0 m c X V v d D s s J n F 1 b 3 Q 7 U 2 V j d G l v b j E v V G F i b G U g M C A o N i k v Q X V 0 b 1 J l b W 9 2 Z W R D b 2 x 1 b W 5 z M S 5 7 U E l N L 0 c s M j B 9 J n F 1 b 3 Q 7 L C Z x d W 9 0 O 1 N l Y 3 R p b 2 4 x L 1 R h Y m x l I D A g K D Y p L 0 F 1 d G 9 S Z W 1 v d m V k Q 2 9 s d W 1 u c z E u e 0 F n Z S w y M X 0 m c X V v d D s s J n F 1 b 3 Q 7 U 2 V j d G l v b j E v V G F i b G U g M C A o N i k v Q X V 0 b 1 J l b W 9 2 Z W R D b 2 x 1 b W 5 z M S 5 7 S H Q s M j J 9 J n F 1 b 3 Q 7 L C Z x d W 9 0 O 1 N l Y 3 R p b 2 4 x L 1 R h Y m x l I D A g K D Y p L 0 F 1 d G 9 S Z W 1 v d m V k Q 2 9 s d W 1 u c z E u e 1 d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Z U M j I 6 M T Q 6 M T U u N j I w M D I 3 M l o i I C 8 + P E V u d H J 5 I F R 5 c G U 9 I k Z p b G x D b 2 x 1 b W 5 U e X B l c y I g V m F s d W U 9 I n N C Z 1 l E Q X d N R E J R T U Z B d 0 1 E Q X d N P S I g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y k v Q X V 0 b 1 J l b W 9 2 Z W R D b 2 x 1 b W 5 z M S 5 7 S G V h Z G V y L D B 9 J n F 1 b 3 Q 7 L C Z x d W 9 0 O 1 N l Y 3 R p b 2 4 x L 1 R h Y m x l I D A g K D c p L 0 F 1 d G 9 S Z W 1 v d m V k Q 2 9 s d W 1 u c z E u e 0 5 h b W U s I F l y L D F 9 J n F 1 b 3 Q 7 L C Z x d W 9 0 O 1 N l Y 3 R p b 2 4 x L 1 R h Y m x l I D A g K D c p L 0 F 1 d G 9 S Z W 1 v d m V k Q 2 9 s d W 1 u c z E u e 0 d Q L D J 9 J n F 1 b 3 Q 7 L C Z x d W 9 0 O 1 N l Y 3 R p b 2 4 x L 1 R h Y m x l I D A g K D c p L 0 F 1 d G 9 S Z W 1 v d m V k Q 2 9 s d W 1 u c z E u e 0 c s M 3 0 m c X V v d D s s J n F 1 b 3 Q 7 U 2 V j d G l v b j E v V G F i b G U g M C A o N y k v Q X V 0 b 1 J l b W 9 2 Z W R D b 2 x 1 b W 5 z M S 5 7 Q S w 0 f S Z x d W 9 0 O y w m c X V v d D t T Z W N 0 a W 9 u M S 9 U Y W J s Z S A w I C g 3 K S 9 B d X R v U m V t b 3 Z l Z E N v b H V t b n M x L n t Q d H M u L D V 9 J n F 1 b 3 Q 7 L C Z x d W 9 0 O 1 N l Y 3 R p b 2 4 x L 1 R h Y m x l I D A g K D c p L 0 F 1 d G 9 S Z W 1 v d m V k Q 2 9 s d W 1 u c z E u e 1 B 0 L 0 d Q L D Z 9 J n F 1 b 3 Q 7 L C Z x d W 9 0 O 1 N l Y 3 R p b 2 4 x L 1 R h Y m x l I D A g K D c p L 0 F 1 d G 9 S Z W 1 v d m V k Q 2 9 s d W 1 u c z E u e 1 N o b 3 R z L D d 9 J n F 1 b 3 Q 7 L C Z x d W 9 0 O 1 N l Y 3 R p b 2 4 x L 1 R h Y m x l I D A g K D c p L 0 F 1 d G 9 S Z W 1 v d m V k Q 2 9 s d W 1 u c z E u e 1 N o J S w 4 f S Z x d W 9 0 O y w m c X V v d D t T Z W N 0 a W 9 u M S 9 U Y W J s Z S A w I C g 3 K S 9 B d X R v U m V t b 3 Z l Z E N v b H V t b n M x L n t Q S U 0 s O X 0 m c X V v d D s s J n F 1 b 3 Q 7 U 2 V j d G l v b j E v V G F i b G U g M C A o N y k v Q X V 0 b 1 J l b W 9 2 Z W R D b 2 x 1 b W 5 z M S 5 7 R 1 d H L D E w f S Z x d W 9 0 O y w m c X V v d D t T Z W N 0 a W 9 u M S 9 U Y W J s Z S A w I C g 3 K S 9 B d X R v U m V t b 3 Z l Z E N v b H V t b n M x L n t Q U E c s M T F 9 J n F 1 b 3 Q 7 L C Z x d W 9 0 O 1 N l Y 3 R p b 2 4 x L 1 R h Y m x l I D A g K D c p L 0 F 1 d G 9 S Z W 1 v d m V k Q 2 9 s d W 1 u c z E u e 1 N I R y w x M n 0 m c X V v d D s s J n F 1 b 3 Q 7 U 2 V j d G l v b j E v V G F i b G U g M C A o N y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N y k v Q X V 0 b 1 J l b W 9 2 Z W R D b 2 x 1 b W 5 z M S 5 7 S G V h Z G V y L D B 9 J n F 1 b 3 Q 7 L C Z x d W 9 0 O 1 N l Y 3 R p b 2 4 x L 1 R h Y m x l I D A g K D c p L 0 F 1 d G 9 S Z W 1 v d m V k Q 2 9 s d W 1 u c z E u e 0 5 h b W U s I F l y L D F 9 J n F 1 b 3 Q 7 L C Z x d W 9 0 O 1 N l Y 3 R p b 2 4 x L 1 R h Y m x l I D A g K D c p L 0 F 1 d G 9 S Z W 1 v d m V k Q 2 9 s d W 1 u c z E u e 0 d Q L D J 9 J n F 1 b 3 Q 7 L C Z x d W 9 0 O 1 N l Y 3 R p b 2 4 x L 1 R h Y m x l I D A g K D c p L 0 F 1 d G 9 S Z W 1 v d m V k Q 2 9 s d W 1 u c z E u e 0 c s M 3 0 m c X V v d D s s J n F 1 b 3 Q 7 U 2 V j d G l v b j E v V G F i b G U g M C A o N y k v Q X V 0 b 1 J l b W 9 2 Z W R D b 2 x 1 b W 5 z M S 5 7 Q S w 0 f S Z x d W 9 0 O y w m c X V v d D t T Z W N 0 a W 9 u M S 9 U Y W J s Z S A w I C g 3 K S 9 B d X R v U m V t b 3 Z l Z E N v b H V t b n M x L n t Q d H M u L D V 9 J n F 1 b 3 Q 7 L C Z x d W 9 0 O 1 N l Y 3 R p b 2 4 x L 1 R h Y m x l I D A g K D c p L 0 F 1 d G 9 S Z W 1 v d m V k Q 2 9 s d W 1 u c z E u e 1 B 0 L 0 d Q L D Z 9 J n F 1 b 3 Q 7 L C Z x d W 9 0 O 1 N l Y 3 R p b 2 4 x L 1 R h Y m x l I D A g K D c p L 0 F 1 d G 9 S Z W 1 v d m V k Q 2 9 s d W 1 u c z E u e 1 N o b 3 R z L D d 9 J n F 1 b 3 Q 7 L C Z x d W 9 0 O 1 N l Y 3 R p b 2 4 x L 1 R h Y m x l I D A g K D c p L 0 F 1 d G 9 S Z W 1 v d m V k Q 2 9 s d W 1 u c z E u e 1 N o J S w 4 f S Z x d W 9 0 O y w m c X V v d D t T Z W N 0 a W 9 u M S 9 U Y W J s Z S A w I C g 3 K S 9 B d X R v U m V t b 3 Z l Z E N v b H V t b n M x L n t Q S U 0 s O X 0 m c X V v d D s s J n F 1 b 3 Q 7 U 2 V j d G l v b j E v V G F i b G U g M C A o N y k v Q X V 0 b 1 J l b W 9 2 Z W R D b 2 x 1 b W 5 z M S 5 7 R 1 d H L D E w f S Z x d W 9 0 O y w m c X V v d D t T Z W N 0 a W 9 u M S 9 U Y W J s Z S A w I C g 3 K S 9 B d X R v U m V t b 3 Z l Z E N v b H V t b n M x L n t Q U E c s M T F 9 J n F 1 b 3 Q 7 L C Z x d W 9 0 O 1 N l Y 3 R p b 2 4 x L 1 R h Y m x l I D A g K D c p L 0 F 1 d G 9 S Z W 1 v d m V k Q 2 9 s d W 1 u c z E u e 1 N I R y w x M n 0 m c X V v d D s s J n F 1 b 3 Q 7 U 2 V j d G l v b j E v V G F i b G U g M C A o N y k v Q X V 0 b 1 J l b W 9 2 Z W R D b 2 x 1 b W 5 z M S 5 7 K y 8 t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O r a s g u t k Q q J H m + Q x a Y w R A A A A A A I A A A A A A B B m A A A A A Q A A I A A A A H A V A K u 4 p D m x 7 C h p m I E r T L 4 8 9 m + r w N 9 o M s D O N s 2 M 3 s K n A A A A A A 6 A A A A A A g A A I A A A A E f 8 5 d I 3 g J 9 F u Y R P U E Q C u D D F X q 9 g N 0 l 8 v 5 u S n i v P Y G Z W U A A A A D W F c N V 2 l s w c Z D b 5 1 V n V K t e N P H e 7 4 6 Y 1 X X 5 A d p y + v K u S f 7 4 t 9 c R c A I h a / Y J Y o I n F u H C a s M q A x q y q I l D z p m 5 b l E T 1 s N R h Y L t g v i p v x J M c U d 7 s Q A A A A M W A a P k G B q T r g 8 y M w Y v z U 7 L j E a V E 2 x C e G s A V Q t b i o i j X j S Y 2 a f 2 b N u I b c m h F z G 0 d K V L m T d I q A z G C i g y s m Q K O T 3 k =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powerplay_penkill_table</vt:lpstr>
      <vt:lpstr>MSU_Tech_All_Time_GLI</vt:lpstr>
      <vt:lpstr>Yearly results_edit_</vt:lpstr>
      <vt:lpstr>Table 0 (7)</vt:lpstr>
      <vt:lpstr>Ferris_Roster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2023-12-16T16:21:51Z</cp:lastPrinted>
  <dcterms:created xsi:type="dcterms:W3CDTF">2023-12-12T00:52:39Z</dcterms:created>
  <dcterms:modified xsi:type="dcterms:W3CDTF">2023-12-16T22:46:09Z</dcterms:modified>
</cp:coreProperties>
</file>