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codeName="ThisWorkbook" autoCompressPictures="0"/>
  <bookViews>
    <workbookView xWindow="600" yWindow="340" windowWidth="50100" windowHeight="27660" tabRatio="601" activeTab="2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<sst xmlns="http://schemas.openxmlformats.org/spreadsheetml/2006/main" count="5402" uniqueCount="877">
  <si>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</si>
  <si>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</si>
  <si>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</si>
  <si>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</si>
  <si>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</si>
  <si>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</si>
  <si>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</si>
  <si>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</si>
  <si>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</si>
  <si>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</si>
  <si>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</si>
  <si>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</si>
  <si>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</si>
  <si>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</si>
  <si>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</si>
  <si>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</si>
  <si>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</si>
  <si>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</si>
  <si>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</si>
  <si>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</si>
  <si>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</si>
  <si>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</si>
  <si>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</si>
  <si>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</si>
  <si>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</si>
  <si>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</si>
  <si>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</si>
  <si>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</si>
  <si>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</si>
  <si>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</si>
  <si>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</si>
  <si>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</si>
  <si>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</si>
  <si>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</si>
  <si>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</si>
  <si>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</si>
  <si>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</si>
  <si>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</si>
  <si>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</si>
  <si>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</si>
  <si>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</si>
  <si>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</si>
  <si>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</si>
  <si>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</si>
  <si>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</si>
  <si>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</si>
  <si>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</si>
  <si>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</si>
  <si>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</si>
  <si>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</si>
  <si>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</si>
  <si>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</si>
  <si>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</si>
  <si>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</si>
  <si>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</si>
  <si>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</si>
  <si>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</si>
  <si>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</si>
  <si>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</si>
  <si>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</si>
  <si>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</si>
  <si>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</si>
  <si>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</si>
  <si>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</si>
  <si>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</si>
  <si>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</si>
  <si>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</si>
  <si>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</si>
  <si>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</si>
  <si>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</si>
  <si>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</si>
  <si>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</si>
  <si>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</si>
  <si>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</si>
  <si>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</si>
  <si>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</si>
  <si>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</si>
  <si>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</si>
  <si>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</si>
  <si>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</si>
  <si>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</si>
  <si>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</si>
  <si>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</si>
  <si>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</si>
  <si>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</si>
  <si>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</si>
  <si>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</si>
  <si>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</si>
  <si>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</si>
  <si>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</si>
  <si>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</si>
  <si>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</si>
  <si>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</si>
  <si>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</si>
  <si>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</si>
  <si>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</si>
  <si>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</si>
  <si>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</si>
  <si>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</si>
  <si>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</si>
  <si>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</si>
  <si>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</si>
  <si>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</si>
  <si>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</si>
  <si>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</si>
  <si>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</si>
  <si>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</si>
  <si>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</si>
  <si>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</si>
  <si>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</si>
  <si>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</si>
  <si>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</si>
  <si>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</si>
  <si>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</si>
  <si>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</si>
  <si>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</si>
  <si>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</si>
  <si>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</si>
  <si>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</si>
  <si>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</si>
  <si>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</si>
  <si>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</si>
  <si>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</si>
  <si>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</si>
  <si>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</si>
  <si>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</si>
  <si>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</si>
  <si>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</si>
  <si>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</si>
  <si>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</si>
  <si>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</si>
  <si>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</si>
  <si>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</si>
  <si>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</si>
  <si>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</si>
  <si>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</si>
  <si>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</si>
  <si>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</si>
  <si>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</si>
  <si>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</si>
  <si>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</si>
  <si>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</si>
  <si>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</si>
  <si>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</si>
  <si>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</si>
  <si>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</si>
  <si>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</si>
  <si>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</si>
  <si>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</si>
  <si>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</si>
  <si>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</si>
  <si>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</si>
  <si>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</si>
  <si>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</si>
  <si>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</si>
  <si>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</si>
  <si>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</si>
  <si>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</si>
  <si>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</si>
  <si>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</si>
  <si>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</si>
  <si>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</si>
  <si>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</si>
  <si>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</si>
  <si>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</si>
  <si>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</si>
  <si>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</si>
  <si>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</si>
  <si>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</si>
  <si>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</si>
  <si>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</si>
  <si>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</si>
  <si>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</si>
  <si>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</si>
  <si>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</si>
  <si>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</si>
  <si>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</si>
  <si>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</si>
  <si>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</si>
  <si>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</si>
  <si>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</si>
  <si>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</si>
  <si>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</si>
  <si>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</si>
  <si>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</si>
  <si>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</si>
  <si>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</si>
  <si>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</si>
  <si>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</si>
  <si>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</si>
  <si>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</si>
  <si>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</si>
  <si>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</si>
  <si>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</si>
  <si>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</si>
  <si>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</si>
  <si>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</si>
  <si>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</si>
  <si>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</si>
  <si>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</si>
  <si>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</si>
  <si>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</si>
  <si>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</si>
  <si>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</si>
  <si>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</si>
  <si>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</si>
  <si>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</si>
  <si>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</si>
  <si>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</si>
  <si>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</si>
  <si>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</si>
  <si>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</si>
  <si>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</si>
  <si>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</si>
  <si>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</si>
  <si>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</si>
  <si>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</si>
  <si>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</si>
  <si>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</si>
  <si>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</si>
  <si>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</si>
  <si>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</si>
  <si>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</si>
  <si>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</si>
  <si>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</si>
  <si>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</si>
  <si>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</si>
  <si>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</si>
  <si>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</si>
  <si>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</si>
  <si>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</si>
  <si>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</si>
  <si>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</si>
  <si>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</si>
  <si>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</si>
  <si>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</si>
  <si>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</si>
  <si>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</si>
  <si>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</si>
  <si>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</si>
  <si>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</si>
  <si>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</si>
  <si>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</si>
  <si>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</si>
  <si>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</si>
  <si>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</si>
  <si>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</si>
  <si>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</si>
  <si>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</si>
  <si>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</si>
  <si>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</si>
  <si>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</si>
  <si>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</si>
  <si>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</si>
  <si>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</si>
  <si>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</si>
  <si>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</si>
  <si>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</si>
  <si>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</si>
  <si>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</si>
  <si>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</si>
  <si>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</si>
  <si>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</si>
  <si>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</si>
  <si>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</si>
  <si>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</si>
  <si>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</si>
  <si>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</si>
  <si>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</si>
  <si>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</si>
  <si>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</si>
  <si>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</si>
  <si>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</si>
  <si>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</si>
  <si>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</si>
  <si>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</si>
  <si>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</si>
  <si>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</si>
  <si>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</si>
  <si>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</si>
  <si>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</si>
  <si>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</si>
  <si>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</si>
  <si>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</si>
  <si>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</si>
  <si>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</si>
  <si>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</si>
  <si>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</si>
  <si>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</si>
  <si>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</si>
  <si>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</si>
  <si>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</si>
  <si>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</si>
  <si>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</si>
  <si>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</si>
  <si>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</si>
  <si>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</si>
  <si>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</si>
  <si>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</si>
  <si>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</si>
  <si>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</si>
  <si>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</si>
  <si>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</si>
  <si>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b</t>
    </r>
    <r>
      <rPr>
        <sz val="10"/>
        <rFont val="Arial"/>
      </rPr>
      <t>LBNL: Lawrence Berkeley National Laboratory</t>
    </r>
  </si>
  <si>
    <r>
      <t>c</t>
    </r>
    <r>
      <rPr>
        <sz val="10"/>
        <rFont val="Arial"/>
      </rPr>
      <t>ESTSC: Energy Science and Technology Software Center (at Oak Ridge National Laboratory, USA)</t>
    </r>
  </si>
  <si>
    <r>
      <t>d</t>
    </r>
    <r>
      <rPr>
        <sz val="10"/>
        <rFont val="Arial"/>
      </rPr>
      <t>CIEMAT: Centro de Investigaciones Energeticas, Medioambientales y Tecnologicas</t>
    </r>
  </si>
  <si>
    <r>
      <t>e</t>
    </r>
    <r>
      <rPr>
        <sz val="10"/>
        <rFont val="Arial"/>
      </rPr>
      <t>JJH: James J. Hirsch &amp; Associates</t>
    </r>
  </si>
  <si>
    <r>
      <t>f</t>
    </r>
    <r>
      <rPr>
        <sz val="10"/>
        <rFont val="Arial"/>
      </rPr>
      <t>NREL/JNA: National Renewable Energy Laboratory/J. Neymark &amp; Associates</t>
    </r>
  </si>
  <si>
    <r>
      <t>g</t>
    </r>
    <r>
      <rPr>
        <sz val="10"/>
        <rFont val="Arial"/>
      </rPr>
      <t>UIUC: University of Illinois Urbana/Champaign</t>
    </r>
  </si>
  <si>
    <r>
      <t>h</t>
    </r>
    <r>
      <rPr>
        <sz val="10"/>
        <rFont val="Arial"/>
      </rPr>
      <t>CERL: U.S. Army Corps of Engineers, Construction Engineering Research Laboratories</t>
    </r>
  </si>
  <si>
    <r>
      <t>i</t>
    </r>
    <r>
      <rPr>
        <sz val="10"/>
        <rFont val="Arial"/>
      </rPr>
      <t>OSU: Oklahoma State University</t>
    </r>
  </si>
  <si>
    <r>
      <t>j</t>
    </r>
    <r>
      <rPr>
        <sz val="10"/>
        <rFont val="Arial"/>
      </rPr>
      <t>FSEC: University of Central Florida, Florida Solar Energy Center</t>
    </r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</si>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</sst>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 x14ac:knownFonts="1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etica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9">
    <cellStyle name="Comma 2" xfId="1"/>
    <cellStyle name="Followed Hyperlink" xfId="8" builtinId="9" hidden="1"/>
    <cellStyle name="Hyperlink" xfId="7" builtinId="8" hidden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chartsheet" Target="chartsheets/sheet2.xml"/><Relationship Id="rId17" Type="http://schemas.openxmlformats.org/officeDocument/2006/relationships/chartsheet" Target="chartsheets/sheet3.xml"/><Relationship Id="rId18" Type="http://schemas.openxmlformats.org/officeDocument/2006/relationships/chartsheet" Target="chartsheets/sheet4.xml"/><Relationship Id="rId19" Type="http://schemas.openxmlformats.org/officeDocument/2006/relationships/chartsheet" Target="chartsheets/sheet5.xml"/><Relationship Id="rId50" Type="http://schemas.openxmlformats.org/officeDocument/2006/relationships/worksheet" Target="worksheets/sheet24.xml"/><Relationship Id="rId51" Type="http://schemas.openxmlformats.org/officeDocument/2006/relationships/worksheet" Target="worksheets/sheet25.xml"/><Relationship Id="rId52" Type="http://schemas.openxmlformats.org/officeDocument/2006/relationships/worksheet" Target="worksheets/sheet26.xml"/><Relationship Id="rId53" Type="http://schemas.openxmlformats.org/officeDocument/2006/relationships/worksheet" Target="worksheets/sheet27.xml"/><Relationship Id="rId54" Type="http://schemas.openxmlformats.org/officeDocument/2006/relationships/worksheet" Target="worksheets/sheet28.xml"/><Relationship Id="rId55" Type="http://schemas.openxmlformats.org/officeDocument/2006/relationships/worksheet" Target="worksheets/sheet29.xml"/><Relationship Id="rId56" Type="http://schemas.openxmlformats.org/officeDocument/2006/relationships/worksheet" Target="worksheets/sheet30.xml"/><Relationship Id="rId57" Type="http://schemas.openxmlformats.org/officeDocument/2006/relationships/worksheet" Target="worksheets/sheet31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chartsheet" Target="chartsheets/sheet26.xml"/><Relationship Id="rId41" Type="http://schemas.openxmlformats.org/officeDocument/2006/relationships/worksheet" Target="worksheets/sheet15.xml"/><Relationship Id="rId42" Type="http://schemas.openxmlformats.org/officeDocument/2006/relationships/worksheet" Target="worksheets/sheet16.xml"/><Relationship Id="rId43" Type="http://schemas.openxmlformats.org/officeDocument/2006/relationships/worksheet" Target="worksheets/sheet17.xml"/><Relationship Id="rId44" Type="http://schemas.openxmlformats.org/officeDocument/2006/relationships/worksheet" Target="worksheets/sheet18.xml"/><Relationship Id="rId45" Type="http://schemas.openxmlformats.org/officeDocument/2006/relationships/worksheet" Target="worksheets/sheet19.xml"/><Relationship Id="rId46" Type="http://schemas.openxmlformats.org/officeDocument/2006/relationships/worksheet" Target="worksheets/sheet20.xml"/><Relationship Id="rId47" Type="http://schemas.openxmlformats.org/officeDocument/2006/relationships/worksheet" Target="worksheets/sheet21.xml"/><Relationship Id="rId48" Type="http://schemas.openxmlformats.org/officeDocument/2006/relationships/worksheet" Target="worksheets/sheet22.xml"/><Relationship Id="rId49" Type="http://schemas.openxmlformats.org/officeDocument/2006/relationships/worksheet" Target="worksheets/sheet2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6.xml"/><Relationship Id="rId31" Type="http://schemas.openxmlformats.org/officeDocument/2006/relationships/chartsheet" Target="chartsheets/sheet17.xml"/><Relationship Id="rId32" Type="http://schemas.openxmlformats.org/officeDocument/2006/relationships/chartsheet" Target="chartsheets/sheet18.xml"/><Relationship Id="rId33" Type="http://schemas.openxmlformats.org/officeDocument/2006/relationships/chartsheet" Target="chartsheets/sheet19.xml"/><Relationship Id="rId34" Type="http://schemas.openxmlformats.org/officeDocument/2006/relationships/chartsheet" Target="chartsheets/sheet20.xml"/><Relationship Id="rId35" Type="http://schemas.openxmlformats.org/officeDocument/2006/relationships/chartsheet" Target="chartsheets/sheet21.xml"/><Relationship Id="rId36" Type="http://schemas.openxmlformats.org/officeDocument/2006/relationships/chartsheet" Target="chartsheets/sheet22.xml"/><Relationship Id="rId37" Type="http://schemas.openxmlformats.org/officeDocument/2006/relationships/chartsheet" Target="chartsheets/sheet23.xml"/><Relationship Id="rId38" Type="http://schemas.openxmlformats.org/officeDocument/2006/relationships/chartsheet" Target="chartsheets/sheet24.xml"/><Relationship Id="rId39" Type="http://schemas.openxmlformats.org/officeDocument/2006/relationships/chartsheet" Target="chartsheets/sheet25.xml"/><Relationship Id="rId20" Type="http://schemas.openxmlformats.org/officeDocument/2006/relationships/chartsheet" Target="chartsheets/sheet6.xml"/><Relationship Id="rId21" Type="http://schemas.openxmlformats.org/officeDocument/2006/relationships/chartsheet" Target="chartsheets/sheet7.xml"/><Relationship Id="rId22" Type="http://schemas.openxmlformats.org/officeDocument/2006/relationships/chartsheet" Target="chartsheets/sheet8.xml"/><Relationship Id="rId23" Type="http://schemas.openxmlformats.org/officeDocument/2006/relationships/chartsheet" Target="chartsheets/sheet9.xml"/><Relationship Id="rId24" Type="http://schemas.openxmlformats.org/officeDocument/2006/relationships/chartsheet" Target="chartsheets/sheet10.xml"/><Relationship Id="rId25" Type="http://schemas.openxmlformats.org/officeDocument/2006/relationships/chartsheet" Target="chartsheets/sheet11.xml"/><Relationship Id="rId26" Type="http://schemas.openxmlformats.org/officeDocument/2006/relationships/chartsheet" Target="chartsheets/sheet12.xml"/><Relationship Id="rId27" Type="http://schemas.openxmlformats.org/officeDocument/2006/relationships/chartsheet" Target="chartsheets/sheet13.xml"/><Relationship Id="rId28" Type="http://schemas.openxmlformats.org/officeDocument/2006/relationships/chartsheet" Target="chartsheets/sheet14.xml"/><Relationship Id="rId29" Type="http://schemas.openxmlformats.org/officeDocument/2006/relationships/chartsheet" Target="chartsheets/sheet15.xml"/><Relationship Id="rId60" Type="http://schemas.openxmlformats.org/officeDocument/2006/relationships/sharedStrings" Target="sharedStrings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1.133427243928431</c:v>
                </c:pt>
                <c:pt idx="1">
                  <c:v>1.42051039717305</c:v>
                </c:pt>
                <c:pt idx="2">
                  <c:v>1.461902526313658</c:v>
                </c:pt>
                <c:pt idx="3">
                  <c:v>0.144892978008663</c:v>
                </c:pt>
                <c:pt idx="4">
                  <c:v>0.150450316892491</c:v>
                </c:pt>
                <c:pt idx="5">
                  <c:v>1.572228943863221</c:v>
                </c:pt>
                <c:pt idx="6">
                  <c:v>1.620395225321016</c:v>
                </c:pt>
                <c:pt idx="7">
                  <c:v>1.349708616709237</c:v>
                </c:pt>
                <c:pt idx="8">
                  <c:v>1.096865858292226</c:v>
                </c:pt>
                <c:pt idx="9">
                  <c:v>1.651465488255042</c:v>
                </c:pt>
                <c:pt idx="10">
                  <c:v>1.292682288765554</c:v>
                </c:pt>
                <c:pt idx="11">
                  <c:v>0.406851949079609</c:v>
                </c:pt>
                <c:pt idx="12">
                  <c:v>0.360610332909457</c:v>
                </c:pt>
                <c:pt idx="13">
                  <c:v>1.635776462712197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576168"/>
        <c:axId val="-2049572920"/>
      </c:barChart>
      <c:catAx>
        <c:axId val="-204957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57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95729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576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584488"/>
        <c:axId val="-2051647080"/>
      </c:barChart>
      <c:catAx>
        <c:axId val="-205158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64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16470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584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254728"/>
        <c:axId val="-2120251480"/>
      </c:barChart>
      <c:catAx>
        <c:axId val="-212025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251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251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25472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4646.58266451988</c:v>
                </c:pt>
                <c:pt idx="1">
                  <c:v>4627.884490920383</c:v>
                </c:pt>
                <c:pt idx="2">
                  <c:v>4622.567652111467</c:v>
                </c:pt>
                <c:pt idx="3">
                  <c:v>1076.102664519933</c:v>
                </c:pt>
                <c:pt idx="4">
                  <c:v>1057.404490920424</c:v>
                </c:pt>
                <c:pt idx="5">
                  <c:v>5392.182412642345</c:v>
                </c:pt>
                <c:pt idx="6">
                  <c:v>5386.876301495467</c:v>
                </c:pt>
                <c:pt idx="7">
                  <c:v>5403.438643103845</c:v>
                </c:pt>
                <c:pt idx="8">
                  <c:v>3096.178218859762</c:v>
                </c:pt>
                <c:pt idx="9">
                  <c:v>5391.476861656961</c:v>
                </c:pt>
                <c:pt idx="10">
                  <c:v>5410.149562792793</c:v>
                </c:pt>
                <c:pt idx="11">
                  <c:v>1440.171349284863</c:v>
                </c:pt>
                <c:pt idx="12">
                  <c:v>1458.866440369972</c:v>
                </c:pt>
                <c:pt idx="13">
                  <c:v>6392.17364763985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003688"/>
        <c:axId val="-2050542632"/>
      </c:barChart>
      <c:catAx>
        <c:axId val="-205000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542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0542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003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-18.69817359949957</c:v>
                </c:pt>
                <c:pt idx="1">
                  <c:v>-5.316838808915236</c:v>
                </c:pt>
                <c:pt idx="2">
                  <c:v>-24.0150124084148</c:v>
                </c:pt>
                <c:pt idx="3">
                  <c:v>-3570.479999999949</c:v>
                </c:pt>
                <c:pt idx="4">
                  <c:v>-18.69817359950889</c:v>
                </c:pt>
                <c:pt idx="5">
                  <c:v>-3570.479999999958</c:v>
                </c:pt>
                <c:pt idx="6">
                  <c:v>764.2979217219627</c:v>
                </c:pt>
                <c:pt idx="7">
                  <c:v>-5.306111146877811</c:v>
                </c:pt>
                <c:pt idx="8">
                  <c:v>16.56234160837721</c:v>
                </c:pt>
                <c:pt idx="9">
                  <c:v>-2296.004193782583</c:v>
                </c:pt>
                <c:pt idx="10">
                  <c:v>-0.705550985383525</c:v>
                </c:pt>
                <c:pt idx="11">
                  <c:v>2295.2986427972</c:v>
                </c:pt>
                <c:pt idx="12">
                  <c:v>18.67270113583163</c:v>
                </c:pt>
                <c:pt idx="13">
                  <c:v>-3951.305512372098</c:v>
                </c:pt>
                <c:pt idx="14">
                  <c:v>382.7668583644386</c:v>
                </c:pt>
                <c:pt idx="15">
                  <c:v>18.69509108510852</c:v>
                </c:pt>
                <c:pt idx="16">
                  <c:v>-3951.283122422822</c:v>
                </c:pt>
                <c:pt idx="17">
                  <c:v>382.7637758500382</c:v>
                </c:pt>
                <c:pt idx="18">
                  <c:v>1745.590983119968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320792"/>
        <c:axId val="-2049317544"/>
      </c:barChart>
      <c:catAx>
        <c:axId val="-204932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317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9317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32079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4646.58266451988</c:v>
                </c:pt>
                <c:pt idx="1">
                  <c:v>4627.884490920382</c:v>
                </c:pt>
                <c:pt idx="2">
                  <c:v>4622.567652111466</c:v>
                </c:pt>
                <c:pt idx="3">
                  <c:v>1076.102664519932</c:v>
                </c:pt>
                <c:pt idx="4">
                  <c:v>1057.404490920424</c:v>
                </c:pt>
                <c:pt idx="5">
                  <c:v>4626.582211664584</c:v>
                </c:pt>
                <c:pt idx="6">
                  <c:v>4621.275996898738</c:v>
                </c:pt>
                <c:pt idx="7">
                  <c:v>4637.838412931416</c:v>
                </c:pt>
                <c:pt idx="8">
                  <c:v>2330.577826192006</c:v>
                </c:pt>
                <c:pt idx="9">
                  <c:v>2329.076371994226</c:v>
                </c:pt>
                <c:pt idx="10">
                  <c:v>2347.749044761634</c:v>
                </c:pt>
                <c:pt idx="11">
                  <c:v>1057.370963075013</c:v>
                </c:pt>
                <c:pt idx="12">
                  <c:v>1076.06594667143</c:v>
                </c:pt>
                <c:pt idx="13">
                  <c:v>5127.54136760871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448760"/>
        <c:axId val="-2120457096"/>
      </c:barChart>
      <c:catAx>
        <c:axId val="-212044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45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4570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448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-18.69817359949957</c:v>
                </c:pt>
                <c:pt idx="1">
                  <c:v>-5.316838808916145</c:v>
                </c:pt>
                <c:pt idx="2">
                  <c:v>-24.01501240841571</c:v>
                </c:pt>
                <c:pt idx="3">
                  <c:v>-3570.47999999995</c:v>
                </c:pt>
                <c:pt idx="4">
                  <c:v>-18.69817359950844</c:v>
                </c:pt>
                <c:pt idx="5">
                  <c:v>-3570.479999999958</c:v>
                </c:pt>
                <c:pt idx="6">
                  <c:v>-1.302279255797657</c:v>
                </c:pt>
                <c:pt idx="7">
                  <c:v>-5.306214765845652</c:v>
                </c:pt>
                <c:pt idx="8">
                  <c:v>16.5624160326779</c:v>
                </c:pt>
                <c:pt idx="9">
                  <c:v>-2296.004385472578</c:v>
                </c:pt>
                <c:pt idx="10">
                  <c:v>-2297.505839670358</c:v>
                </c:pt>
                <c:pt idx="11">
                  <c:v>-1.501454197780276</c:v>
                </c:pt>
                <c:pt idx="12">
                  <c:v>18.67267276740768</c:v>
                </c:pt>
                <c:pt idx="13">
                  <c:v>-1271.705408919213</c:v>
                </c:pt>
                <c:pt idx="14">
                  <c:v>-0.0335278454106174</c:v>
                </c:pt>
                <c:pt idx="15">
                  <c:v>18.69498359641716</c:v>
                </c:pt>
                <c:pt idx="16">
                  <c:v>-1271.683098090204</c:v>
                </c:pt>
                <c:pt idx="17">
                  <c:v>-0.036717848501894</c:v>
                </c:pt>
                <c:pt idx="18">
                  <c:v>480.9587030888279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699064"/>
        <c:axId val="-2120705528"/>
      </c:barChart>
      <c:catAx>
        <c:axId val="-21206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7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7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6990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0.102985842160049</c:v>
                </c:pt>
                <c:pt idx="1">
                  <c:v>0.0908126614009883</c:v>
                </c:pt>
                <c:pt idx="2">
                  <c:v>0.114033867866964</c:v>
                </c:pt>
                <c:pt idx="3">
                  <c:v>0.100311554295426</c:v>
                </c:pt>
                <c:pt idx="4">
                  <c:v>0.0882031877104282</c:v>
                </c:pt>
                <c:pt idx="5">
                  <c:v>9636.026901488878</c:v>
                </c:pt>
                <c:pt idx="6">
                  <c:v>9636.038243542816</c:v>
                </c:pt>
                <c:pt idx="7">
                  <c:v>9636.030548583157</c:v>
                </c:pt>
                <c:pt idx="8">
                  <c:v>9636.034234218926</c:v>
                </c:pt>
                <c:pt idx="9">
                  <c:v>38544.02614459826</c:v>
                </c:pt>
                <c:pt idx="10">
                  <c:v>38544.0245394814</c:v>
                </c:pt>
                <c:pt idx="11">
                  <c:v>4818.045240963695</c:v>
                </c:pt>
                <c:pt idx="12">
                  <c:v>4818.054330957927</c:v>
                </c:pt>
                <c:pt idx="13">
                  <c:v>15916.95693978802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868072"/>
        <c:axId val="-2120864824"/>
      </c:barChart>
      <c:catAx>
        <c:axId val="-212086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86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86482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868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-0.012173180759061</c:v>
                </c:pt>
                <c:pt idx="1">
                  <c:v>0.0232212064659757</c:v>
                </c:pt>
                <c:pt idx="2">
                  <c:v>0.0110480257069147</c:v>
                </c:pt>
                <c:pt idx="3">
                  <c:v>-0.00267428786462367</c:v>
                </c:pt>
                <c:pt idx="4">
                  <c:v>-0.0121083665849974</c:v>
                </c:pt>
                <c:pt idx="5">
                  <c:v>-0.00260947369056007</c:v>
                </c:pt>
                <c:pt idx="6">
                  <c:v>9635.936088827477</c:v>
                </c:pt>
                <c:pt idx="7">
                  <c:v>0.0113420539382787</c:v>
                </c:pt>
                <c:pt idx="8">
                  <c:v>-0.00769495965869282</c:v>
                </c:pt>
                <c:pt idx="9">
                  <c:v>0.00733273004880175</c:v>
                </c:pt>
                <c:pt idx="10">
                  <c:v>28907.99924310939</c:v>
                </c:pt>
                <c:pt idx="11">
                  <c:v>28907.99191037934</c:v>
                </c:pt>
                <c:pt idx="12">
                  <c:v>-0.00160511685680831</c:v>
                </c:pt>
                <c:pt idx="13">
                  <c:v>-33725.98090363457</c:v>
                </c:pt>
                <c:pt idx="14">
                  <c:v>4817.957037775985</c:v>
                </c:pt>
                <c:pt idx="15">
                  <c:v>0.00908999423154455</c:v>
                </c:pt>
                <c:pt idx="16">
                  <c:v>-33725.97020852347</c:v>
                </c:pt>
                <c:pt idx="17">
                  <c:v>4817.954019403631</c:v>
                </c:pt>
                <c:pt idx="18">
                  <c:v>15916.85395394586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990936"/>
        <c:axId val="-2120987688"/>
      </c:barChart>
      <c:catAx>
        <c:axId val="-212099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8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9876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909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22.20000000000002</c:v>
                </c:pt>
                <c:pt idx="1">
                  <c:v>22.20000000000006</c:v>
                </c:pt>
                <c:pt idx="2">
                  <c:v>26.7000000000001</c:v>
                </c:pt>
                <c:pt idx="3">
                  <c:v>22.20000000000027</c:v>
                </c:pt>
                <c:pt idx="4">
                  <c:v>22.20000000000027</c:v>
                </c:pt>
                <c:pt idx="5">
                  <c:v>22.19673754473365</c:v>
                </c:pt>
                <c:pt idx="6">
                  <c:v>26.69652928404129</c:v>
                </c:pt>
                <c:pt idx="7">
                  <c:v>23.2968640825856</c:v>
                </c:pt>
                <c:pt idx="8">
                  <c:v>22.19873125360433</c:v>
                </c:pt>
                <c:pt idx="9">
                  <c:v>22.1949759050736</c:v>
                </c:pt>
                <c:pt idx="10">
                  <c:v>22.195224008683</c:v>
                </c:pt>
                <c:pt idx="11">
                  <c:v>22.19991605199884</c:v>
                </c:pt>
                <c:pt idx="12">
                  <c:v>22.1999137264586</c:v>
                </c:pt>
                <c:pt idx="13">
                  <c:v>26.69392130402023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088616"/>
        <c:axId val="-2121085368"/>
      </c:barChart>
      <c:catAx>
        <c:axId val="-212108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08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085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088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2.56051436309946E-14</c:v>
                </c:pt>
                <c:pt idx="1">
                  <c:v>1.77635683940025E-14</c:v>
                </c:pt>
                <c:pt idx="2">
                  <c:v>3.36642906642893E-14</c:v>
                </c:pt>
                <c:pt idx="3">
                  <c:v>3.20064295387429E-15</c:v>
                </c:pt>
                <c:pt idx="4">
                  <c:v>1.92038577232457E-15</c:v>
                </c:pt>
                <c:pt idx="5">
                  <c:v>1.02897023475506E-5</c:v>
                </c:pt>
                <c:pt idx="6">
                  <c:v>1.79359405408259E-5</c:v>
                </c:pt>
                <c:pt idx="7">
                  <c:v>2.71338932236948E-5</c:v>
                </c:pt>
                <c:pt idx="8">
                  <c:v>3.29283859834055E-6</c:v>
                </c:pt>
                <c:pt idx="9">
                  <c:v>1.16336071047543E-5</c:v>
                </c:pt>
                <c:pt idx="10">
                  <c:v>2.35534466530878E-5</c:v>
                </c:pt>
                <c:pt idx="11">
                  <c:v>1.59077641371841E-7</c:v>
                </c:pt>
                <c:pt idx="12">
                  <c:v>2.29348194402868E-7</c:v>
                </c:pt>
                <c:pt idx="13">
                  <c:v>1.32401842437216E-5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150840"/>
        <c:axId val="-2049985688"/>
      </c:barChart>
      <c:catAx>
        <c:axId val="-205015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98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998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150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0.0133215629652007</c:v>
                </c:pt>
                <c:pt idx="1">
                  <c:v>0.00745672197365974</c:v>
                </c:pt>
                <c:pt idx="2">
                  <c:v>0.008073033835713</c:v>
                </c:pt>
                <c:pt idx="3">
                  <c:v>0.143405396538932</c:v>
                </c:pt>
                <c:pt idx="4">
                  <c:v>0.0802300211887728</c:v>
                </c:pt>
                <c:pt idx="5">
                  <c:v>0.0106032190810063</c:v>
                </c:pt>
                <c:pt idx="6">
                  <c:v>0.0115787792011671</c:v>
                </c:pt>
                <c:pt idx="7">
                  <c:v>0.0132892742628088</c:v>
                </c:pt>
                <c:pt idx="8">
                  <c:v>0.0162769475875781</c:v>
                </c:pt>
                <c:pt idx="9">
                  <c:v>0.0187402963679705</c:v>
                </c:pt>
                <c:pt idx="10">
                  <c:v>0.0236251818929513</c:v>
                </c:pt>
                <c:pt idx="11">
                  <c:v>0.0448820837964774</c:v>
                </c:pt>
                <c:pt idx="12">
                  <c:v>0.081717807283402</c:v>
                </c:pt>
                <c:pt idx="13">
                  <c:v>0.0121999612365659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149160"/>
        <c:axId val="-2050825560"/>
      </c:barChart>
      <c:catAx>
        <c:axId val="-205014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82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0825560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149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0.00730860883928459</c:v>
                </c:pt>
                <c:pt idx="1">
                  <c:v>0.00635316716142939</c:v>
                </c:pt>
                <c:pt idx="2">
                  <c:v>0.00795845689685906</c:v>
                </c:pt>
                <c:pt idx="3">
                  <c:v>0.0073141515870173</c:v>
                </c:pt>
                <c:pt idx="4">
                  <c:v>0.00635809880823202</c:v>
                </c:pt>
                <c:pt idx="5">
                  <c:v>0.00804070446343315</c:v>
                </c:pt>
                <c:pt idx="6">
                  <c:v>0.00995546674303706</c:v>
                </c:pt>
                <c:pt idx="7">
                  <c:v>0.00905162899304272</c:v>
                </c:pt>
                <c:pt idx="8">
                  <c:v>0.00937198246351058</c:v>
                </c:pt>
                <c:pt idx="9">
                  <c:v>0.0143874349310341</c:v>
                </c:pt>
                <c:pt idx="10">
                  <c:v>0.0145591454986231</c:v>
                </c:pt>
                <c:pt idx="11">
                  <c:v>0.00962009064743006</c:v>
                </c:pt>
                <c:pt idx="12">
                  <c:v>0.010277835549438</c:v>
                </c:pt>
                <c:pt idx="13">
                  <c:v>0.0110945656233699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196072"/>
        <c:axId val="-2121205032"/>
      </c:barChart>
      <c:catAx>
        <c:axId val="-212119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0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2050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196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7.12060330819379E-16</c:v>
                </c:pt>
                <c:pt idx="1">
                  <c:v>9.69322573016026E-15</c:v>
                </c:pt>
                <c:pt idx="2">
                  <c:v>8.71889361698469E-16</c:v>
                </c:pt>
                <c:pt idx="3">
                  <c:v>7.1152072335606E-16</c:v>
                </c:pt>
                <c:pt idx="4">
                  <c:v>1.06406360774862E-14</c:v>
                </c:pt>
                <c:pt idx="5">
                  <c:v>0.0105491393951914</c:v>
                </c:pt>
                <c:pt idx="6">
                  <c:v>0.0107265880425279</c:v>
                </c:pt>
                <c:pt idx="7">
                  <c:v>0.0108260482630254</c:v>
                </c:pt>
                <c:pt idx="8">
                  <c:v>0.00999224368232472</c:v>
                </c:pt>
                <c:pt idx="9">
                  <c:v>0.00937180425932131</c:v>
                </c:pt>
                <c:pt idx="10">
                  <c:v>0.011240348076419</c:v>
                </c:pt>
                <c:pt idx="11">
                  <c:v>0.0101083989999317</c:v>
                </c:pt>
                <c:pt idx="12">
                  <c:v>0.0128719816232106</c:v>
                </c:pt>
                <c:pt idx="13">
                  <c:v>0.0106289322496261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671064"/>
        <c:axId val="-2052667816"/>
      </c:barChart>
      <c:catAx>
        <c:axId val="-205267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66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667816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67106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47617.8404578777</c:v>
                </c:pt>
                <c:pt idx="1">
                  <c:v>47384.62041931523</c:v>
                </c:pt>
                <c:pt idx="2">
                  <c:v>47317.60979408649</c:v>
                </c:pt>
                <c:pt idx="3">
                  <c:v>2679.037951807612</c:v>
                </c:pt>
                <c:pt idx="4">
                  <c:v>2445.817959726933</c:v>
                </c:pt>
                <c:pt idx="5">
                  <c:v>57004.1652205874</c:v>
                </c:pt>
                <c:pt idx="6">
                  <c:v>56937.28063720827</c:v>
                </c:pt>
                <c:pt idx="7">
                  <c:v>57144.57300342652</c:v>
                </c:pt>
                <c:pt idx="8">
                  <c:v>28106.18827151771</c:v>
                </c:pt>
                <c:pt idx="9">
                  <c:v>56995.28254258177</c:v>
                </c:pt>
                <c:pt idx="10">
                  <c:v>57228.16847656623</c:v>
                </c:pt>
                <c:pt idx="11">
                  <c:v>7263.353366681495</c:v>
                </c:pt>
                <c:pt idx="12">
                  <c:v>7496.530353406187</c:v>
                </c:pt>
                <c:pt idx="13">
                  <c:v>69589.54977265249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251768"/>
        <c:axId val="-2050231368"/>
      </c:barChart>
      <c:catAx>
        <c:axId val="-205025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23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0231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251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47617.73764885517</c:v>
                </c:pt>
                <c:pt idx="1">
                  <c:v>47384.5297620553</c:v>
                </c:pt>
                <c:pt idx="2">
                  <c:v>47317.49595387609</c:v>
                </c:pt>
                <c:pt idx="3">
                  <c:v>2678.937649987527</c:v>
                </c:pt>
                <c:pt idx="4">
                  <c:v>2445.72976434224</c:v>
                </c:pt>
                <c:pt idx="5">
                  <c:v>47384.57968006368</c:v>
                </c:pt>
                <c:pt idx="6">
                  <c:v>47317.54969087847</c:v>
                </c:pt>
                <c:pt idx="7">
                  <c:v>47524.98896025301</c:v>
                </c:pt>
                <c:pt idx="8">
                  <c:v>18476.54945592228</c:v>
                </c:pt>
                <c:pt idx="9">
                  <c:v>18476.60696574328</c:v>
                </c:pt>
                <c:pt idx="10">
                  <c:v>18709.80655459374</c:v>
                </c:pt>
                <c:pt idx="11">
                  <c:v>2445.731225732947</c:v>
                </c:pt>
                <c:pt idx="12">
                  <c:v>2678.938946039877</c:v>
                </c:pt>
                <c:pt idx="13">
                  <c:v>53703.10152519662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003688"/>
        <c:axId val="-2051000440"/>
      </c:barChart>
      <c:catAx>
        <c:axId val="-205100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00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1000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003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1.08775566332042E-12</c:v>
                </c:pt>
                <c:pt idx="1">
                  <c:v>1.00014100704963E-12</c:v>
                </c:pt>
                <c:pt idx="2">
                  <c:v>2.68179671062777E-12</c:v>
                </c:pt>
                <c:pt idx="3">
                  <c:v>1.52726897795219E-12</c:v>
                </c:pt>
                <c:pt idx="4">
                  <c:v>8.73863352050345E-13</c:v>
                </c:pt>
                <c:pt idx="5">
                  <c:v>764.2938673171698</c:v>
                </c:pt>
                <c:pt idx="6">
                  <c:v>764.3046163113845</c:v>
                </c:pt>
                <c:pt idx="7">
                  <c:v>764.2934517340568</c:v>
                </c:pt>
                <c:pt idx="8">
                  <c:v>765.092236009066</c:v>
                </c:pt>
                <c:pt idx="9">
                  <c:v>3060.386222425319</c:v>
                </c:pt>
                <c:pt idx="10">
                  <c:v>3060.361224313224</c:v>
                </c:pt>
                <c:pt idx="11">
                  <c:v>382.7667580813396</c:v>
                </c:pt>
                <c:pt idx="12">
                  <c:v>382.7636731911342</c:v>
                </c:pt>
                <c:pt idx="13">
                  <c:v>1262.208200566115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105784"/>
        <c:axId val="-2049102536"/>
      </c:barChart>
      <c:catAx>
        <c:axId val="-204910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10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9102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105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-42971.15498433528</c:v>
                </c:pt>
                <c:pt idx="1">
                  <c:v>-42756.64527113492</c:v>
                </c:pt>
                <c:pt idx="2">
                  <c:v>-42694.92830176462</c:v>
                </c:pt>
                <c:pt idx="3">
                  <c:v>-1602.834985467595</c:v>
                </c:pt>
                <c:pt idx="4">
                  <c:v>-1388.325273421817</c:v>
                </c:pt>
                <c:pt idx="5">
                  <c:v>-42757.99746839909</c:v>
                </c:pt>
                <c:pt idx="6">
                  <c:v>-42696.27369397973</c:v>
                </c:pt>
                <c:pt idx="7">
                  <c:v>-42887.1505473216</c:v>
                </c:pt>
                <c:pt idx="8">
                  <c:v>-16145.97162973028</c:v>
                </c:pt>
                <c:pt idx="9">
                  <c:v>-16147.53059374906</c:v>
                </c:pt>
                <c:pt idx="10">
                  <c:v>-16362.05750983211</c:v>
                </c:pt>
                <c:pt idx="11">
                  <c:v>-1388.360262657934</c:v>
                </c:pt>
                <c:pt idx="12">
                  <c:v>-1602.872999368446</c:v>
                </c:pt>
                <c:pt idx="13">
                  <c:v>-48575.5601575879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452936"/>
        <c:axId val="-2145586136"/>
      </c:barChart>
      <c:catAx>
        <c:axId val="-214545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58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586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4529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0.102985842158962</c:v>
                </c:pt>
                <c:pt idx="1">
                  <c:v>0.0908126613999881</c:v>
                </c:pt>
                <c:pt idx="2">
                  <c:v>0.114033867864282</c:v>
                </c:pt>
                <c:pt idx="3">
                  <c:v>0.100311554293898</c:v>
                </c:pt>
                <c:pt idx="4">
                  <c:v>0.0882031877095543</c:v>
                </c:pt>
                <c:pt idx="5">
                  <c:v>8871.733034171707</c:v>
                </c:pt>
                <c:pt idx="6">
                  <c:v>8871.73362723143</c:v>
                </c:pt>
                <c:pt idx="7">
                  <c:v>8871.7370968491</c:v>
                </c:pt>
                <c:pt idx="8">
                  <c:v>8870.94199820986</c:v>
                </c:pt>
                <c:pt idx="9">
                  <c:v>35483.63992217294</c:v>
                </c:pt>
                <c:pt idx="10">
                  <c:v>35483.66331516818</c:v>
                </c:pt>
                <c:pt idx="11">
                  <c:v>4435.278482882356</c:v>
                </c:pt>
                <c:pt idx="12">
                  <c:v>4435.290657766793</c:v>
                </c:pt>
                <c:pt idx="13">
                  <c:v>14654.7487392219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001592"/>
        <c:axId val="-2115003000"/>
      </c:barChart>
      <c:catAx>
        <c:axId val="-211500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003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003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001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0.287083153244619</c:v>
                </c:pt>
                <c:pt idx="1">
                  <c:v>0.0413921291406083</c:v>
                </c:pt>
                <c:pt idx="2">
                  <c:v>0.328475282385228</c:v>
                </c:pt>
                <c:pt idx="3">
                  <c:v>-0.988534265919768</c:v>
                </c:pt>
                <c:pt idx="4">
                  <c:v>0.00555733888382867</c:v>
                </c:pt>
                <c:pt idx="5">
                  <c:v>-1.27006008028056</c:v>
                </c:pt>
                <c:pt idx="6">
                  <c:v>0.151718546690171</c:v>
                </c:pt>
                <c:pt idx="7">
                  <c:v>0.0481662814577954</c:v>
                </c:pt>
                <c:pt idx="8">
                  <c:v>-0.270686608611779</c:v>
                </c:pt>
                <c:pt idx="9">
                  <c:v>-0.475363085570995</c:v>
                </c:pt>
                <c:pt idx="10">
                  <c:v>0.0792365443918217</c:v>
                </c:pt>
                <c:pt idx="11">
                  <c:v>0.554599629962817</c:v>
                </c:pt>
                <c:pt idx="12">
                  <c:v>-0.358783199489488</c:v>
                </c:pt>
                <c:pt idx="13">
                  <c:v>-1.244613539175434</c:v>
                </c:pt>
                <c:pt idx="14">
                  <c:v>0.256401632187118</c:v>
                </c:pt>
                <c:pt idx="15">
                  <c:v>-0.0462416161701516</c:v>
                </c:pt>
                <c:pt idx="16">
                  <c:v>-0.932071955856097</c:v>
                </c:pt>
                <c:pt idx="17">
                  <c:v>0.215717354900795</c:v>
                </c:pt>
                <c:pt idx="18">
                  <c:v>0.502349218783767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537480"/>
        <c:axId val="-2052534232"/>
      </c:barChart>
      <c:catAx>
        <c:axId val="-205253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53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5342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537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3337.960411241828</c:v>
                </c:pt>
                <c:pt idx="1">
                  <c:v>2650.318832910557</c:v>
                </c:pt>
                <c:pt idx="2">
                  <c:v>2571.636110093764</c:v>
                </c:pt>
                <c:pt idx="3">
                  <c:v>1469.050281587095</c:v>
                </c:pt>
                <c:pt idx="4">
                  <c:v>1291.624149203406</c:v>
                </c:pt>
                <c:pt idx="5">
                  <c:v>2880.686096194925</c:v>
                </c:pt>
                <c:pt idx="6">
                  <c:v>2791.778123230558</c:v>
                </c:pt>
                <c:pt idx="7">
                  <c:v>3363.876980016209</c:v>
                </c:pt>
                <c:pt idx="8">
                  <c:v>2035.886515868558</c:v>
                </c:pt>
                <c:pt idx="9">
                  <c:v>2742.044774055278</c:v>
                </c:pt>
                <c:pt idx="10">
                  <c:v>3517.411522619564</c:v>
                </c:pt>
                <c:pt idx="11">
                  <c:v>1418.423460885582</c:v>
                </c:pt>
                <c:pt idx="12">
                  <c:v>1651.685173860957</c:v>
                </c:pt>
                <c:pt idx="13">
                  <c:v>3380.066193454938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259048"/>
        <c:axId val="-2051255800"/>
      </c:barChart>
      <c:catAx>
        <c:axId val="-205125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25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1255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259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-687.6415783312704</c:v>
                </c:pt>
                <c:pt idx="1">
                  <c:v>-78.68272281679356</c:v>
                </c:pt>
                <c:pt idx="2">
                  <c:v>-766.324301148064</c:v>
                </c:pt>
                <c:pt idx="3">
                  <c:v>-1868.910129654733</c:v>
                </c:pt>
                <c:pt idx="4">
                  <c:v>-177.4261323836895</c:v>
                </c:pt>
                <c:pt idx="5">
                  <c:v>-1358.694683707152</c:v>
                </c:pt>
                <c:pt idx="6">
                  <c:v>230.3672632843677</c:v>
                </c:pt>
                <c:pt idx="7">
                  <c:v>-88.9079729643663</c:v>
                </c:pt>
                <c:pt idx="8">
                  <c:v>572.0988567856498</c:v>
                </c:pt>
                <c:pt idx="9">
                  <c:v>-844.7995803263665</c:v>
                </c:pt>
                <c:pt idx="10">
                  <c:v>-138.6413221396474</c:v>
                </c:pt>
                <c:pt idx="11">
                  <c:v>706.1582581867192</c:v>
                </c:pt>
                <c:pt idx="12">
                  <c:v>775.3667485642872</c:v>
                </c:pt>
                <c:pt idx="13">
                  <c:v>-1323.621313169696</c:v>
                </c:pt>
                <c:pt idx="14">
                  <c:v>126.7993116821763</c:v>
                </c:pt>
                <c:pt idx="15">
                  <c:v>233.2617129753755</c:v>
                </c:pt>
                <c:pt idx="16">
                  <c:v>-1865.726348758608</c:v>
                </c:pt>
                <c:pt idx="17">
                  <c:v>182.6348922738623</c:v>
                </c:pt>
                <c:pt idx="18">
                  <c:v>42.10578221311061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730616"/>
        <c:axId val="-2051760568"/>
      </c:barChart>
      <c:catAx>
        <c:axId val="-205173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76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1760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7306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2474.944888118912</c:v>
                </c:pt>
                <c:pt idx="1">
                  <c:v>1787.303309787646</c:v>
                </c:pt>
                <c:pt idx="2">
                  <c:v>1708.620586970851</c:v>
                </c:pt>
                <c:pt idx="3">
                  <c:v>606.0347584641832</c:v>
                </c:pt>
                <c:pt idx="4">
                  <c:v>428.6086260804931</c:v>
                </c:pt>
                <c:pt idx="5">
                  <c:v>2017.670573072009</c:v>
                </c:pt>
                <c:pt idx="6">
                  <c:v>1928.762600107643</c:v>
                </c:pt>
                <c:pt idx="7">
                  <c:v>2500.861456893302</c:v>
                </c:pt>
                <c:pt idx="8">
                  <c:v>1172.870992745649</c:v>
                </c:pt>
                <c:pt idx="9">
                  <c:v>1879.029250932363</c:v>
                </c:pt>
                <c:pt idx="10">
                  <c:v>2654.395999496654</c:v>
                </c:pt>
                <c:pt idx="11">
                  <c:v>555.4079377626703</c:v>
                </c:pt>
                <c:pt idx="12">
                  <c:v>788.6696507380434</c:v>
                </c:pt>
                <c:pt idx="13">
                  <c:v>2517.050670332027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221224"/>
        <c:axId val="-2051216616"/>
      </c:barChart>
      <c:catAx>
        <c:axId val="-205122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216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1216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221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-687.6415783312663</c:v>
                </c:pt>
                <c:pt idx="1">
                  <c:v>-78.68272281679515</c:v>
                </c:pt>
                <c:pt idx="2">
                  <c:v>-766.3243011480615</c:v>
                </c:pt>
                <c:pt idx="3">
                  <c:v>-1868.91012965473</c:v>
                </c:pt>
                <c:pt idx="4">
                  <c:v>-177.4261323836901</c:v>
                </c:pt>
                <c:pt idx="5">
                  <c:v>-1358.694683707153</c:v>
                </c:pt>
                <c:pt idx="6">
                  <c:v>230.3672632843634</c:v>
                </c:pt>
                <c:pt idx="7">
                  <c:v>-88.9079729643663</c:v>
                </c:pt>
                <c:pt idx="8">
                  <c:v>572.0988567856591</c:v>
                </c:pt>
                <c:pt idx="9">
                  <c:v>-844.7995803263606</c:v>
                </c:pt>
                <c:pt idx="10">
                  <c:v>-138.6413221396467</c:v>
                </c:pt>
                <c:pt idx="11">
                  <c:v>706.158258186714</c:v>
                </c:pt>
                <c:pt idx="12">
                  <c:v>775.366748564291</c:v>
                </c:pt>
                <c:pt idx="13">
                  <c:v>-1323.621313169692</c:v>
                </c:pt>
                <c:pt idx="14">
                  <c:v>126.7993116821772</c:v>
                </c:pt>
                <c:pt idx="15">
                  <c:v>233.261712975373</c:v>
                </c:pt>
                <c:pt idx="16">
                  <c:v>-1865.72634875861</c:v>
                </c:pt>
                <c:pt idx="17">
                  <c:v>182.6348922738601</c:v>
                </c:pt>
                <c:pt idx="18">
                  <c:v>42.1057822131147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7440968"/>
        <c:axId val="2093897864"/>
      </c:barChart>
      <c:catAx>
        <c:axId val="-214744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89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8978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4096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863.0155231229129</c:v>
                </c:pt>
                <c:pt idx="1">
                  <c:v>863.0155231229129</c:v>
                </c:pt>
                <c:pt idx="2">
                  <c:v>863.0155231229129</c:v>
                </c:pt>
                <c:pt idx="3">
                  <c:v>863.0155231229129</c:v>
                </c:pt>
                <c:pt idx="4">
                  <c:v>863.0155231229129</c:v>
                </c:pt>
                <c:pt idx="5">
                  <c:v>863.0155231229129</c:v>
                </c:pt>
                <c:pt idx="6">
                  <c:v>863.0155231229129</c:v>
                </c:pt>
                <c:pt idx="7">
                  <c:v>863.0155231229129</c:v>
                </c:pt>
                <c:pt idx="8">
                  <c:v>863.0155231229129</c:v>
                </c:pt>
                <c:pt idx="9">
                  <c:v>863.0155231229129</c:v>
                </c:pt>
                <c:pt idx="10">
                  <c:v>863.0155231229129</c:v>
                </c:pt>
                <c:pt idx="11">
                  <c:v>863.0155231229128</c:v>
                </c:pt>
                <c:pt idx="12">
                  <c:v>863.0155231229128</c:v>
                </c:pt>
                <c:pt idx="13">
                  <c:v>863.0155231229129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344968"/>
        <c:axId val="-2050306184"/>
      </c:barChart>
      <c:catAx>
        <c:axId val="-205034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306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0306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344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-1.13686837721616E-13</c:v>
                </c:pt>
                <c:pt idx="14">
                  <c:v>-1.13686837721616E-13</c:v>
                </c:pt>
                <c:pt idx="15">
                  <c:v>0.0</c:v>
                </c:pt>
                <c:pt idx="16">
                  <c:v>-1.13686837721616E-13</c:v>
                </c:pt>
                <c:pt idx="17">
                  <c:v>-1.13686837721616E-13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831800"/>
        <c:axId val="-2126442328"/>
      </c:barChart>
      <c:catAx>
        <c:axId val="-205183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44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4423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831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49"/>
  <sheetViews>
    <sheetView workbookViewId="0"/>
  </sheetViews>
  <sheetFormatPr baseColWidth="10" defaultColWidth="8.7109375" defaultRowHeight="15" x14ac:dyDescent="0"/>
  <cols>
    <col min="1" max="1" width="115" style="469" customWidth="1"/>
    <col min="2" max="2" width="52.7109375" customWidth="1"/>
  </cols>
  <sheetData>
    <row r="1" spans="1:2">
      <c r="A1"/>
    </row>
    <row r="5" spans="1:2" ht="16">
      <c r="A5" s="472" t="s">
        <v>875</v>
      </c>
      <c r="B5" s="462"/>
    </row>
    <row r="6" spans="1:2" ht="16">
      <c r="A6" s="472" t="s">
        <v>810</v>
      </c>
      <c r="B6" s="502"/>
    </row>
    <row r="7" spans="1:2" ht="16">
      <c r="A7" s="472" t="s">
        <v>269</v>
      </c>
      <c r="B7" s="502"/>
    </row>
    <row r="8" spans="1:2" ht="16">
      <c r="A8" s="472" t="s">
        <v>384</v>
      </c>
    </row>
    <row r="11" spans="1:2">
      <c r="A11" s="473" t="s">
        <v>874</v>
      </c>
      <c r="B11" s="474"/>
    </row>
    <row r="12" spans="1:2">
      <c r="A12" s="473" t="s">
        <v>830</v>
      </c>
      <c r="B12" s="474"/>
    </row>
    <row r="13" spans="1:2">
      <c r="A13" s="473" t="s">
        <v>831</v>
      </c>
      <c r="B13" s="474"/>
    </row>
    <row r="14" spans="1:2">
      <c r="A14" s="513" t="s">
        <v>791</v>
      </c>
      <c r="B14" s="474"/>
    </row>
    <row r="15" spans="1:2">
      <c r="A15" s="473" t="s">
        <v>688</v>
      </c>
      <c r="B15" s="474"/>
    </row>
    <row r="16" spans="1:2">
      <c r="A16" s="473" t="s">
        <v>832</v>
      </c>
      <c r="B16" s="474"/>
    </row>
    <row r="17" spans="1:2">
      <c r="A17" s="473" t="s">
        <v>833</v>
      </c>
      <c r="B17" s="474"/>
    </row>
    <row r="18" spans="1:2">
      <c r="B18" s="474"/>
    </row>
    <row r="19" spans="1:2">
      <c r="A19" s="473" t="s">
        <v>834</v>
      </c>
      <c r="B19" s="474"/>
    </row>
    <row r="20" spans="1:2">
      <c r="A20" s="473" t="s">
        <v>796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692</v>
      </c>
    </row>
    <row r="25" spans="1:2">
      <c r="A25" s="520" t="s">
        <v>835</v>
      </c>
    </row>
    <row r="26" spans="1:2">
      <c r="A26" s="520" t="s">
        <v>836</v>
      </c>
    </row>
    <row r="27" spans="1:2">
      <c r="A27" s="520" t="s">
        <v>837</v>
      </c>
    </row>
    <row r="28" spans="1:2">
      <c r="A28" s="520" t="s">
        <v>838</v>
      </c>
    </row>
    <row r="29" spans="1:2">
      <c r="A29" s="520" t="s">
        <v>855</v>
      </c>
    </row>
    <row r="30" spans="1:2">
      <c r="A30" s="520" t="s">
        <v>839</v>
      </c>
    </row>
    <row r="31" spans="1:2">
      <c r="A31" s="520" t="s">
        <v>840</v>
      </c>
    </row>
    <row r="32" spans="1:2">
      <c r="A32" s="520" t="s">
        <v>841</v>
      </c>
    </row>
    <row r="33" spans="1:1">
      <c r="A33" s="520" t="s">
        <v>842</v>
      </c>
    </row>
    <row r="34" spans="1:1">
      <c r="A34" s="520"/>
    </row>
    <row r="35" spans="1:1">
      <c r="A35" s="520" t="s">
        <v>843</v>
      </c>
    </row>
    <row r="36" spans="1:1">
      <c r="A36" s="520" t="s">
        <v>844</v>
      </c>
    </row>
    <row r="37" spans="1:1">
      <c r="A37" s="520" t="s">
        <v>845</v>
      </c>
    </row>
    <row r="38" spans="1:1">
      <c r="A38" s="520"/>
    </row>
    <row r="39" spans="1:1">
      <c r="A39" s="520" t="s">
        <v>691</v>
      </c>
    </row>
    <row r="40" spans="1:1">
      <c r="A40" s="522" t="s">
        <v>674</v>
      </c>
    </row>
    <row r="41" spans="1:1">
      <c r="A41" s="522" t="s">
        <v>675</v>
      </c>
    </row>
    <row r="42" spans="1:1">
      <c r="A42" s="522" t="s">
        <v>676</v>
      </c>
    </row>
    <row r="43" spans="1:1">
      <c r="A43" s="522" t="s">
        <v>677</v>
      </c>
    </row>
    <row r="44" spans="1:1">
      <c r="A44" s="522" t="s">
        <v>678</v>
      </c>
    </row>
    <row r="45" spans="1:1">
      <c r="A45" s="522" t="s">
        <v>680</v>
      </c>
    </row>
    <row r="46" spans="1:1">
      <c r="A46" s="522" t="s">
        <v>679</v>
      </c>
    </row>
    <row r="47" spans="1:1">
      <c r="A47" s="522" t="s">
        <v>846</v>
      </c>
    </row>
    <row r="48" spans="1:1">
      <c r="A48" s="522" t="s">
        <v>847</v>
      </c>
    </row>
    <row r="49" spans="1:1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0" enableFormatConditionsCalculation="0">
    <pageSetUpPr fitToPage="1"/>
  </sheetPr>
  <dimension ref="A1:Q78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>
        <f>A!L103</f>
        <v>4646.5826645198822</v>
      </c>
    </row>
    <row r="12" spans="1:17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>
        <f>A!L104</f>
        <v>4627.8844909203826</v>
      </c>
    </row>
    <row r="13" spans="1:17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>
        <f>A!L105</f>
        <v>4622.5676521114674</v>
      </c>
    </row>
    <row r="14" spans="1:17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>
        <f>A!L106</f>
        <v>1076.1026645199333</v>
      </c>
    </row>
    <row r="15" spans="1:17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>
        <f>A!L107</f>
        <v>1057.4044909204245</v>
      </c>
    </row>
    <row r="16" spans="1:17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>
        <f>A!L108</f>
        <v>5392.1824126423453</v>
      </c>
    </row>
    <row r="17" spans="1:17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>
        <f>A!L109</f>
        <v>5386.8763014954675</v>
      </c>
    </row>
    <row r="18" spans="1:17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>
        <f>A!L110</f>
        <v>5403.4386431038447</v>
      </c>
    </row>
    <row r="19" spans="1:17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>
        <f>A!L111</f>
        <v>3096.1782188597617</v>
      </c>
    </row>
    <row r="20" spans="1:17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>
        <f>A!L112</f>
        <v>5391.4768616569618</v>
      </c>
    </row>
    <row r="21" spans="1:17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>
        <f>A!L113</f>
        <v>5410.1495627927934</v>
      </c>
    </row>
    <row r="22" spans="1:17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>
        <f>A!L114</f>
        <v>1440.171349284863</v>
      </c>
    </row>
    <row r="23" spans="1:17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>
        <f>A!L115</f>
        <v>1458.8664403699715</v>
      </c>
    </row>
    <row r="24" spans="1:17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>
        <f>A!L116</f>
        <v>6392.1736476398501</v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>
        <f>A!L123</f>
        <v>4646.5826645198813</v>
      </c>
    </row>
    <row r="29" spans="1:17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>
        <f>A!L124</f>
        <v>4627.8844909203817</v>
      </c>
    </row>
    <row r="30" spans="1:17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>
        <f>A!L125</f>
        <v>4622.5676521114656</v>
      </c>
    </row>
    <row r="31" spans="1:17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>
        <f>A!L126</f>
        <v>1076.102664519932</v>
      </c>
    </row>
    <row r="32" spans="1:17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>
        <f>A!L127</f>
        <v>1057.4044909204235</v>
      </c>
    </row>
    <row r="33" spans="1:17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>
        <f>A!L128</f>
        <v>4626.5822116645841</v>
      </c>
    </row>
    <row r="34" spans="1:17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>
        <f>A!L129</f>
        <v>4621.2759968987384</v>
      </c>
    </row>
    <row r="35" spans="1:17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>
        <f>A!L130</f>
        <v>4637.8384129314163</v>
      </c>
    </row>
    <row r="36" spans="1:17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>
        <f>A!L131</f>
        <v>2330.5778261920063</v>
      </c>
    </row>
    <row r="37" spans="1:17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>
        <f>A!L132</f>
        <v>2329.0763719942261</v>
      </c>
    </row>
    <row r="38" spans="1:17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>
        <f>A!L133</f>
        <v>2347.7490447616337</v>
      </c>
    </row>
    <row r="39" spans="1:17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>
        <f>A!L134</f>
        <v>1057.3709630750129</v>
      </c>
    </row>
    <row r="40" spans="1:17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>
        <f>A!L135</f>
        <v>1076.0659466714301</v>
      </c>
    </row>
    <row r="41" spans="1:17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>
        <f>A!L136</f>
        <v>5127.5413676087092</v>
      </c>
    </row>
    <row r="42" spans="1:17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>
        <f>A!L143</f>
        <v>0.10298584216004933</v>
      </c>
    </row>
    <row r="46" spans="1:17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>
        <f>A!L144</f>
        <v>9.0812661400988287E-2</v>
      </c>
    </row>
    <row r="47" spans="1:17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>
        <f>A!L145</f>
        <v>0.114033867866964</v>
      </c>
    </row>
    <row r="48" spans="1:17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>
        <f>A!L146</f>
        <v>0.10031155429542565</v>
      </c>
    </row>
    <row r="49" spans="1:17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>
        <f>A!L147</f>
        <v>8.8203187710428219E-2</v>
      </c>
    </row>
    <row r="50" spans="1:17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>
        <f>A!L148</f>
        <v>9636.0269014888781</v>
      </c>
    </row>
    <row r="51" spans="1:17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>
        <f>A!L149</f>
        <v>9636.0382435428164</v>
      </c>
    </row>
    <row r="52" spans="1:17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>
        <f>A!L150</f>
        <v>9636.0305485831577</v>
      </c>
    </row>
    <row r="53" spans="1:17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>
        <f>A!L151</f>
        <v>9636.0342342189269</v>
      </c>
    </row>
    <row r="54" spans="1:17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>
        <f>A!L152</f>
        <v>38544.026144598261</v>
      </c>
    </row>
    <row r="55" spans="1:17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>
        <f>A!L153</f>
        <v>38544.024539481405</v>
      </c>
    </row>
    <row r="56" spans="1:17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>
        <f>A!L154</f>
        <v>4818.0452409636955</v>
      </c>
    </row>
    <row r="57" spans="1:17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>
        <f>A!L155</f>
        <v>4818.054330957927</v>
      </c>
    </row>
    <row r="58" spans="1:17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>
        <f>A!L156</f>
        <v>15916.956939788019</v>
      </c>
    </row>
    <row r="59" spans="1:17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>
        <f>Q!BS133</f>
        <v>-42971.154984335284</v>
      </c>
    </row>
    <row r="65" spans="1:17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>
        <f>Q!BS134</f>
        <v>-42756.645271134919</v>
      </c>
    </row>
    <row r="66" spans="1:17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>
        <f>Q!BS135</f>
        <v>-42694.928301764623</v>
      </c>
    </row>
    <row r="67" spans="1:17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>
        <f>Q!BS136</f>
        <v>-1602.8349854675951</v>
      </c>
    </row>
    <row r="68" spans="1:17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>
        <f>Q!BS137</f>
        <v>-1388.3252734218167</v>
      </c>
    </row>
    <row r="69" spans="1:17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>
        <f>Q!BS138</f>
        <v>-42757.997468399095</v>
      </c>
    </row>
    <row r="70" spans="1:17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>
        <f>Q!BS139</f>
        <v>-42696.273693979732</v>
      </c>
    </row>
    <row r="71" spans="1:17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>
        <f>Q!BS140</f>
        <v>-42887.150547321595</v>
      </c>
    </row>
    <row r="72" spans="1:17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>
        <f>Q!BS141</f>
        <v>-16145.971629730277</v>
      </c>
    </row>
    <row r="73" spans="1:17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>
        <f>Q!BS142</f>
        <v>-16147.530593749056</v>
      </c>
    </row>
    <row r="74" spans="1:17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>
        <f>Q!BS143</f>
        <v>-16362.05750983211</v>
      </c>
    </row>
    <row r="75" spans="1:17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>
        <f>Q!BS144</f>
        <v>-1388.3602626579338</v>
      </c>
    </row>
    <row r="76" spans="1:17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>
        <f>Q!BS145</f>
        <v>-1602.8729993684465</v>
      </c>
    </row>
    <row r="77" spans="1:17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>
        <f>Q!BS146</f>
        <v>-48575.560157587905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1" enableFormatConditionsCalculation="0">
    <pageSetUpPr fitToPage="1"/>
  </sheetPr>
  <dimension ref="A1:Q592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>
        <f>A!L163</f>
        <v>47617.840457877704</v>
      </c>
    </row>
    <row r="12" spans="1:17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>
        <f>A!L164</f>
        <v>47384.62041931523</v>
      </c>
    </row>
    <row r="13" spans="1:17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>
        <f>A!L165</f>
        <v>47317.609794086493</v>
      </c>
    </row>
    <row r="14" spans="1:17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>
        <f>A!L166</f>
        <v>2679.037951807612</v>
      </c>
    </row>
    <row r="15" spans="1:17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>
        <f>A!L167</f>
        <v>2445.8179597269332</v>
      </c>
    </row>
    <row r="16" spans="1:17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>
        <f>A!L168</f>
        <v>57004.165220587398</v>
      </c>
    </row>
    <row r="17" spans="1:17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>
        <f>A!L169</f>
        <v>56937.280637208278</v>
      </c>
    </row>
    <row r="18" spans="1:17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>
        <f>A!L170</f>
        <v>57144.573003426529</v>
      </c>
    </row>
    <row r="19" spans="1:17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>
        <f>A!L171</f>
        <v>28106.188271517705</v>
      </c>
    </row>
    <row r="20" spans="1:17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>
        <f>A!L172</f>
        <v>56995.282542581772</v>
      </c>
    </row>
    <row r="21" spans="1:17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>
        <f>A!L173</f>
        <v>57228.168476566228</v>
      </c>
    </row>
    <row r="22" spans="1:17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>
        <f>A!L174</f>
        <v>7263.3533666814956</v>
      </c>
    </row>
    <row r="23" spans="1:17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>
        <f>A!L175</f>
        <v>7496.5303534061868</v>
      </c>
    </row>
    <row r="24" spans="1:17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>
        <f>A!L176</f>
        <v>69589.549772652492</v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>
        <f>A!L183</f>
        <v>47617.737648855167</v>
      </c>
    </row>
    <row r="29" spans="1:17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>
        <f>A!L184</f>
        <v>47384.529762055303</v>
      </c>
    </row>
    <row r="30" spans="1:17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>
        <f>A!L185</f>
        <v>47317.495953876089</v>
      </c>
    </row>
    <row r="31" spans="1:17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>
        <f>A!L186</f>
        <v>2678.937649987527</v>
      </c>
    </row>
    <row r="32" spans="1:17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>
        <f>A!L187</f>
        <v>2445.7297643422403</v>
      </c>
    </row>
    <row r="33" spans="1:17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>
        <f>A!L188</f>
        <v>47384.579680063682</v>
      </c>
    </row>
    <row r="34" spans="1:17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>
        <f>A!L189</f>
        <v>47317.54969087847</v>
      </c>
    </row>
    <row r="35" spans="1:17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>
        <f>A!L190</f>
        <v>47524.988960253009</v>
      </c>
    </row>
    <row r="36" spans="1:17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>
        <f>A!L191</f>
        <v>18476.549455922283</v>
      </c>
    </row>
    <row r="37" spans="1:17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>
        <f>A!L192</f>
        <v>18476.606965743282</v>
      </c>
    </row>
    <row r="38" spans="1:17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>
        <f>A!L193</f>
        <v>18709.806554593742</v>
      </c>
    </row>
    <row r="39" spans="1:17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>
        <f>A!L194</f>
        <v>2445.7312257329468</v>
      </c>
    </row>
    <row r="40" spans="1:17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>
        <f>A!L195</f>
        <v>2678.9389460398766</v>
      </c>
    </row>
    <row r="41" spans="1:17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>
        <f>A!L196</f>
        <v>53703.101525196616</v>
      </c>
    </row>
    <row r="42" spans="1:17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>
        <f>A!L203</f>
        <v>1.0877556633204219E-12</v>
      </c>
    </row>
    <row r="46" spans="1:17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>
        <f>A!L204</f>
        <v>1.0001410070496294E-12</v>
      </c>
    </row>
    <row r="47" spans="1:17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>
        <f>A!L205</f>
        <v>2.6817967106277711E-12</v>
      </c>
    </row>
    <row r="48" spans="1:17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>
        <f>A!L206</f>
        <v>1.5272689779521897E-12</v>
      </c>
    </row>
    <row r="49" spans="1:17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>
        <f>A!L207</f>
        <v>8.7386335205034536E-13</v>
      </c>
    </row>
    <row r="50" spans="1:17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>
        <f>A!L208</f>
        <v>764.29386731716988</v>
      </c>
    </row>
    <row r="51" spans="1:17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>
        <f>A!L209</f>
        <v>764.30461631138451</v>
      </c>
    </row>
    <row r="52" spans="1:17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>
        <f>A!L210</f>
        <v>764.29345173405682</v>
      </c>
    </row>
    <row r="53" spans="1:17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>
        <f>A!L211</f>
        <v>765.09223600906603</v>
      </c>
    </row>
    <row r="54" spans="1:17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>
        <f>A!L212</f>
        <v>3060.3862224253189</v>
      </c>
    </row>
    <row r="55" spans="1:17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>
        <f>A!L213</f>
        <v>3060.3612243132243</v>
      </c>
    </row>
    <row r="56" spans="1:17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>
        <f>A!L214</f>
        <v>382.76675808133956</v>
      </c>
    </row>
    <row r="57" spans="1:17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>
        <f>A!L215</f>
        <v>382.76367319113416</v>
      </c>
    </row>
    <row r="58" spans="1:17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>
        <f>A!L216</f>
        <v>1262.208200566115</v>
      </c>
    </row>
    <row r="59" spans="1:17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>
        <f>Q!CJ133</f>
        <v>0.10298584215896157</v>
      </c>
    </row>
    <row r="65" spans="1:17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>
        <f>Q!CJ134</f>
        <v>9.0812661399988143E-2</v>
      </c>
    </row>
    <row r="66" spans="1:17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>
        <f>Q!CJ135</f>
        <v>0.1140338678642822</v>
      </c>
    </row>
    <row r="67" spans="1:17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>
        <f>Q!CJ136</f>
        <v>0.10031155429389839</v>
      </c>
    </row>
    <row r="68" spans="1:17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>
        <f>Q!CJ137</f>
        <v>8.8203187709554362E-2</v>
      </c>
    </row>
    <row r="69" spans="1:17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>
        <f>Q!CJ138</f>
        <v>8871.7330341717079</v>
      </c>
    </row>
    <row r="70" spans="1:17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>
        <f>Q!CJ139</f>
        <v>8871.7336272314315</v>
      </c>
    </row>
    <row r="71" spans="1:17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>
        <f>Q!CJ140</f>
        <v>8871.7370968491014</v>
      </c>
    </row>
    <row r="72" spans="1:17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>
        <f>Q!CJ141</f>
        <v>8870.9419982098607</v>
      </c>
    </row>
    <row r="73" spans="1:17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>
        <f>Q!CJ142</f>
        <v>35483.639922172944</v>
      </c>
    </row>
    <row r="74" spans="1:17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>
        <f>Q!CJ143</f>
        <v>35483.663315168182</v>
      </c>
    </row>
    <row r="75" spans="1:17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>
        <f>Q!CJ144</f>
        <v>4435.278482882356</v>
      </c>
    </row>
    <row r="76" spans="1:17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>
        <f>Q!CJ145</f>
        <v>4435.2906577667927</v>
      </c>
    </row>
    <row r="77" spans="1:17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>
        <f>Q!CJ146</f>
        <v>14654.748739221905</v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2" enableFormatConditionsCalculation="0">
    <pageSetUpPr fitToPage="1"/>
  </sheetPr>
  <dimension ref="A1:Q177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>
        <f>A!L496</f>
        <v>-687.64157833127047</v>
      </c>
    </row>
    <row r="12" spans="1:17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>
        <f>A!L497</f>
        <v>-78.682722816793557</v>
      </c>
    </row>
    <row r="13" spans="1:17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>
        <f>A!L498</f>
        <v>-766.32430114806402</v>
      </c>
    </row>
    <row r="14" spans="1:17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>
        <f>A!L499</f>
        <v>-1868.9101296547328</v>
      </c>
    </row>
    <row r="15" spans="1:17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>
        <f>A!L500</f>
        <v>-177.42613238368949</v>
      </c>
    </row>
    <row r="16" spans="1:17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>
        <f>A!L501</f>
        <v>-1358.6946837071519</v>
      </c>
    </row>
    <row r="17" spans="1:17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>
        <f>A!L502</f>
        <v>230.36726328436771</v>
      </c>
    </row>
    <row r="18" spans="1:17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>
        <f>A!L503</f>
        <v>-88.907972964366309</v>
      </c>
    </row>
    <row r="19" spans="1:17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>
        <f>A!L504</f>
        <v>572.09885678564979</v>
      </c>
    </row>
    <row r="20" spans="1:17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>
        <f>A!L505</f>
        <v>-844.79958032636659</v>
      </c>
    </row>
    <row r="21" spans="1:17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>
        <f>A!L506</f>
        <v>-138.6413221396474</v>
      </c>
    </row>
    <row r="22" spans="1:17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>
        <f>A!L507</f>
        <v>706.15825818671919</v>
      </c>
    </row>
    <row r="23" spans="1:17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>
        <f>A!L508</f>
        <v>775.36674856428726</v>
      </c>
    </row>
    <row r="24" spans="1:17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>
        <f>A!L509</f>
        <v>-1323.6213131696959</v>
      </c>
    </row>
    <row r="25" spans="1:17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>
        <f>A!L510</f>
        <v>126.79931168217627</v>
      </c>
    </row>
    <row r="26" spans="1:17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>
        <f>A!L511</f>
        <v>233.26171297537553</v>
      </c>
    </row>
    <row r="27" spans="1:17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>
        <f>A!L512</f>
        <v>-1865.7263487586076</v>
      </c>
    </row>
    <row r="28" spans="1:17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>
        <f>A!L513</f>
        <v>182.63489227386231</v>
      </c>
    </row>
    <row r="29" spans="1:17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>
        <f>A!L514</f>
        <v>42.105782213110615</v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>
        <f>A!L516</f>
        <v>-687.64157833126637</v>
      </c>
    </row>
    <row r="34" spans="1:17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>
        <f>A!L517</f>
        <v>-78.682722816795149</v>
      </c>
    </row>
    <row r="35" spans="1:17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>
        <f>A!L518</f>
        <v>-766.32430114806152</v>
      </c>
    </row>
    <row r="36" spans="1:17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>
        <f>A!L519</f>
        <v>-1868.9101296547292</v>
      </c>
    </row>
    <row r="37" spans="1:17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>
        <f>A!L520</f>
        <v>-177.42613238369012</v>
      </c>
    </row>
    <row r="38" spans="1:17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>
        <f>A!L521</f>
        <v>-1358.6946837071528</v>
      </c>
    </row>
    <row r="39" spans="1:17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>
        <f>A!L522</f>
        <v>230.36726328436339</v>
      </c>
    </row>
    <row r="40" spans="1:17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>
        <f>A!L523</f>
        <v>-88.907972964366309</v>
      </c>
    </row>
    <row r="41" spans="1:17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>
        <f>A!L524</f>
        <v>572.09885678565911</v>
      </c>
    </row>
    <row r="42" spans="1:17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>
        <f>A!L525</f>
        <v>-844.79958032636068</v>
      </c>
    </row>
    <row r="43" spans="1:17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>
        <f>A!L526</f>
        <v>-138.64132213964672</v>
      </c>
    </row>
    <row r="44" spans="1:17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>
        <f>A!L527</f>
        <v>706.15825818671397</v>
      </c>
    </row>
    <row r="45" spans="1:17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>
        <f>A!L528</f>
        <v>775.3667485642909</v>
      </c>
    </row>
    <row r="46" spans="1:17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>
        <f>A!L529</f>
        <v>-1323.6213131696923</v>
      </c>
    </row>
    <row r="47" spans="1:17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>
        <f>A!L530</f>
        <v>126.79931168217723</v>
      </c>
    </row>
    <row r="48" spans="1:17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>
        <f>A!L531</f>
        <v>233.26171297537303</v>
      </c>
    </row>
    <row r="49" spans="1:17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>
        <f>A!L532</f>
        <v>-1865.7263487586101</v>
      </c>
    </row>
    <row r="50" spans="1:17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>
        <f>A!L533</f>
        <v>182.63489227386015</v>
      </c>
    </row>
    <row r="51" spans="1:17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>
        <f>A!L534</f>
        <v>42.105782213114708</v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>
        <f>A!L536</f>
        <v>0</v>
      </c>
    </row>
    <row r="56" spans="1:17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>
        <f>A!L537</f>
        <v>0</v>
      </c>
    </row>
    <row r="57" spans="1:17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>
        <f>A!L538</f>
        <v>0</v>
      </c>
    </row>
    <row r="58" spans="1:17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>
        <f>A!L539</f>
        <v>0</v>
      </c>
    </row>
    <row r="59" spans="1:17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>
        <f>A!L540</f>
        <v>0</v>
      </c>
    </row>
    <row r="60" spans="1:17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>
        <f>A!L541</f>
        <v>0</v>
      </c>
    </row>
    <row r="61" spans="1:17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>
        <f>A!L542</f>
        <v>0</v>
      </c>
    </row>
    <row r="62" spans="1:17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>
        <f>A!L543</f>
        <v>0</v>
      </c>
    </row>
    <row r="63" spans="1:17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>
        <f>A!L544</f>
        <v>0</v>
      </c>
    </row>
    <row r="64" spans="1:17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>
        <f>A!L545</f>
        <v>0</v>
      </c>
    </row>
    <row r="65" spans="1:17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>
        <f>A!L546</f>
        <v>0</v>
      </c>
    </row>
    <row r="66" spans="1:17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>
        <f>A!L547</f>
        <v>0</v>
      </c>
    </row>
    <row r="67" spans="1:17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>
        <f>A!L548</f>
        <v>0</v>
      </c>
    </row>
    <row r="68" spans="1:17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>
        <f>A!L549</f>
        <v>-1.1368683772161603E-13</v>
      </c>
    </row>
    <row r="69" spans="1:17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>
        <f>A!L550</f>
        <v>-1.1368683772161603E-13</v>
      </c>
    </row>
    <row r="70" spans="1:17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>
        <f>A!L551</f>
        <v>0</v>
      </c>
    </row>
    <row r="71" spans="1:17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>
        <f>A!L552</f>
        <v>-1.1368683772161603E-13</v>
      </c>
    </row>
    <row r="72" spans="1:17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>
        <f>A!L553</f>
        <v>-1.1368683772161603E-13</v>
      </c>
    </row>
    <row r="73" spans="1:17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>
        <f>A!L554</f>
        <v>0</v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3" enableFormatConditionsCalculation="0">
    <pageSetUpPr fitToPage="1"/>
  </sheetPr>
  <dimension ref="A1:Q124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>
        <f>A!L466</f>
        <v>0.28708315324461942</v>
      </c>
    </row>
    <row r="12" spans="1:17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>
        <f>A!L467</f>
        <v>4.1392129140608303E-2</v>
      </c>
    </row>
    <row r="13" spans="1:17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>
        <f>A!L468</f>
        <v>0.32847528238522772</v>
      </c>
    </row>
    <row r="14" spans="1:17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>
        <f>A!L469</f>
        <v>-0.98853426591976823</v>
      </c>
    </row>
    <row r="15" spans="1:17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>
        <f>A!L470</f>
        <v>5.5573388838286719E-3</v>
      </c>
    </row>
    <row r="16" spans="1:17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>
        <f>A!L471</f>
        <v>-1.2700600802805591</v>
      </c>
    </row>
    <row r="17" spans="1:17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>
        <f>A!L472</f>
        <v>0.15171854669017071</v>
      </c>
    </row>
    <row r="18" spans="1:17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>
        <f>A!L473</f>
        <v>4.8166281457795446E-2</v>
      </c>
    </row>
    <row r="19" spans="1:17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>
        <f>A!L474</f>
        <v>-0.27068660861177896</v>
      </c>
    </row>
    <row r="20" spans="1:17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>
        <f>A!L475</f>
        <v>-0.47536308557099516</v>
      </c>
    </row>
    <row r="21" spans="1:17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>
        <f>A!L476</f>
        <v>7.9236544391821706E-2</v>
      </c>
    </row>
    <row r="22" spans="1:17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>
        <f>A!L477</f>
        <v>0.55459962996281686</v>
      </c>
    </row>
    <row r="23" spans="1:17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>
        <f>A!L478</f>
        <v>-0.35878319948948811</v>
      </c>
    </row>
    <row r="24" spans="1:17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>
        <f>A!L479</f>
        <v>-1.2446135391754336</v>
      </c>
    </row>
    <row r="25" spans="1:17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>
        <f>A!L480</f>
        <v>0.25640163218711781</v>
      </c>
    </row>
    <row r="26" spans="1:17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>
        <f>A!L481</f>
        <v>-4.62416161701516E-2</v>
      </c>
    </row>
    <row r="27" spans="1:17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>
        <f>A!L482</f>
        <v>-0.93207195585609703</v>
      </c>
    </row>
    <row r="28" spans="1:17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>
        <f>A!L483</f>
        <v>0.21571735490079488</v>
      </c>
    </row>
    <row r="29" spans="1:17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>
        <f>A!L484</f>
        <v>0.50234921878376659</v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>
        <f>A!L576</f>
        <v>-18.698173599499569</v>
      </c>
    </row>
    <row r="34" spans="1:17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>
        <f>A!L577</f>
        <v>-5.3168388089152359</v>
      </c>
    </row>
    <row r="35" spans="1:17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>
        <f>A!L578</f>
        <v>-24.015012408414805</v>
      </c>
    </row>
    <row r="36" spans="1:17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>
        <f>A!L579</f>
        <v>-3570.4799999999486</v>
      </c>
    </row>
    <row r="37" spans="1:17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>
        <f>A!L580</f>
        <v>-18.698173599508891</v>
      </c>
    </row>
    <row r="38" spans="1:17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>
        <f>A!L581</f>
        <v>-3570.4799999999582</v>
      </c>
    </row>
    <row r="39" spans="1:17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>
        <f>A!L582</f>
        <v>764.29792172196267</v>
      </c>
    </row>
    <row r="40" spans="1:17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>
        <f>A!L583</f>
        <v>-5.3061111468778108</v>
      </c>
    </row>
    <row r="41" spans="1:17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>
        <f>A!L584</f>
        <v>16.56234160837721</v>
      </c>
    </row>
    <row r="42" spans="1:17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>
        <f>A!L585</f>
        <v>-2296.0041937825836</v>
      </c>
    </row>
    <row r="43" spans="1:17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>
        <f>A!L586</f>
        <v>-0.70555098538352468</v>
      </c>
    </row>
    <row r="44" spans="1:17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>
        <f>A!L587</f>
        <v>2295.2986427972</v>
      </c>
    </row>
    <row r="45" spans="1:17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>
        <f>A!L588</f>
        <v>18.67270113583163</v>
      </c>
    </row>
    <row r="46" spans="1:17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>
        <f>A!L589</f>
        <v>-3951.3055123720987</v>
      </c>
    </row>
    <row r="47" spans="1:17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>
        <f>A!L590</f>
        <v>382.76685836443858</v>
      </c>
    </row>
    <row r="48" spans="1:17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>
        <f>A!L591</f>
        <v>18.695091085108515</v>
      </c>
    </row>
    <row r="49" spans="1:17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>
        <f>A!L592</f>
        <v>-3951.2831224228221</v>
      </c>
    </row>
    <row r="50" spans="1:17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>
        <f>A!L593</f>
        <v>382.7637758500382</v>
      </c>
    </row>
    <row r="51" spans="1:17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>
        <f>A!L594</f>
        <v>1745.5909831199679</v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>
        <f>A!L596</f>
        <v>-18.698173599499569</v>
      </c>
    </row>
    <row r="56" spans="1:17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>
        <f>A!L597</f>
        <v>-5.3168388089161454</v>
      </c>
    </row>
    <row r="57" spans="1:17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>
        <f>A!L598</f>
        <v>-24.015012408415714</v>
      </c>
    </row>
    <row r="58" spans="1:17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>
        <f>A!L599</f>
        <v>-3570.4799999999495</v>
      </c>
    </row>
    <row r="59" spans="1:17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>
        <f>A!L600</f>
        <v>-18.698173599508436</v>
      </c>
    </row>
    <row r="60" spans="1:17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>
        <f>A!L601</f>
        <v>-3570.4799999999582</v>
      </c>
    </row>
    <row r="61" spans="1:17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>
        <f>A!L602</f>
        <v>-1.3022792557976572</v>
      </c>
    </row>
    <row r="62" spans="1:17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>
        <f>A!L603</f>
        <v>-5.3062147658456524</v>
      </c>
    </row>
    <row r="63" spans="1:17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>
        <f>A!L604</f>
        <v>16.562416032677902</v>
      </c>
    </row>
    <row r="64" spans="1:17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>
        <f>A!L605</f>
        <v>-2296.0043854725777</v>
      </c>
    </row>
    <row r="65" spans="1:17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>
        <f>A!L606</f>
        <v>-2297.505839670358</v>
      </c>
    </row>
    <row r="66" spans="1:17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>
        <f>A!L607</f>
        <v>-1.5014541977802764</v>
      </c>
    </row>
    <row r="67" spans="1:17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>
        <f>A!L608</f>
        <v>18.672672767407676</v>
      </c>
    </row>
    <row r="68" spans="1:17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>
        <f>A!L609</f>
        <v>-1271.7054089192131</v>
      </c>
    </row>
    <row r="69" spans="1:17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>
        <f>A!L610</f>
        <v>-3.3527845410617374E-2</v>
      </c>
    </row>
    <row r="70" spans="1:17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>
        <f>A!L611</f>
        <v>18.69498359641716</v>
      </c>
    </row>
    <row r="71" spans="1:17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>
        <f>A!L612</f>
        <v>-1271.6830980902037</v>
      </c>
    </row>
    <row r="72" spans="1:17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>
        <f>A!L613</f>
        <v>-3.6717848501893968E-2</v>
      </c>
    </row>
    <row r="73" spans="1:17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>
        <f>A!L614</f>
        <v>480.95870308882786</v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>
        <f>A!L616</f>
        <v>-1.2173180759061042E-2</v>
      </c>
    </row>
    <row r="78" spans="1:17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>
        <f>A!L617</f>
        <v>2.3221206465975711E-2</v>
      </c>
    </row>
    <row r="79" spans="1:17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>
        <f>A!L618</f>
        <v>1.1048025706914669E-2</v>
      </c>
    </row>
    <row r="80" spans="1:17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>
        <f>A!L619</f>
        <v>-2.6742878646236756E-3</v>
      </c>
    </row>
    <row r="81" spans="1:17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>
        <f>A!L620</f>
        <v>-1.2108366584997435E-2</v>
      </c>
    </row>
    <row r="82" spans="1:17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>
        <f>A!L621</f>
        <v>-2.6094736905600685E-3</v>
      </c>
    </row>
    <row r="83" spans="1:17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>
        <f>A!L622</f>
        <v>9635.9360888274769</v>
      </c>
    </row>
    <row r="84" spans="1:17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>
        <f>A!L623</f>
        <v>1.1342053938278696E-2</v>
      </c>
    </row>
    <row r="85" spans="1:17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>
        <f>A!L624</f>
        <v>-7.6949596586928237E-3</v>
      </c>
    </row>
    <row r="86" spans="1:17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>
        <f>A!L625</f>
        <v>7.3327300488017499E-3</v>
      </c>
    </row>
    <row r="87" spans="1:17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>
        <f>A!L626</f>
        <v>28907.999243109385</v>
      </c>
    </row>
    <row r="88" spans="1:17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>
        <f>A!L627</f>
        <v>28907.991910379336</v>
      </c>
    </row>
    <row r="89" spans="1:17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>
        <f>A!L628</f>
        <v>-1.6051168568083085E-3</v>
      </c>
    </row>
    <row r="90" spans="1:17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>
        <f>A!L629</f>
        <v>-33725.980903634569</v>
      </c>
    </row>
    <row r="91" spans="1:17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>
        <f>A!L630</f>
        <v>4817.9570377759846</v>
      </c>
    </row>
    <row r="92" spans="1:17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>
        <f>A!L631</f>
        <v>9.0899942315445514E-3</v>
      </c>
    </row>
    <row r="93" spans="1:17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>
        <f>A!L632</f>
        <v>-33725.970208523475</v>
      </c>
    </row>
    <row r="94" spans="1:17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>
        <f>A!L633</f>
        <v>4817.9540194036317</v>
      </c>
    </row>
    <row r="95" spans="1:17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>
        <f>A!L634</f>
        <v>15916.853953945858</v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 enableFormatConditionsCalculation="0">
    <pageSetUpPr fitToPage="1"/>
  </sheetPr>
  <dimension ref="A1:Q1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>
        <f>A!L243</f>
        <v>22.200000000000021</v>
      </c>
    </row>
    <row r="12" spans="1:17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>
        <f>A!L244</f>
        <v>22.200000000000063</v>
      </c>
    </row>
    <row r="13" spans="1:17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>
        <f>A!L245</f>
        <v>26.700000000000095</v>
      </c>
    </row>
    <row r="14" spans="1:17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>
        <f>A!L246</f>
        <v>22.200000000000273</v>
      </c>
    </row>
    <row r="15" spans="1:17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>
        <f>A!L247</f>
        <v>22.200000000000269</v>
      </c>
    </row>
    <row r="16" spans="1:17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>
        <f>A!L248</f>
        <v>22.196737544733647</v>
      </c>
    </row>
    <row r="17" spans="1:17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>
        <f>A!L249</f>
        <v>26.696529284041286</v>
      </c>
    </row>
    <row r="18" spans="1:17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>
        <f>A!L250</f>
        <v>23.296864082585596</v>
      </c>
    </row>
    <row r="19" spans="1:17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>
        <f>A!L251</f>
        <v>22.198731253604329</v>
      </c>
    </row>
    <row r="20" spans="1:17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>
        <f>A!L252</f>
        <v>22.194975905073598</v>
      </c>
    </row>
    <row r="21" spans="1:17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>
        <f>A!L253</f>
        <v>22.195224008682995</v>
      </c>
    </row>
    <row r="22" spans="1:17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>
        <f>A!L254</f>
        <v>22.199916051998841</v>
      </c>
    </row>
    <row r="23" spans="1:17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>
        <f>A!L255</f>
        <v>22.199913726458607</v>
      </c>
    </row>
    <row r="24" spans="1:17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>
        <f>A!L256</f>
        <v>26.693921304020225</v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>
        <f>A!L426</f>
        <v>2.5605143630994576E-14</v>
      </c>
    </row>
    <row r="29" spans="1:17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>
        <f>A!L427</f>
        <v>1.7763568394002454E-14</v>
      </c>
    </row>
    <row r="30" spans="1:17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>
        <f>A!L428</f>
        <v>3.366429066428927E-14</v>
      </c>
    </row>
    <row r="31" spans="1:17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>
        <f>A!L429</f>
        <v>3.2006429538742858E-15</v>
      </c>
    </row>
    <row r="32" spans="1:17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>
        <f>A!L430</f>
        <v>1.9203857723245719E-15</v>
      </c>
    </row>
    <row r="33" spans="1:17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>
        <f>A!L431</f>
        <v>1.0289702347550615E-5</v>
      </c>
    </row>
    <row r="34" spans="1:17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>
        <f>A!L432</f>
        <v>1.793594054082588E-5</v>
      </c>
    </row>
    <row r="35" spans="1:17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>
        <f>A!L433</f>
        <v>2.7133893223694844E-5</v>
      </c>
    </row>
    <row r="36" spans="1:17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>
        <f>A!L434</f>
        <v>3.2928385983405543E-6</v>
      </c>
    </row>
    <row r="37" spans="1:17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>
        <f>A!L435</f>
        <v>1.1633607104754298E-5</v>
      </c>
    </row>
    <row r="38" spans="1:17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>
        <f>A!L436</f>
        <v>2.3553446653087766E-5</v>
      </c>
    </row>
    <row r="39" spans="1:17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>
        <f>A!L437</f>
        <v>1.5907764137184073E-7</v>
      </c>
    </row>
    <row r="40" spans="1:17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>
        <f>A!L438</f>
        <v>2.2934819440286799E-7</v>
      </c>
    </row>
    <row r="41" spans="1:17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>
        <f>A!L439</f>
        <v>1.3240184243721564E-5</v>
      </c>
    </row>
    <row r="42" spans="1:17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>
        <f>A!L263</f>
        <v>7.3086088392845918E-3</v>
      </c>
    </row>
    <row r="48" spans="1:17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>
        <f>A!L264</f>
        <v>6.3531671614293957E-3</v>
      </c>
    </row>
    <row r="49" spans="1:17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>
        <f>A!L265</f>
        <v>7.9584568968590619E-3</v>
      </c>
    </row>
    <row r="50" spans="1:17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>
        <f>A!L266</f>
        <v>7.3141515870173007E-3</v>
      </c>
    </row>
    <row r="51" spans="1:17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>
        <f>A!L267</f>
        <v>6.3580988082320268E-3</v>
      </c>
    </row>
    <row r="52" spans="1:17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>
        <f>A!L268</f>
        <v>8.0407044634331487E-3</v>
      </c>
    </row>
    <row r="53" spans="1:17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>
        <f>A!L269</f>
        <v>9.9554667430370673E-3</v>
      </c>
    </row>
    <row r="54" spans="1:17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>
        <f>A!L270</f>
        <v>9.0516289930427183E-3</v>
      </c>
    </row>
    <row r="55" spans="1:17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>
        <f>A!L271</f>
        <v>9.3719824635105833E-3</v>
      </c>
    </row>
    <row r="56" spans="1:17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>
        <f>A!L272</f>
        <v>1.4387434931034079E-2</v>
      </c>
    </row>
    <row r="57" spans="1:17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>
        <f>A!L273</f>
        <v>1.4559145498623102E-2</v>
      </c>
    </row>
    <row r="58" spans="1:17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>
        <f>A!L274</f>
        <v>9.6200906474300622E-3</v>
      </c>
    </row>
    <row r="59" spans="1:17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>
        <f>A!L275</f>
        <v>1.027783554943797E-2</v>
      </c>
    </row>
    <row r="60" spans="1:17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>
        <f>A!L276</f>
        <v>1.1094565623369914E-2</v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>
        <f>A!L446</f>
        <v>7.120603308193786E-16</v>
      </c>
    </row>
    <row r="65" spans="1:17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>
        <f>A!L447</f>
        <v>9.693225730160261E-15</v>
      </c>
    </row>
    <row r="66" spans="1:17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>
        <f>A!L448</f>
        <v>8.7188936169846937E-16</v>
      </c>
    </row>
    <row r="67" spans="1:17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>
        <f>A!L449</f>
        <v>7.1152072335605967E-16</v>
      </c>
    </row>
    <row r="68" spans="1:17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>
        <f>A!L450</f>
        <v>1.0640636077486162E-14</v>
      </c>
    </row>
    <row r="69" spans="1:17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>
        <f>A!L451</f>
        <v>1.0549139395191403E-2</v>
      </c>
    </row>
    <row r="70" spans="1:17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>
        <f>A!L452</f>
        <v>1.0726588042527891E-2</v>
      </c>
    </row>
    <row r="71" spans="1:17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>
        <f>A!L453</f>
        <v>1.0826048263025443E-2</v>
      </c>
    </row>
    <row r="72" spans="1:17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>
        <f>A!L454</f>
        <v>9.9922436823247241E-3</v>
      </c>
    </row>
    <row r="73" spans="1:17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>
        <f>A!L455</f>
        <v>9.3718042593213154E-3</v>
      </c>
    </row>
    <row r="74" spans="1:17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>
        <f>A!L456</f>
        <v>1.1240348076419047E-2</v>
      </c>
    </row>
    <row r="75" spans="1:17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>
        <f>A!L457</f>
        <v>1.0108398999931677E-2</v>
      </c>
    </row>
    <row r="76" spans="1:17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>
        <f>A!L458</f>
        <v>1.287198162321058E-2</v>
      </c>
    </row>
    <row r="77" spans="1:17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>
        <f>A!L459</f>
        <v>1.0628932249626098E-2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1" enableFormatConditionsCalculation="0">
    <pageSetUpPr fitToPage="1"/>
  </sheetPr>
  <dimension ref="A1:AB650"/>
  <sheetViews>
    <sheetView defaultGridColor="0" topLeftCell="A400" colorId="22" zoomScale="87" workbookViewId="0">
      <selection activeCell="B417" sqref="B417"/>
    </sheetView>
  </sheetViews>
  <sheetFormatPr baseColWidth="10" defaultColWidth="8.7109375" defaultRowHeight="15" x14ac:dyDescent="0"/>
  <cols>
    <col min="5" max="5" width="10.7109375" customWidth="1"/>
  </cols>
  <sheetData>
    <row r="1" spans="1:28">
      <c r="A1" t="s">
        <v>397</v>
      </c>
      <c r="H1" s="462"/>
    </row>
    <row r="2" spans="1:28">
      <c r="A2" t="s">
        <v>396</v>
      </c>
    </row>
    <row r="3" spans="1:28" ht="16">
      <c r="A3" s="227"/>
      <c r="H3" s="2"/>
    </row>
    <row r="4" spans="1:28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6">
      <c r="A5" s="498" t="s">
        <v>394</v>
      </c>
      <c r="H5" s="2"/>
    </row>
    <row r="6" spans="1:28" ht="16">
      <c r="A6" s="497"/>
      <c r="H6" s="2"/>
      <c r="I6" s="2"/>
    </row>
    <row r="7" spans="1:28" ht="16">
      <c r="A7" s="497" t="s">
        <v>694</v>
      </c>
      <c r="I7" s="2"/>
    </row>
    <row r="8" spans="1:28" ht="16">
      <c r="A8" s="497"/>
      <c r="I8" s="2"/>
    </row>
    <row r="9" spans="1:28" ht="16">
      <c r="A9" s="497" t="s">
        <v>695</v>
      </c>
      <c r="I9" s="2"/>
    </row>
    <row r="10" spans="1:28" ht="16">
      <c r="A10" s="497"/>
      <c r="I10" s="2"/>
    </row>
    <row r="17" spans="1:28" ht="16">
      <c r="A17" s="498" t="s">
        <v>686</v>
      </c>
    </row>
    <row r="19" spans="1:28">
      <c r="A19" t="s">
        <v>36</v>
      </c>
    </row>
    <row r="20" spans="1:28" ht="16">
      <c r="A20" s="2"/>
    </row>
    <row r="21" spans="1:28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3337.9604112418278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2650.3188329105574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2571.6361100937638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1469.050281587095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1291.6241492034055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2880.6860961949251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2791.7781232305588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3363.8769800162086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2035.8865158685585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2742.0447740552777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3517.4115226195649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1418.4234608855818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1651.6851738609573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3380.0661934549385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>
        <f>IF(ISBLANK(YourData!C25),"",YourData!C25)</f>
        <v>2474.9448881189123</v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>
        <f>IF(ISBLANK(YourData!C26),"",YourData!C26)</f>
        <v>1787.303309787646</v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>
        <f>IF(ISBLANK(YourData!C27),"",YourData!C27)</f>
        <v>1708.6205869708508</v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>
        <f>IF(ISBLANK(YourData!C28),"",YourData!C28)</f>
        <v>606.03475846418326</v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>
        <f>IF(ISBLANK(YourData!C29),"",YourData!C29)</f>
        <v>428.60862608049314</v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>
        <f>IF(ISBLANK(YourData!C30),"",YourData!C30)</f>
        <v>2017.6705730720093</v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>
        <f>IF(ISBLANK(YourData!C31),"",YourData!C31)</f>
        <v>1928.762600107643</v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>
        <f>IF(ISBLANK(YourData!C32),"",YourData!C32)</f>
        <v>2500.8614568933021</v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>
        <f>IF(ISBLANK(YourData!C33),"",YourData!C33)</f>
        <v>1172.8709927456487</v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>
        <f>IF(ISBLANK(YourData!C34),"",YourData!C34)</f>
        <v>1879.0292509323626</v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>
        <f>IF(ISBLANK(YourData!C35),"",YourData!C35)</f>
        <v>2654.3959994966535</v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>
        <f>IF(ISBLANK(YourData!C36),"",YourData!C36)</f>
        <v>555.40793776267037</v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>
        <f>IF(ISBLANK(YourData!C37),"",YourData!C37)</f>
        <v>788.6696507380434</v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>
        <f>IF(ISBLANK(YourData!C38),"",YourData!C38)</f>
        <v>2517.050670332027</v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863.0155231229129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863.0155231229129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863.0155231229129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863.0155231229129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863.0155231229129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863.0155231229129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863.0155231229129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863.0155231229129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863.0155231229129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863.0155231229129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863.0155231229129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863.01552312291278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863.01552312291278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863.0155231229129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>tbd</v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>tbd</v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>tbd</v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>tbd</v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>tbd</v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>tbd</v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>tbd</v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>tbd</v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>tbd</v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>tbd</v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>tbd</v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>tbd</v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>tbd</v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>tbd</v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4646.5826645198822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4627.8844909203826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4622.5676521114674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1076.1026645199333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1057.4044909204245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5392.1824126423453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5386.8763014954675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5403.4386431038447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3096.1782188597617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5391.4768616569618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5410.1495627927934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1440.171349284863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1458.8664403699715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6392.1736476398501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4646.5826645198813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4627.8844909203817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4622.5676521114656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1076.102664519932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1057.4044909204235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4626.5822116645841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4621.2759968987384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4637.8384129314163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2330.5778261920063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2329.0763719942261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2347.7490447616337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1057.3709630750129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1076.0659466714301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5127.5413676087092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0.10298584216004933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9.0812661400988287E-2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0.114033867866964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0.10031155429542565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8.8203187710428219E-2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9636.0269014888781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9636.0382435428164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9636.0305485831577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9636.0342342189269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38544.026144598261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38544.024539481405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4818.0452409636955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4818.054330957927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15916.956939788019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47617.840457877704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47384.62041931523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47317.609794086493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2679.037951807612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2445.8179597269332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57004.165220587398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56937.280637208278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57144.573003426529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28106.188271517705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56995.282542581772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57228.168476566228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7263.3533666814956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7496.5303534061868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69589.549772652492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47617.737648855167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47384.529762055303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47317.495953876089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2678.937649987527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2445.7297643422403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47384.579680063682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47317.54969087847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47524.988960253009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18476.549455922283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18476.606965743282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18709.806554593742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2445.7312257329468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2678.9389460398766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53703.101525196616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1.0877556633204219E-12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1.0001410070496294E-12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2.6817967106277711E-12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1.5272689779521897E-12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8.7386335205034536E-13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764.29386731716988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764.30461631138451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764.29345173405682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765.09223600906603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3060.3862224253189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3060.3612243132243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382.76675808133956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382.76367319113416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1262.208200566115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 ht="16">
      <c r="A220" s="2"/>
    </row>
    <row r="221" spans="1:28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1.1334272439284307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1.4205103971730502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1.4619025263136585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0.14489297800866255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0.15045031689249122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1.5722289438632209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1.6203952253210163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1.3497086167092374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1.0968658582922257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1.6514654882550426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1.2926822887655545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0.40685194907960903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0.36061033290945743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1.6357764627121973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 ht="16">
      <c r="A240" s="2"/>
    </row>
    <row r="241" spans="1:28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22.200000000000021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22.200000000000063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26.700000000000095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22.200000000000273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22.200000000000269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22.196737544733647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26.696529284041286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23.296864082585596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22.198731253604329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22.194975905073598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22.195224008682995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22.199916051998841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22.199913726458607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26.693921304020225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 ht="16">
      <c r="A260" s="2"/>
    </row>
    <row r="261" spans="1:28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7.3086088392845918E-3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6.3531671614293957E-3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7.9584568968590619E-3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7.3141515870173007E-3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6.3580988082320268E-3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8.0407044634331487E-3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9.9554667430370673E-3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9.0516289930427183E-3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9.3719824635105833E-3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1.4387434931034079E-2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1.4559145498623102E-2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9.6200906474300622E-3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1.027783554943797E-2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1.1094565623369914E-2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 ht="16">
      <c r="A280" s="2"/>
    </row>
    <row r="281" spans="1:28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1.1411327123615878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1.4267203591901703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1.4691852551505378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0.15011175436676011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0.15491840385458039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1.580693118353693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1.6301693145165372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1.3591272273942634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1.1067135674138557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1.6660884306255652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1.3077224027400494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0.41494229145622796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0.37093210719381359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1.6459057746196883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 ht="16">
      <c r="A300" s="2"/>
    </row>
    <row r="301" spans="1:28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22.200000000000131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22.200000000000028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26.700000000000273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22.200000000000021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22.200000000000006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22.196867280489016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26.696762717606148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23.296989678084724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22.198772994961843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22.195106094731866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22.195321194549649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22.199918081952983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22.199916335164133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26.694125023197355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 ht="16">
      <c r="A320" s="2"/>
    </row>
    <row r="321" spans="1:28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7.3086088392846022E-3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6.3531671614293827E-3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7.9584568968589925E-3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7.3141515870172201E-3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6.358098808232091E-3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8.0567670740957706E-3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9.9775531393974538E-3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9.0710721130225283E-3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9.3925014759573926E-3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1.4417045929630182E-2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1.4609316722391864E-2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9.6515505515630314E-3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1.0334759299077588E-2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1.111874565175742E-2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 ht="16">
      <c r="A340" s="2"/>
    </row>
    <row r="341" spans="1:28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1.1260336899651213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1.4161280080977579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1.4573832665910933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0.12933331939972106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0.14284777174243823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1.5640224304164121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1.6114071159839198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1.3411905794119381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1.0888599393278293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1.6351394779341906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1.2771825485381665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0.3966819281848768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0.3414638215047151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1.6259493651829127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 ht="16">
      <c r="A360" s="2"/>
    </row>
    <row r="361" spans="1:28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22.199999999999562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22.199999999999633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26.699999999999374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22.19999999999995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22.199999999999964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22.196638882666594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26.696283890244263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23.296357543462261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22.198699898122737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22.194847887102487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22.194798420525007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22.199914550442699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22.199911243654004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26.693771590761102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 ht="16">
      <c r="A380" s="2"/>
    </row>
    <row r="381" spans="1:28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7.308608839284597E-3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6.3531671614293211E-3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7.9584568968589856E-3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7.3141515870172149E-3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6.3580988082320234E-3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7.9719445618754766E-3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9.8707649488738083E-3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8.9730787406848474E-3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9.2988543433955208E-3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1.4282209705662808E-2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1.4445666859292111E-2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9.5543068368832973E-3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1.0202463188758842E-2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1.100082226540759E-2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6">
      <c r="A398" s="1"/>
    </row>
    <row r="399" spans="1:28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6">
      <c r="A400" s="1" t="s">
        <v>72</v>
      </c>
    </row>
    <row r="401" spans="1:28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 ht="16">
      <c r="A403" s="2"/>
    </row>
    <row r="404" spans="1:28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1.3321562965200656E-2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7.4567219736597426E-3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8.0730338357129974E-3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0.14340539653893225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8.0230021188772815E-2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1.0603219081006296E-2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1.1578779201167065E-2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1.3289274262808777E-2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1.6276947587578094E-2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1.8740296367970529E-2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2.3625181892951343E-2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4.4882083796477394E-2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8.1717807283402014E-2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1.2199961236565892E-2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 ht="16">
      <c r="A423" s="2"/>
    </row>
    <row r="424" spans="1:28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2.5605143630994576E-14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1.7763568394002454E-14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3.366429066428927E-14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3.2006429538742858E-15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1.9203857723245719E-15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1.0289702347550615E-5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1.793594054082588E-5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2.7133893223694844E-5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3.2928385983405543E-6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1.1633607104754298E-5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2.3553446653087766E-5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1.5907764137184073E-7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2.2934819440286799E-7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1.3240184243721564E-5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 ht="16">
      <c r="A443" s="2"/>
    </row>
    <row r="444" spans="1:28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7.120603308193786E-16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9.693225730160261E-15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8.7188936169846937E-16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7.1152072335605967E-16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1.0640636077486162E-14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1.0549139395191403E-2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1.0726588042527891E-2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1.0826048263025443E-2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9.9922436823247241E-3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9.3718042593213154E-3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1.1240348076419047E-2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1.0108398999931677E-2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1.287198162321058E-2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1.0628932249626098E-2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 ht="16">
      <c r="A463" s="2"/>
    </row>
    <row r="464" spans="1:28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0.28708315324461942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4.1392129140608303E-2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0.32847528238522772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-0.98853426591976823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5.5573388838286719E-3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-1.2700600802805591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0.15171854669017071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4.8166281457795446E-2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-0.27068660861177896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-0.47536308557099516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7.9236544391821706E-2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0.55459962996281686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-0.35878319948948811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-1.2446135391754336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0.25640163218711781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-4.62416161701516E-2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-0.93207195585609703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0.21571735490079488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0.50234921878376659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 ht="16">
      <c r="A493" s="2"/>
    </row>
    <row r="494" spans="1:28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-687.64157833127047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-78.682722816793557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-766.32430114806402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-1868.9101296547328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-177.42613238368949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-1358.6946837071519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230.36726328436771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-88.907972964366309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572.09885678564979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-844.79958032636659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-138.6413221396474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706.15825818671919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775.36674856428726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-1323.6213131696959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126.79931168217627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233.26171297537553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-1865.7263487586076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182.63489227386231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42.105782213110615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>
        <f t="shared" si="80"/>
        <v>-687.64157833126637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>
        <f t="shared" si="81"/>
        <v>-78.682722816795149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>
        <f t="shared" si="82"/>
        <v>-766.32430114806152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>
        <f t="shared" si="83"/>
        <v>-1868.9101296547292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>
        <f t="shared" si="84"/>
        <v>-177.42613238369012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>
        <f t="shared" si="85"/>
        <v>-1358.6946837071528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>
        <f t="shared" si="86"/>
        <v>230.36726328436339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>
        <f t="shared" si="87"/>
        <v>-88.907972964366309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>
        <f t="shared" si="88"/>
        <v>572.09885678565911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>
        <f t="shared" si="89"/>
        <v>-844.79958032636068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>
        <f t="shared" si="90"/>
        <v>-138.64132213964672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>
        <f t="shared" si="91"/>
        <v>706.15825818671397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>
        <f t="shared" si="92"/>
        <v>775.3667485642909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>
        <f t="shared" si="93"/>
        <v>-1323.6213131696923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>
        <f t="shared" si="94"/>
        <v>126.79931168217723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>
        <f t="shared" si="95"/>
        <v>233.26171297537303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>
        <f t="shared" si="96"/>
        <v>-1865.7263487586101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>
        <f t="shared" si="97"/>
        <v>182.63489227386015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>
        <f t="shared" si="98"/>
        <v>42.105782213114708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>
        <f t="shared" si="99"/>
        <v>0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>
        <f t="shared" si="100"/>
        <v>0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>
        <f t="shared" si="101"/>
        <v>0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>
        <f t="shared" si="102"/>
        <v>0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>
        <f t="shared" si="103"/>
        <v>0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>
        <f t="shared" si="104"/>
        <v>0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>
        <f t="shared" si="105"/>
        <v>0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>
        <f t="shared" si="106"/>
        <v>0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>
        <f t="shared" si="107"/>
        <v>0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>
        <f t="shared" si="108"/>
        <v>0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>
        <f t="shared" si="109"/>
        <v>0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>
        <f t="shared" si="110"/>
        <v>0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>
        <f t="shared" si="111"/>
        <v>0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>
        <f t="shared" si="112"/>
        <v>-1.1368683772161603E-13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>
        <f t="shared" si="113"/>
        <v>-1.1368683772161603E-13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>
        <f t="shared" si="114"/>
        <v>0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>
        <f t="shared" si="115"/>
        <v>-1.1368683772161603E-13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>
        <f t="shared" si="116"/>
        <v>-1.1368683772161603E-13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>
        <f t="shared" si="117"/>
        <v>0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>
        <f t="shared" si="137"/>
        <v>-18.698173599499569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>
        <f t="shared" si="138"/>
        <v>-5.3168388089152359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>
        <f t="shared" si="139"/>
        <v>-24.015012408414805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>
        <f t="shared" si="140"/>
        <v>-3570.4799999999486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>
        <f t="shared" si="141"/>
        <v>-18.698173599508891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>
        <f t="shared" si="142"/>
        <v>-3570.4799999999582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>
        <f t="shared" si="143"/>
        <v>764.29792172196267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>
        <f t="shared" si="144"/>
        <v>-5.3061111468778108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>
        <f t="shared" si="145"/>
        <v>16.56234160837721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>
        <f t="shared" si="146"/>
        <v>-2296.0041937825836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>
        <f t="shared" si="147"/>
        <v>-0.70555098538352468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>
        <f t="shared" si="148"/>
        <v>2295.2986427972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>
        <f t="shared" si="149"/>
        <v>18.67270113583163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>
        <f t="shared" si="150"/>
        <v>-3951.3055123720987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>
        <f t="shared" si="151"/>
        <v>382.76685836443858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>
        <f t="shared" si="152"/>
        <v>18.695091085108515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>
        <f t="shared" si="153"/>
        <v>-3951.2831224228221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>
        <f t="shared" si="154"/>
        <v>382.7637758500382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>
        <f t="shared" si="155"/>
        <v>1745.5909831199679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>
        <f t="shared" si="156"/>
        <v>-18.698173599499569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>
        <f t="shared" si="157"/>
        <v>-5.3168388089161454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>
        <f t="shared" si="158"/>
        <v>-24.015012408415714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>
        <f t="shared" si="159"/>
        <v>-3570.4799999999495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>
        <f t="shared" si="160"/>
        <v>-18.698173599508436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>
        <f t="shared" si="161"/>
        <v>-3570.4799999999582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>
        <f t="shared" si="162"/>
        <v>-1.3022792557976572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>
        <f t="shared" si="163"/>
        <v>-5.3062147658456524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>
        <f t="shared" si="164"/>
        <v>16.562416032677902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>
        <f t="shared" si="165"/>
        <v>-2296.0043854725777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>
        <f t="shared" si="166"/>
        <v>-2297.505839670358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>
        <f t="shared" si="167"/>
        <v>-1.5014541977802764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>
        <f t="shared" si="168"/>
        <v>18.672672767407676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>
        <f t="shared" si="169"/>
        <v>-1271.7054089192131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>
        <f t="shared" si="170"/>
        <v>-3.3527845410617374E-2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>
        <f t="shared" si="171"/>
        <v>18.69498359641716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>
        <f t="shared" si="172"/>
        <v>-1271.6830980902037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>
        <f t="shared" si="173"/>
        <v>-3.6717848501893968E-2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>
        <f t="shared" si="174"/>
        <v>480.95870308882786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>
        <f t="shared" si="175"/>
        <v>-1.2173180759061042E-2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>
        <f t="shared" si="176"/>
        <v>2.3221206465975711E-2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>
        <f t="shared" si="177"/>
        <v>1.1048025706914669E-2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>
        <f t="shared" si="178"/>
        <v>-2.6742878646236756E-3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>
        <f t="shared" si="179"/>
        <v>-1.2108366584997435E-2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>
        <f t="shared" si="180"/>
        <v>-2.6094736905600685E-3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>
        <f t="shared" si="181"/>
        <v>9635.9360888274769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>
        <f t="shared" si="182"/>
        <v>1.1342053938278696E-2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>
        <f t="shared" si="183"/>
        <v>-7.6949596586928237E-3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>
        <f t="shared" si="184"/>
        <v>7.3327300488017499E-3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>
        <f t="shared" si="185"/>
        <v>28907.999243109385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>
        <f t="shared" si="186"/>
        <v>28907.991910379336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>
        <f t="shared" si="187"/>
        <v>-1.6051168568083085E-3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>
        <f t="shared" si="188"/>
        <v>-33725.980903634569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>
        <f t="shared" si="189"/>
        <v>4817.9570377759846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>
        <f t="shared" si="190"/>
        <v>9.0899942315445514E-3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>
        <f t="shared" si="191"/>
        <v>-33725.970208523475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>
        <f t="shared" si="192"/>
        <v>4817.9540194036317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>
        <f t="shared" si="193"/>
        <v>15916.853953945858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3" enableFormatConditionsCalculation="0">
    <pageSetUpPr fitToPage="1"/>
  </sheetPr>
  <dimension ref="B1:DS661"/>
  <sheetViews>
    <sheetView defaultGridColor="0" colorId="22" zoomScale="90" workbookViewId="0">
      <selection activeCell="E28" sqref="E28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>
        <f>A!L23</f>
        <v>3337.9604112418278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>
        <f>A!L24</f>
        <v>2650.3188329105574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>
        <f>A!L25</f>
        <v>2571.6361100937638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>
        <f>A!L26</f>
        <v>1469.050281587095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>
        <f>A!L27</f>
        <v>1291.6241492034055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>
        <f>A!L28</f>
        <v>2880.6860961949251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>
        <f>A!L29</f>
        <v>2791.7781232305588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>
        <f>A!L30</f>
        <v>3363.8769800162086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>
        <f>A!L31</f>
        <v>2035.8865158685585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>
        <f>A!L32</f>
        <v>2742.0447740552777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>
        <f>A!L33</f>
        <v>3517.4115226195649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>
        <f>A!L34</f>
        <v>1418.4234608855818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>
        <f>A!L35</f>
        <v>1651.6851738609573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>
        <f>A!L36</f>
        <v>3380.0661934549385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>
        <f>A!L43</f>
        <v>2474.9448881189123</v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>
        <f>A!L44</f>
        <v>1787.303309787646</v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>
        <f>A!L45</f>
        <v>1708.6205869708508</v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>
        <f>A!L46</f>
        <v>606.03475846418326</v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>
        <f>A!L47</f>
        <v>428.60862608049314</v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>
        <f>A!L48</f>
        <v>2017.6705730720093</v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>
        <f>A!L49</f>
        <v>1928.762600107643</v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>
        <f>A!L50</f>
        <v>2500.8614568933021</v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>
        <f>A!L51</f>
        <v>1172.8709927456487</v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>
        <f>A!L52</f>
        <v>1879.0292509323626</v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>
        <f>A!L53</f>
        <v>2654.3959994966535</v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>
        <f>A!L54</f>
        <v>555.40793776267037</v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>
        <f>A!L55</f>
        <v>788.6696507380434</v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>
        <f>A!L56</f>
        <v>2517.050670332027</v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>
        <f>A!L63</f>
        <v>863.0155231229129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>
        <f>A!L64</f>
        <v>863.0155231229129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>
        <f>A!L65</f>
        <v>863.0155231229129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>
        <f>A!L66</f>
        <v>863.0155231229129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>
        <f>A!L67</f>
        <v>863.0155231229129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>
        <f>A!L68</f>
        <v>863.0155231229129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>
        <f>A!L69</f>
        <v>863.0155231229129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>
        <f>A!L70</f>
        <v>863.0155231229129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>
        <f>A!L71</f>
        <v>863.0155231229129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>
        <f>A!L72</f>
        <v>863.0155231229129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>
        <f>A!L73</f>
        <v>863.0155231229129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>
        <f>A!L74</f>
        <v>863.01552312291278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>
        <f>A!L75</f>
        <v>863.01552312291278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>
        <f>A!L76</f>
        <v>863.0155231229129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>tbd</v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>tbd</v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>tbd</v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>tbd</v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>tbd</v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>tbd</v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>tbd</v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>tbd</v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>tbd</v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>tbd</v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>tbd</v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>tbd</v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>tbd</v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>tbd</v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>
        <f>A!L103</f>
        <v>4646.5826645198822</v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>
        <f>A!L163</f>
        <v>47617.840457877704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>
        <f>A!L104</f>
        <v>4627.8844909203826</v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>
        <f>A!L164</f>
        <v>47384.62041931523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>
        <f>A!L105</f>
        <v>4622.5676521114674</v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>
        <f>A!L165</f>
        <v>47317.609794086493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>
        <f>A!L106</f>
        <v>1076.1026645199333</v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>
        <f>A!L166</f>
        <v>2679.037951807612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>
        <f>A!L107</f>
        <v>1057.4044909204245</v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>
        <f>A!L167</f>
        <v>2445.8179597269332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>
        <f>A!L108</f>
        <v>5392.1824126423453</v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>
        <f>A!L168</f>
        <v>57004.165220587398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>
        <f>A!L109</f>
        <v>5386.8763014954675</v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>
        <f>A!L169</f>
        <v>56937.280637208278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>
        <f>A!L110</f>
        <v>5403.4386431038447</v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>
        <f>A!L170</f>
        <v>57144.573003426529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>
        <f>A!L111</f>
        <v>3096.1782188597617</v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>
        <f>A!L171</f>
        <v>28106.188271517705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>
        <f>A!L112</f>
        <v>5391.4768616569618</v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>
        <f>A!L172</f>
        <v>56995.282542581772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>
        <f>A!L113</f>
        <v>5410.1495627927934</v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>
        <f>A!L173</f>
        <v>57228.168476566228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>
        <f>A!L114</f>
        <v>1440.171349284863</v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>
        <f>A!L174</f>
        <v>7263.3533666814956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>
        <f>A!L115</f>
        <v>1458.8664403699715</v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>
        <f>A!L175</f>
        <v>7496.5303534061868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>
        <f>A!L116</f>
        <v>6392.1736476398501</v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>
        <f>A!L176</f>
        <v>69589.549772652492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>
        <f>A!L123</f>
        <v>4646.5826645198813</v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>
        <f>A!L183</f>
        <v>47617.737648855167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>
        <f>A!L124</f>
        <v>4627.8844909203817</v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>
        <f>A!L184</f>
        <v>47384.529762055303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>
        <f>A!L125</f>
        <v>4622.5676521114656</v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>
        <f>A!L185</f>
        <v>47317.495953876089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>
        <f>A!L126</f>
        <v>1076.102664519932</v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>
        <f>A!L186</f>
        <v>2678.937649987527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>
        <f>A!L127</f>
        <v>1057.4044909204235</v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>
        <f>A!L187</f>
        <v>2445.7297643422403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>
        <f>A!L128</f>
        <v>4626.5822116645841</v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>
        <f>A!L188</f>
        <v>47384.579680063682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>
        <f>A!L129</f>
        <v>4621.2759968987384</v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>
        <f>A!L189</f>
        <v>47317.54969087847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>
        <f>A!L130</f>
        <v>4637.8384129314163</v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>
        <f>A!L190</f>
        <v>47524.988960253009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>
        <f>A!L131</f>
        <v>2330.5778261920063</v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>
        <f>A!L191</f>
        <v>18476.549455922283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>
        <f>A!L132</f>
        <v>2329.0763719942261</v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>
        <f>A!L192</f>
        <v>18476.606965743282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>
        <f>A!L133</f>
        <v>2347.7490447616337</v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>
        <f>A!L193</f>
        <v>18709.806554593742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>
        <f>A!L134</f>
        <v>1057.3709630750129</v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>
        <f>A!L194</f>
        <v>2445.7312257329468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>
        <f>A!L135</f>
        <v>1076.0659466714301</v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>
        <f>A!L195</f>
        <v>2678.9389460398766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>
        <f>A!L136</f>
        <v>5127.5413676087092</v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>
        <f>A!L196</f>
        <v>53703.101525196616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>
        <f>A!L143</f>
        <v>0.10298584216004933</v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>
        <f>A!L203</f>
        <v>1.0877556633204219E-12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>
        <f>A!L144</f>
        <v>9.0812661400988287E-2</v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>
        <f>A!L204</f>
        <v>1.0001410070496294E-12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>
        <f>A!L145</f>
        <v>0.114033867866964</v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>
        <f>A!L205</f>
        <v>2.6817967106277711E-12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>
        <f>A!L146</f>
        <v>0.10031155429542565</v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>
        <f>A!L206</f>
        <v>1.5272689779521897E-12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>
        <f>A!L147</f>
        <v>8.8203187710428219E-2</v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>
        <f>A!L207</f>
        <v>8.7386335205034536E-13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>
        <f>A!L148</f>
        <v>9636.0269014888781</v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>
        <f>A!L208</f>
        <v>764.29386731716988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>
        <f>A!L149</f>
        <v>9636.0382435428164</v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>
        <f>A!L209</f>
        <v>764.30461631138451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>
        <f>A!L150</f>
        <v>9636.0305485831577</v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>
        <f>A!L210</f>
        <v>764.29345173405682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>
        <f>A!L151</f>
        <v>9636.0342342189269</v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>
        <f>A!L211</f>
        <v>765.09223600906603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>
        <f>A!L152</f>
        <v>38544.026144598261</v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>
        <f>A!L212</f>
        <v>3060.3862224253189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>
        <f>A!L153</f>
        <v>38544.024539481405</v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>
        <f>A!L213</f>
        <v>3060.3612243132243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>
        <f>A!L154</f>
        <v>4818.0452409636955</v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>
        <f>A!L214</f>
        <v>382.76675808133956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>
        <f>A!L155</f>
        <v>4818.054330957927</v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>
        <f>A!L215</f>
        <v>382.76367319113416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>
        <f>A!L156</f>
        <v>15916.956939788019</v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>
        <f>A!L216</f>
        <v>1262.208200566115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>
        <f t="shared" ref="BS133:BS146" si="42">IF(AND(ISNUMBER(BS98),ISNUMBER(CJ98)),BS98-CJ98,"")</f>
        <v>-42971.154984335284</v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>
        <f t="shared" ref="CJ133:CJ146" si="54">IF(AND(ISNUMBER(BS115),ISNUMBER(CJ115)),BS115-CJ115,"")</f>
        <v>0.10298584215896157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>
        <f t="shared" si="42"/>
        <v>-42756.645271134919</v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>
        <f t="shared" si="54"/>
        <v>9.0812661399988143E-2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>
        <f t="shared" si="42"/>
        <v>-42694.928301764623</v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>
        <f t="shared" si="54"/>
        <v>0.1140338678642822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>
        <f t="shared" si="42"/>
        <v>-1602.8349854675951</v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>
        <f t="shared" si="54"/>
        <v>0.10031155429389839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>
        <f t="shared" si="42"/>
        <v>-1388.3252734218167</v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>
        <f t="shared" si="54"/>
        <v>8.8203187709554362E-2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>
        <f t="shared" si="42"/>
        <v>-42757.997468399095</v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>
        <f t="shared" si="54"/>
        <v>8871.7330341717079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>
        <f t="shared" si="42"/>
        <v>-42696.273693979732</v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>
        <f t="shared" si="54"/>
        <v>8871.7336272314315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>
        <f t="shared" si="42"/>
        <v>-42887.150547321595</v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>
        <f t="shared" si="54"/>
        <v>8871.7370968491014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>
        <f t="shared" si="42"/>
        <v>-16145.971629730277</v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>
        <f t="shared" si="54"/>
        <v>8870.9419982098607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>
        <f t="shared" si="42"/>
        <v>-16147.530593749056</v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>
        <f t="shared" si="54"/>
        <v>35483.639922172944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>
        <f t="shared" si="42"/>
        <v>-16362.05750983211</v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>
        <f t="shared" si="54"/>
        <v>35483.663315168182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>
        <f t="shared" si="42"/>
        <v>-1388.3602626579338</v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>
        <f t="shared" si="54"/>
        <v>4435.278482882356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>
        <f t="shared" si="42"/>
        <v>-1602.8729993684465</v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>
        <f t="shared" si="54"/>
        <v>4435.2906577667927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>
        <f t="shared" si="42"/>
        <v>-48575.560157587905</v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>
        <f t="shared" si="54"/>
        <v>14654.748739221905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>
        <f>A!L223</f>
        <v>1.1334272439284307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>
        <f>A!L224</f>
        <v>1.4205103971730502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>
        <f>A!L225</f>
        <v>1.4619025263136585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>
        <f>A!L226</f>
        <v>0.14489297800866255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>
        <f>A!L227</f>
        <v>0.15045031689249122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>
        <f>A!L228</f>
        <v>1.5722289438632209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>
        <f>A!L229</f>
        <v>1.6203952253210163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>
        <f>A!L230</f>
        <v>1.3497086167092374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>
        <f>A!L231</f>
        <v>1.0968658582922257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>
        <f>A!L232</f>
        <v>1.6514654882550426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>
        <f>A!L233</f>
        <v>1.2926822887655545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>
        <f>A!L234</f>
        <v>0.40685194907960903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>
        <f>A!L235</f>
        <v>0.36061033290945743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>
        <f>A!L236</f>
        <v>1.6357764627121973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>
        <f>A!L406</f>
        <v>1.3321562965200656E-2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>
        <f>A!L407</f>
        <v>7.4567219736597426E-3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>
        <f>A!L408</f>
        <v>8.0730338357129974E-3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>
        <f>A!L409</f>
        <v>0.14340539653893225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>
        <f>A!L410</f>
        <v>8.0230021188772815E-2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>
        <f>A!L411</f>
        <v>1.0603219081006296E-2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>
        <f>A!L412</f>
        <v>1.1578779201167065E-2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>
        <f>A!L413</f>
        <v>1.3289274262808777E-2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>
        <f>A!L414</f>
        <v>1.6276947587578094E-2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>
        <f>A!L415</f>
        <v>1.8740296367970529E-2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>
        <f>A!L416</f>
        <v>2.3625181892951343E-2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>
        <f>A!L417</f>
        <v>4.4882083796477394E-2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>
        <f>A!L418</f>
        <v>8.1717807283402014E-2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>
        <f>A!L419</f>
        <v>1.2199961236565892E-2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>
        <f>A!L243</f>
        <v>22.200000000000021</v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>
        <f>A!L244</f>
        <v>22.200000000000063</v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>
        <f>A!L245</f>
        <v>26.700000000000095</v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>
        <f>A!L246</f>
        <v>22.200000000000273</v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>
        <f>A!L247</f>
        <v>22.200000000000269</v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>
        <f>A!L248</f>
        <v>22.196737544733647</v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>
        <f>A!L249</f>
        <v>26.696529284041286</v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>
        <f>A!L250</f>
        <v>23.296864082585596</v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>
        <f>A!L251</f>
        <v>22.198731253604329</v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>
        <f>A!L252</f>
        <v>22.194975905073598</v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>
        <f>A!L253</f>
        <v>22.195224008682995</v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>
        <f>A!L254</f>
        <v>22.199916051998841</v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>
        <f>A!L255</f>
        <v>22.199913726458607</v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>
        <f>A!L256</f>
        <v>26.693921304020225</v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>
        <f>A!L426</f>
        <v>2.5605143630994576E-14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>
        <f>A!L427</f>
        <v>1.7763568394002454E-14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>
        <f>A!L428</f>
        <v>3.366429066428927E-14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>
        <f>A!L429</f>
        <v>3.2006429538742858E-15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>
        <f>A!L430</f>
        <v>1.9203857723245719E-15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>
        <f>A!L431</f>
        <v>1.0289702347550615E-5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>
        <f>A!L432</f>
        <v>1.793594054082588E-5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>
        <f>A!L433</f>
        <v>2.7133893223694844E-5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>
        <f>A!L434</f>
        <v>3.2928385983405543E-6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>
        <f>A!L435</f>
        <v>1.1633607104754298E-5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>
        <f>A!L436</f>
        <v>2.3553446653087766E-5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>
        <f>A!L437</f>
        <v>1.5907764137184073E-7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>
        <f>A!L438</f>
        <v>2.2934819440286799E-7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>
        <f>A!L439</f>
        <v>1.3240184243721564E-5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>
        <f>A!L263</f>
        <v>7.3086088392845918E-3</v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>
        <f>A!L264</f>
        <v>6.3531671614293957E-3</v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>
        <f>A!L265</f>
        <v>7.9584568968590619E-3</v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>
        <f>A!L266</f>
        <v>7.3141515870173007E-3</v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>
        <f>A!L267</f>
        <v>6.3580988082320268E-3</v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>
        <f>A!L268</f>
        <v>8.0407044634331487E-3</v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>
        <f>A!L269</f>
        <v>9.9554667430370673E-3</v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>
        <f>A!L270</f>
        <v>9.0516289930427183E-3</v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>
        <f>A!L271</f>
        <v>9.3719824635105833E-3</v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>
        <f>A!L272</f>
        <v>1.4387434931034079E-2</v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>
        <f>A!L273</f>
        <v>1.4559145498623102E-2</v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>
        <f>A!L274</f>
        <v>9.6200906474300622E-3</v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>
        <f>A!L275</f>
        <v>1.027783554943797E-2</v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>
        <f>A!L276</f>
        <v>1.1094565623369914E-2</v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>
        <f>A!L446</f>
        <v>7.120603308193786E-16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>
        <f>A!L447</f>
        <v>9.693225730160261E-15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>
        <f>A!L448</f>
        <v>8.7188936169846937E-16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>
        <f>A!L449</f>
        <v>7.1152072335605967E-16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>
        <f>A!L450</f>
        <v>1.0640636077486162E-14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>
        <f>A!L451</f>
        <v>1.0549139395191403E-2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>
        <f>A!L452</f>
        <v>1.0726588042527891E-2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>
        <f>A!L453</f>
        <v>1.0826048263025443E-2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>
        <f>A!L454</f>
        <v>9.9922436823247241E-3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>
        <f>A!L455</f>
        <v>9.3718042593213154E-3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>
        <f>A!L456</f>
        <v>1.1240348076419047E-2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>
        <f>A!L457</f>
        <v>1.0108398999931677E-2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>
        <f>A!L458</f>
        <v>1.287198162321058E-2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>
        <f>A!L459</f>
        <v>1.0628932249626098E-2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>
        <f>A!L496</f>
        <v>-687.64157833127047</v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>
        <f>A!L466</f>
        <v>0.28708315324461942</v>
      </c>
      <c r="DS495" s="2"/>
    </row>
    <row r="496" spans="2:123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>
        <f>A!L497</f>
        <v>-78.682722816793557</v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>
        <f>A!L467</f>
        <v>4.1392129140608303E-2</v>
      </c>
      <c r="DS496" s="2"/>
    </row>
    <row r="497" spans="2:123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>
        <f>A!L498</f>
        <v>-766.32430114806402</v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>
        <f>A!L468</f>
        <v>0.32847528238522772</v>
      </c>
      <c r="DS497" s="2"/>
    </row>
    <row r="498" spans="2:123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>
        <f>A!L499</f>
        <v>-1868.9101296547328</v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>
        <f>A!L469</f>
        <v>-0.98853426591976823</v>
      </c>
      <c r="DS498" s="2"/>
    </row>
    <row r="499" spans="2:123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>
        <f>A!L500</f>
        <v>-177.42613238368949</v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>
        <f>A!L470</f>
        <v>5.5573388838286719E-3</v>
      </c>
      <c r="DS499" s="2"/>
    </row>
    <row r="500" spans="2:123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>
        <f>A!L501</f>
        <v>-1358.6946837071519</v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>
        <f>A!L471</f>
        <v>-1.2700600802805591</v>
      </c>
      <c r="DS500" s="2"/>
    </row>
    <row r="501" spans="2:123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>
        <f>A!L502</f>
        <v>230.36726328436771</v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>
        <f>A!L472</f>
        <v>0.15171854669017071</v>
      </c>
      <c r="DS501" s="2"/>
    </row>
    <row r="502" spans="2:123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>
        <f>A!L503</f>
        <v>-88.907972964366309</v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>
        <f>A!L473</f>
        <v>4.8166281457795446E-2</v>
      </c>
      <c r="DS502" s="2"/>
    </row>
    <row r="503" spans="2:123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>
        <f>A!L504</f>
        <v>572.09885678564979</v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>
        <f>A!L474</f>
        <v>-0.27068660861177896</v>
      </c>
      <c r="DS503" s="2"/>
    </row>
    <row r="504" spans="2:123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>
        <f>A!L505</f>
        <v>-844.79958032636659</v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>
        <f>A!L475</f>
        <v>-0.47536308557099516</v>
      </c>
      <c r="DS504" s="2"/>
    </row>
    <row r="505" spans="2:123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>
        <f>A!L506</f>
        <v>-138.6413221396474</v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>
        <f>A!L476</f>
        <v>7.9236544391821706E-2</v>
      </c>
      <c r="DS505" s="2"/>
    </row>
    <row r="506" spans="2:123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>
        <f>A!L507</f>
        <v>706.15825818671919</v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>
        <f>A!L477</f>
        <v>0.55459962996281686</v>
      </c>
      <c r="DS506" s="2"/>
    </row>
    <row r="507" spans="2:123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>
        <f>A!L508</f>
        <v>775.36674856428726</v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>
        <f>A!L478</f>
        <v>-0.35878319948948811</v>
      </c>
      <c r="DS507" s="2"/>
    </row>
    <row r="508" spans="2:123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>
        <f>A!L509</f>
        <v>-1323.6213131696959</v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>
        <f>A!L479</f>
        <v>-1.2446135391754336</v>
      </c>
      <c r="DS508" s="2"/>
    </row>
    <row r="509" spans="2:123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>
        <f>A!L510</f>
        <v>126.79931168217627</v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>
        <f>A!L480</f>
        <v>0.25640163218711781</v>
      </c>
      <c r="DS509" s="2"/>
    </row>
    <row r="510" spans="2:123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>
        <f>A!L511</f>
        <v>233.26171297537553</v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>
        <f>A!L481</f>
        <v>-4.62416161701516E-2</v>
      </c>
      <c r="DS510" s="2"/>
    </row>
    <row r="511" spans="2:123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>
        <f>A!L512</f>
        <v>-1865.7263487586076</v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>
        <f>A!L482</f>
        <v>-0.93207195585609703</v>
      </c>
      <c r="DS511" s="2"/>
    </row>
    <row r="512" spans="2:123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>
        <f>A!L513</f>
        <v>182.63489227386231</v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>
        <f>A!L483</f>
        <v>0.21571735490079488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>
        <f>A!L514</f>
        <v>42.105782213110615</v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>
        <f>A!L484</f>
        <v>0.50234921878376659</v>
      </c>
      <c r="DS513" s="2"/>
    </row>
    <row r="514" spans="2:123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>
        <f>A!L516</f>
        <v>-687.64157833126637</v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>
        <f>A!L576</f>
        <v>-18.698173599499569</v>
      </c>
      <c r="DS517" s="2"/>
    </row>
    <row r="518" spans="2:123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>
        <f>A!L517</f>
        <v>-78.682722816795149</v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>
        <f>A!L577</f>
        <v>-5.3168388089152359</v>
      </c>
      <c r="DS518" s="2"/>
    </row>
    <row r="519" spans="2:123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>
        <f>A!L518</f>
        <v>-766.32430114806152</v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>
        <f>A!L578</f>
        <v>-24.015012408414805</v>
      </c>
      <c r="DS519" s="2"/>
    </row>
    <row r="520" spans="2:123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>
        <f>A!L519</f>
        <v>-1868.9101296547292</v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>
        <f>A!L579</f>
        <v>-3570.4799999999486</v>
      </c>
      <c r="DS520" s="2"/>
    </row>
    <row r="521" spans="2:123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>
        <f>A!L520</f>
        <v>-177.42613238369012</v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>
        <f>A!L580</f>
        <v>-18.698173599508891</v>
      </c>
      <c r="DS521" s="2"/>
    </row>
    <row r="522" spans="2:123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>
        <f>A!L521</f>
        <v>-1358.6946837071528</v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>
        <f>A!L581</f>
        <v>-3570.4799999999582</v>
      </c>
      <c r="DS522" s="2"/>
    </row>
    <row r="523" spans="2:123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>
        <f>A!L522</f>
        <v>230.36726328436339</v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>
        <f>A!L582</f>
        <v>764.29792172196267</v>
      </c>
      <c r="DS523" s="2"/>
    </row>
    <row r="524" spans="2:123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>
        <f>A!L523</f>
        <v>-88.907972964366309</v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>
        <f>A!L583</f>
        <v>-5.3061111468778108</v>
      </c>
      <c r="DS524" s="2"/>
    </row>
    <row r="525" spans="2:123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>
        <f>A!L524</f>
        <v>572.09885678565911</v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>
        <f>A!L584</f>
        <v>16.56234160837721</v>
      </c>
      <c r="DS525" s="2"/>
    </row>
    <row r="526" spans="2:123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>
        <f>A!L525</f>
        <v>-844.79958032636068</v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>
        <f>A!L585</f>
        <v>-2296.0041937825836</v>
      </c>
      <c r="DS526" s="2"/>
    </row>
    <row r="527" spans="2:123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>
        <f>A!L526</f>
        <v>-138.64132213964672</v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>
        <f>A!L586</f>
        <v>-0.70555098538352468</v>
      </c>
      <c r="DS527" s="2"/>
    </row>
    <row r="528" spans="2:123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>
        <f>A!L527</f>
        <v>706.15825818671397</v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>
        <f>A!L587</f>
        <v>2295.2986427972</v>
      </c>
      <c r="DS528" s="2"/>
    </row>
    <row r="529" spans="2:123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>
        <f>A!L528</f>
        <v>775.3667485642909</v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>
        <f>A!L588</f>
        <v>18.67270113583163</v>
      </c>
      <c r="DS529" s="2"/>
    </row>
    <row r="530" spans="2:123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>
        <f>A!L529</f>
        <v>-1323.6213131696923</v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>
        <f>A!L589</f>
        <v>-3951.3055123720987</v>
      </c>
      <c r="DS530" s="2"/>
    </row>
    <row r="531" spans="2:123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>
        <f>A!L530</f>
        <v>126.79931168217723</v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>
        <f>A!L590</f>
        <v>382.76685836443858</v>
      </c>
      <c r="DS531" s="2"/>
    </row>
    <row r="532" spans="2:123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>
        <f>A!L531</f>
        <v>233.26171297537303</v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>
        <f>A!L591</f>
        <v>18.695091085108515</v>
      </c>
      <c r="DS532" s="2"/>
    </row>
    <row r="533" spans="2:123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>
        <f>A!L532</f>
        <v>-1865.7263487586101</v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>
        <f>A!L592</f>
        <v>-3951.2831224228221</v>
      </c>
      <c r="DS533" s="2"/>
    </row>
    <row r="534" spans="2:123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>
        <f>A!L533</f>
        <v>182.63489227386015</v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>
        <f>A!L593</f>
        <v>382.7637758500382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>
        <f>A!L534</f>
        <v>42.105782213114708</v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>
        <f>A!L594</f>
        <v>1745.5909831199679</v>
      </c>
      <c r="DS535" s="2"/>
    </row>
    <row r="536" spans="2:123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>
        <f>A!L536</f>
        <v>0</v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>
        <f>A!L596</f>
        <v>-18.698173599499569</v>
      </c>
      <c r="DS539" s="2"/>
    </row>
    <row r="540" spans="2:123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>
        <f>A!L537</f>
        <v>0</v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>
        <f>A!L597</f>
        <v>-5.3168388089161454</v>
      </c>
      <c r="DS540" s="2"/>
    </row>
    <row r="541" spans="2:123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>
        <f>A!L538</f>
        <v>0</v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>
        <f>A!L598</f>
        <v>-24.015012408415714</v>
      </c>
      <c r="DS541" s="2"/>
    </row>
    <row r="542" spans="2:123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>
        <f>A!L539</f>
        <v>0</v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>
        <f>A!L599</f>
        <v>-3570.4799999999495</v>
      </c>
      <c r="DS542" s="2"/>
    </row>
    <row r="543" spans="2:123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>
        <f>A!L540</f>
        <v>0</v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>
        <f>A!L600</f>
        <v>-18.698173599508436</v>
      </c>
      <c r="DS543" s="2"/>
    </row>
    <row r="544" spans="2:123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>
        <f>A!L541</f>
        <v>0</v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>
        <f>A!L601</f>
        <v>-3570.4799999999582</v>
      </c>
      <c r="DS544" s="2"/>
    </row>
    <row r="545" spans="2:123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>
        <f>A!L542</f>
        <v>0</v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>
        <f>A!L602</f>
        <v>-1.3022792557976572</v>
      </c>
      <c r="DS545" s="2"/>
    </row>
    <row r="546" spans="2:123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>
        <f>A!L543</f>
        <v>0</v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>
        <f>A!L603</f>
        <v>-5.3062147658456524</v>
      </c>
      <c r="DS546" s="2"/>
    </row>
    <row r="547" spans="2:123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>
        <f>A!L544</f>
        <v>0</v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>
        <f>A!L604</f>
        <v>16.562416032677902</v>
      </c>
      <c r="DS547" s="2"/>
    </row>
    <row r="548" spans="2:123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>
        <f>A!L545</f>
        <v>0</v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>
        <f>A!L605</f>
        <v>-2296.0043854725777</v>
      </c>
      <c r="DS548" s="2"/>
    </row>
    <row r="549" spans="2:123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>
        <f>A!L546</f>
        <v>0</v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>
        <f>A!L606</f>
        <v>-2297.505839670358</v>
      </c>
      <c r="DS549" s="2"/>
    </row>
    <row r="550" spans="2:123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>
        <f>A!L547</f>
        <v>0</v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>
        <f>A!L607</f>
        <v>-1.5014541977802764</v>
      </c>
      <c r="DS550" s="2"/>
    </row>
    <row r="551" spans="2:123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>
        <f>A!L548</f>
        <v>0</v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>
        <f>A!L608</f>
        <v>18.672672767407676</v>
      </c>
      <c r="DS551" s="2"/>
    </row>
    <row r="552" spans="2:123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>
        <f>A!L549</f>
        <v>-1.1368683772161603E-13</v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>
        <f>A!L609</f>
        <v>-1271.7054089192131</v>
      </c>
      <c r="DS552" s="2"/>
    </row>
    <row r="553" spans="2:123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>
        <f>A!L550</f>
        <v>-1.1368683772161603E-13</v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>
        <f>A!L610</f>
        <v>-3.3527845410617374E-2</v>
      </c>
      <c r="DS553" s="2"/>
    </row>
    <row r="554" spans="2:123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>
        <f>A!L551</f>
        <v>0</v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>
        <f>A!L611</f>
        <v>18.69498359641716</v>
      </c>
      <c r="DS554" s="2"/>
    </row>
    <row r="555" spans="2:123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>
        <f>A!L552</f>
        <v>-1.1368683772161603E-13</v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>
        <f>A!L612</f>
        <v>-1271.6830980902037</v>
      </c>
      <c r="DS555" s="2"/>
    </row>
    <row r="556" spans="2:123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>
        <f>A!L553</f>
        <v>-1.1368683772161603E-13</v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>
        <f>A!L613</f>
        <v>-3.6717848501893968E-2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>
        <f>A!L554</f>
        <v>0</v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>
        <f>A!L614</f>
        <v>480.95870308882786</v>
      </c>
      <c r="DS557" s="2"/>
    </row>
    <row r="558" spans="2:123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>
        <f>A!L616</f>
        <v>-1.2173180759061042E-2</v>
      </c>
      <c r="DS561" s="2"/>
    </row>
    <row r="562" spans="2:123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>
        <f>A!L617</f>
        <v>2.3221206465975711E-2</v>
      </c>
      <c r="DS562" s="2"/>
    </row>
    <row r="563" spans="2:123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>
        <f>A!L618</f>
        <v>1.1048025706914669E-2</v>
      </c>
      <c r="DS563" s="2"/>
    </row>
    <row r="564" spans="2:123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>
        <f>A!L619</f>
        <v>-2.6742878646236756E-3</v>
      </c>
      <c r="DS564" s="2"/>
    </row>
    <row r="565" spans="2:123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>
        <f>A!L620</f>
        <v>-1.2108366584997435E-2</v>
      </c>
      <c r="DS565" s="2"/>
    </row>
    <row r="566" spans="2:123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>
        <f>A!L621</f>
        <v>-2.6094736905600685E-3</v>
      </c>
      <c r="DS566" s="2"/>
    </row>
    <row r="567" spans="2:123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>
        <f>A!L622</f>
        <v>9635.9360888274769</v>
      </c>
      <c r="DS567" s="2"/>
    </row>
    <row r="568" spans="2:123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>
        <f>A!L623</f>
        <v>1.1342053938278696E-2</v>
      </c>
      <c r="DS568" s="2"/>
    </row>
    <row r="569" spans="2:123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>
        <f>A!L624</f>
        <v>-7.6949596586928237E-3</v>
      </c>
      <c r="DS569" s="2"/>
    </row>
    <row r="570" spans="2:123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>
        <f>A!L625</f>
        <v>7.3327300488017499E-3</v>
      </c>
      <c r="DS570" s="2"/>
    </row>
    <row r="571" spans="2:123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>
        <f>A!L626</f>
        <v>28907.999243109385</v>
      </c>
      <c r="DS571" s="2"/>
    </row>
    <row r="572" spans="2:123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>
        <f>A!L627</f>
        <v>28907.991910379336</v>
      </c>
      <c r="DS572" s="2"/>
    </row>
    <row r="573" spans="2:123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>
        <f>A!L628</f>
        <v>-1.6051168568083085E-3</v>
      </c>
      <c r="DS573" s="2"/>
    </row>
    <row r="574" spans="2:123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>
        <f>A!L629</f>
        <v>-33725.980903634569</v>
      </c>
      <c r="DS574" s="2"/>
    </row>
    <row r="575" spans="2:123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>
        <f>A!L630</f>
        <v>4817.9570377759846</v>
      </c>
      <c r="DS575" s="2"/>
    </row>
    <row r="576" spans="2:123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>
        <f>A!L631</f>
        <v>9.0899942315445514E-3</v>
      </c>
      <c r="DS576" s="2"/>
    </row>
    <row r="577" spans="2:123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>
        <f>A!L632</f>
        <v>-33725.970208523475</v>
      </c>
      <c r="DS577" s="2"/>
    </row>
    <row r="578" spans="2:123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>
        <f>A!L633</f>
        <v>4817.9540194036317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>
        <f>A!L634</f>
        <v>15916.853953945858</v>
      </c>
      <c r="DS579" s="2"/>
    </row>
    <row r="580" spans="2:123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6:L74"/>
  <sheetViews>
    <sheetView workbookViewId="0">
      <selection activeCell="B45" sqref="B45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3337.9604112418278</v>
      </c>
    </row>
    <row r="11" spans="1:12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2650.3188329105574</v>
      </c>
    </row>
    <row r="12" spans="1:12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2571.6361100937638</v>
      </c>
    </row>
    <row r="13" spans="1:12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1469.050281587095</v>
      </c>
    </row>
    <row r="14" spans="1:12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1291.6241492034055</v>
      </c>
    </row>
    <row r="15" spans="1:12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2880.6860961949251</v>
      </c>
    </row>
    <row r="16" spans="1:12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2791.7781232305588</v>
      </c>
    </row>
    <row r="17" spans="1:12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3363.8769800162086</v>
      </c>
    </row>
    <row r="18" spans="1:12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2035.8865158685585</v>
      </c>
    </row>
    <row r="19" spans="1:12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2742.0447740552777</v>
      </c>
    </row>
    <row r="20" spans="1:12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3517.4115226195649</v>
      </c>
    </row>
    <row r="21" spans="1:12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1418.4234608855818</v>
      </c>
    </row>
    <row r="22" spans="1:12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1651.6851738609573</v>
      </c>
    </row>
    <row r="23" spans="1:12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3380.0661934549385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>
        <f>Q!Q27</f>
        <v>2474.9448881189123</v>
      </c>
    </row>
    <row r="28" spans="1:12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>
        <f>Q!Q28</f>
        <v>1787.303309787646</v>
      </c>
    </row>
    <row r="29" spans="1:12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>
        <f>Q!Q29</f>
        <v>1708.6205869708508</v>
      </c>
    </row>
    <row r="30" spans="1:12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>
        <f>Q!Q30</f>
        <v>606.03475846418326</v>
      </c>
    </row>
    <row r="31" spans="1:12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>
        <f>Q!Q31</f>
        <v>428.60862608049314</v>
      </c>
    </row>
    <row r="32" spans="1:12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>
        <f>Q!Q32</f>
        <v>2017.6705730720093</v>
      </c>
    </row>
    <row r="33" spans="1:12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>
        <f>Q!Q33</f>
        <v>1928.762600107643</v>
      </c>
    </row>
    <row r="34" spans="1:12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>
        <f>Q!Q34</f>
        <v>2500.8614568933021</v>
      </c>
    </row>
    <row r="35" spans="1:12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>
        <f>Q!Q35</f>
        <v>1172.8709927456487</v>
      </c>
    </row>
    <row r="36" spans="1:12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>
        <f>Q!Q36</f>
        <v>1879.0292509323626</v>
      </c>
    </row>
    <row r="37" spans="1:12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>
        <f>Q!Q37</f>
        <v>2654.3959994966535</v>
      </c>
    </row>
    <row r="38" spans="1:12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>
        <f>Q!Q38</f>
        <v>555.40793776267037</v>
      </c>
    </row>
    <row r="39" spans="1:12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>
        <f>Q!Q39</f>
        <v>788.6696507380434</v>
      </c>
    </row>
    <row r="40" spans="1:12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>
        <f>Q!Q40</f>
        <v>2517.050670332027</v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863.0155231229129</v>
      </c>
    </row>
    <row r="45" spans="1:12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863.0155231229129</v>
      </c>
    </row>
    <row r="46" spans="1:12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863.0155231229129</v>
      </c>
    </row>
    <row r="47" spans="1:12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863.0155231229129</v>
      </c>
    </row>
    <row r="48" spans="1:12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863.0155231229129</v>
      </c>
    </row>
    <row r="49" spans="1:12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863.0155231229129</v>
      </c>
    </row>
    <row r="50" spans="1:12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863.0155231229129</v>
      </c>
    </row>
    <row r="51" spans="1:12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863.0155231229129</v>
      </c>
    </row>
    <row r="52" spans="1:12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863.0155231229129</v>
      </c>
    </row>
    <row r="53" spans="1:12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863.0155231229129</v>
      </c>
    </row>
    <row r="54" spans="1:12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863.0155231229129</v>
      </c>
    </row>
    <row r="55" spans="1:12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863.01552312291278</v>
      </c>
    </row>
    <row r="56" spans="1:12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863.01552312291278</v>
      </c>
    </row>
    <row r="57" spans="1:12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863.0155231229129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>tbd</v>
      </c>
    </row>
    <row r="62" spans="1:12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>tbd</v>
      </c>
    </row>
    <row r="63" spans="1:12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>tbd</v>
      </c>
    </row>
    <row r="64" spans="1:12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>tbd</v>
      </c>
    </row>
    <row r="65" spans="1:12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>tbd</v>
      </c>
    </row>
    <row r="66" spans="1:12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>tbd</v>
      </c>
    </row>
    <row r="67" spans="1:12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>tbd</v>
      </c>
    </row>
    <row r="68" spans="1:12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>tbd</v>
      </c>
    </row>
    <row r="69" spans="1:12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>tbd</v>
      </c>
    </row>
    <row r="70" spans="1:12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>tbd</v>
      </c>
    </row>
    <row r="71" spans="1:12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>tbd</v>
      </c>
    </row>
    <row r="72" spans="1:12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>tbd</v>
      </c>
    </row>
    <row r="73" spans="1:12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>tbd</v>
      </c>
    </row>
    <row r="74" spans="1:12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>tbd</v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L35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1.1334272439284307</v>
      </c>
    </row>
    <row r="6" spans="1:12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1.4205103971730502</v>
      </c>
    </row>
    <row r="7" spans="1:12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1.4619025263136585</v>
      </c>
    </row>
    <row r="8" spans="1:12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0.14489297800866255</v>
      </c>
    </row>
    <row r="9" spans="1:12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0.15045031689249122</v>
      </c>
    </row>
    <row r="10" spans="1:12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1.5722289438632209</v>
      </c>
    </row>
    <row r="11" spans="1:12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1.6203952253210163</v>
      </c>
    </row>
    <row r="12" spans="1:12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1.3497086167092374</v>
      </c>
    </row>
    <row r="13" spans="1:12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1.0968658582922257</v>
      </c>
    </row>
    <row r="14" spans="1:12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1.6514654882550426</v>
      </c>
    </row>
    <row r="15" spans="1:12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1.2926822887655545</v>
      </c>
    </row>
    <row r="16" spans="1:12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0.40685194907960903</v>
      </c>
    </row>
    <row r="17" spans="1:12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0.36061033290945743</v>
      </c>
    </row>
    <row r="18" spans="1:12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1.6357764627121973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1.3321562965200656E-2</v>
      </c>
    </row>
    <row r="23" spans="1:12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7.4567219736597426E-3</v>
      </c>
    </row>
    <row r="24" spans="1:12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8.0730338357129974E-3</v>
      </c>
    </row>
    <row r="25" spans="1:12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0.14340539653893225</v>
      </c>
    </row>
    <row r="26" spans="1:12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8.0230021188772815E-2</v>
      </c>
    </row>
    <row r="27" spans="1:12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1.0603219081006296E-2</v>
      </c>
    </row>
    <row r="28" spans="1:12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1.1578779201167065E-2</v>
      </c>
    </row>
    <row r="29" spans="1:12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1.3289274262808777E-2</v>
      </c>
    </row>
    <row r="30" spans="1:12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1.6276947587578094E-2</v>
      </c>
    </row>
    <row r="31" spans="1:12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1.8740296367970529E-2</v>
      </c>
    </row>
    <row r="32" spans="1:12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2.3625181892951343E-2</v>
      </c>
    </row>
    <row r="33" spans="1:12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4.4882083796477394E-2</v>
      </c>
    </row>
    <row r="34" spans="1:12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8.1717807283402014E-2</v>
      </c>
    </row>
    <row r="35" spans="1:12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1.2199961236565892E-2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/>
  <dimension ref="A1:L140"/>
  <sheetViews>
    <sheetView workbookViewId="0">
      <selection activeCell="A51" sqref="A51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47617.840457877704</v>
      </c>
    </row>
    <row r="6" spans="1:12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47384.62041931523</v>
      </c>
    </row>
    <row r="7" spans="1:12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47317.609794086493</v>
      </c>
    </row>
    <row r="8" spans="1:12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2679.037951807612</v>
      </c>
    </row>
    <row r="9" spans="1:12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2445.8179597269332</v>
      </c>
    </row>
    <row r="10" spans="1:12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57004.165220587398</v>
      </c>
    </row>
    <row r="11" spans="1:12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56937.280637208278</v>
      </c>
    </row>
    <row r="12" spans="1:12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57144.573003426529</v>
      </c>
    </row>
    <row r="13" spans="1:12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28106.188271517705</v>
      </c>
    </row>
    <row r="14" spans="1:12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56995.282542581772</v>
      </c>
    </row>
    <row r="15" spans="1:12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57228.168476566228</v>
      </c>
    </row>
    <row r="16" spans="1:12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7263.3533666814956</v>
      </c>
    </row>
    <row r="17" spans="1:12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7496.5303534061868</v>
      </c>
    </row>
    <row r="18" spans="1:12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69589.549772652492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47617.737648855167</v>
      </c>
    </row>
    <row r="23" spans="1:12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47384.529762055303</v>
      </c>
    </row>
    <row r="24" spans="1:12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47317.495953876089</v>
      </c>
    </row>
    <row r="25" spans="1:12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2678.937649987527</v>
      </c>
    </row>
    <row r="26" spans="1:12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2445.7297643422403</v>
      </c>
    </row>
    <row r="27" spans="1:12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47384.579680063682</v>
      </c>
    </row>
    <row r="28" spans="1:12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47317.54969087847</v>
      </c>
    </row>
    <row r="29" spans="1:12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47524.988960253009</v>
      </c>
    </row>
    <row r="30" spans="1:12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18476.549455922283</v>
      </c>
    </row>
    <row r="31" spans="1:12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18476.606965743282</v>
      </c>
    </row>
    <row r="32" spans="1:12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18709.806554593742</v>
      </c>
    </row>
    <row r="33" spans="1:12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2445.7312257329468</v>
      </c>
    </row>
    <row r="34" spans="1:12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2678.9389460398766</v>
      </c>
    </row>
    <row r="35" spans="1:12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53703.101525196616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1.0877556633204219E-12</v>
      </c>
    </row>
    <row r="40" spans="1:12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1.0001410070496294E-12</v>
      </c>
    </row>
    <row r="41" spans="1:12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2.6817967106277711E-12</v>
      </c>
    </row>
    <row r="42" spans="1:12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1.5272689779521897E-12</v>
      </c>
    </row>
    <row r="43" spans="1:12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8.7386335205034536E-13</v>
      </c>
    </row>
    <row r="44" spans="1:12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764.29386731716988</v>
      </c>
    </row>
    <row r="45" spans="1:12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764.30461631138451</v>
      </c>
    </row>
    <row r="46" spans="1:12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764.29345173405682</v>
      </c>
    </row>
    <row r="47" spans="1:12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765.09223600906603</v>
      </c>
    </row>
    <row r="48" spans="1:12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3060.3862224253189</v>
      </c>
    </row>
    <row r="49" spans="1:12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3060.3612243132243</v>
      </c>
    </row>
    <row r="50" spans="1:12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382.76675808133956</v>
      </c>
    </row>
    <row r="51" spans="1:12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382.76367319113416</v>
      </c>
    </row>
    <row r="52" spans="1:12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1262.208200566115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0.10298584215896157</v>
      </c>
    </row>
    <row r="58" spans="1:12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9.0812661399988143E-2</v>
      </c>
    </row>
    <row r="59" spans="1:12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0.1140338678642822</v>
      </c>
    </row>
    <row r="60" spans="1:12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0.10031155429389839</v>
      </c>
    </row>
    <row r="61" spans="1:12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8.8203187709554362E-2</v>
      </c>
    </row>
    <row r="62" spans="1:12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8871.7330341717079</v>
      </c>
    </row>
    <row r="63" spans="1:12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8871.7336272314315</v>
      </c>
    </row>
    <row r="64" spans="1:12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8871.7370968491014</v>
      </c>
    </row>
    <row r="65" spans="1:12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8870.9419982098607</v>
      </c>
    </row>
    <row r="66" spans="1:12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35483.639922172944</v>
      </c>
    </row>
    <row r="67" spans="1:12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35483.663315168182</v>
      </c>
    </row>
    <row r="68" spans="1:12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4435.278482882356</v>
      </c>
    </row>
    <row r="69" spans="1:12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4435.2906577667927</v>
      </c>
    </row>
    <row r="70" spans="1:12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14654.748739221905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4646.5826645198822</v>
      </c>
    </row>
    <row r="76" spans="1:12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4627.8844909203826</v>
      </c>
    </row>
    <row r="77" spans="1:12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4622.5676521114674</v>
      </c>
    </row>
    <row r="78" spans="1:12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1076.1026645199333</v>
      </c>
    </row>
    <row r="79" spans="1:12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1057.4044909204245</v>
      </c>
    </row>
    <row r="80" spans="1:12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5392.1824126423453</v>
      </c>
    </row>
    <row r="81" spans="1:12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5386.8763014954675</v>
      </c>
    </row>
    <row r="82" spans="1:12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5403.4386431038447</v>
      </c>
    </row>
    <row r="83" spans="1:12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3096.1782188597617</v>
      </c>
    </row>
    <row r="84" spans="1:12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5391.4768616569618</v>
      </c>
    </row>
    <row r="85" spans="1:12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5410.1495627927934</v>
      </c>
    </row>
    <row r="86" spans="1:12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1440.171349284863</v>
      </c>
    </row>
    <row r="87" spans="1:12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1458.8664403699715</v>
      </c>
    </row>
    <row r="88" spans="1:12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6392.1736476398501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4646.5826645198813</v>
      </c>
    </row>
    <row r="93" spans="1:12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4627.8844909203817</v>
      </c>
    </row>
    <row r="94" spans="1:12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4622.5676521114656</v>
      </c>
    </row>
    <row r="95" spans="1:12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1076.102664519932</v>
      </c>
    </row>
    <row r="96" spans="1:12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1057.4044909204235</v>
      </c>
    </row>
    <row r="97" spans="1:12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4626.5822116645841</v>
      </c>
    </row>
    <row r="98" spans="1:12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4621.2759968987384</v>
      </c>
    </row>
    <row r="99" spans="1:12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4637.8384129314163</v>
      </c>
    </row>
    <row r="100" spans="1:12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2330.5778261920063</v>
      </c>
    </row>
    <row r="101" spans="1:12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2329.0763719942261</v>
      </c>
    </row>
    <row r="102" spans="1:12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2347.7490447616337</v>
      </c>
    </row>
    <row r="103" spans="1:12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1057.3709630750129</v>
      </c>
    </row>
    <row r="104" spans="1:12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1076.0659466714301</v>
      </c>
    </row>
    <row r="105" spans="1:12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5127.5413676087092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0.10298584216004933</v>
      </c>
    </row>
    <row r="110" spans="1:12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9.0812661400988287E-2</v>
      </c>
    </row>
    <row r="111" spans="1:12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0.114033867866964</v>
      </c>
    </row>
    <row r="112" spans="1:12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0.10031155429542565</v>
      </c>
    </row>
    <row r="113" spans="1:12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8.8203187710428219E-2</v>
      </c>
    </row>
    <row r="114" spans="1:12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9636.0269014888781</v>
      </c>
    </row>
    <row r="115" spans="1:12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9636.0382435428164</v>
      </c>
    </row>
    <row r="116" spans="1:12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9636.0305485831577</v>
      </c>
    </row>
    <row r="117" spans="1:12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9636.0342342189269</v>
      </c>
    </row>
    <row r="118" spans="1:12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38544.026144598261</v>
      </c>
    </row>
    <row r="119" spans="1:12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38544.024539481405</v>
      </c>
    </row>
    <row r="120" spans="1:12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4818.0452409636955</v>
      </c>
    </row>
    <row r="121" spans="1:12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4818.054330957927</v>
      </c>
    </row>
    <row r="122" spans="1:12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15916.956939788019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-42971.154984335284</v>
      </c>
    </row>
    <row r="128" spans="1:12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-42756.645271134919</v>
      </c>
    </row>
    <row r="129" spans="1:12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-42694.928301764623</v>
      </c>
    </row>
    <row r="130" spans="1:12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-1602.8349854675951</v>
      </c>
    </row>
    <row r="131" spans="1:12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-1388.3252734218167</v>
      </c>
    </row>
    <row r="132" spans="1:12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-42757.997468399095</v>
      </c>
    </row>
    <row r="133" spans="1:12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-42696.273693979732</v>
      </c>
    </row>
    <row r="134" spans="1:12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-42887.150547321595</v>
      </c>
    </row>
    <row r="135" spans="1:12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-16145.971629730277</v>
      </c>
    </row>
    <row r="136" spans="1:12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-16147.530593749056</v>
      </c>
    </row>
    <row r="137" spans="1:12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-16362.05750983211</v>
      </c>
    </row>
    <row r="138" spans="1:12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-1388.3602626579338</v>
      </c>
    </row>
    <row r="139" spans="1:12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-1602.8729993684465</v>
      </c>
    </row>
    <row r="140" spans="1:12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-48575.560157587905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pageSetUpPr fitToPage="1"/>
  </sheetPr>
  <dimension ref="A1:AB38"/>
  <sheetViews>
    <sheetView defaultGridColor="0" colorId="22" workbookViewId="0">
      <selection activeCell="A11" sqref="A11"/>
    </sheetView>
  </sheetViews>
  <sheetFormatPr baseColWidth="10" defaultColWidth="8.7109375" defaultRowHeight="15" x14ac:dyDescent="0"/>
  <cols>
    <col min="3" max="3" width="10.5703125" customWidth="1"/>
    <col min="5" max="5" width="10.7109375" customWidth="1"/>
  </cols>
  <sheetData>
    <row r="1" spans="1:9">
      <c r="A1" s="462" t="s">
        <v>397</v>
      </c>
    </row>
    <row r="2" spans="1:9">
      <c r="A2" t="s">
        <v>396</v>
      </c>
    </row>
    <row r="3" spans="1:9" ht="16">
      <c r="A3" s="497"/>
      <c r="I3" s="2"/>
    </row>
    <row r="4" spans="1:9" ht="16">
      <c r="A4" s="523" t="s">
        <v>798</v>
      </c>
      <c r="I4" s="2"/>
    </row>
    <row r="5" spans="1:9" ht="16">
      <c r="A5" s="497"/>
      <c r="I5" s="2"/>
    </row>
    <row r="6" spans="1:9" ht="16">
      <c r="A6" s="462" t="s">
        <v>685</v>
      </c>
      <c r="I6" s="2"/>
    </row>
    <row r="7" spans="1:9" ht="16">
      <c r="A7" t="s">
        <v>689</v>
      </c>
      <c r="I7" s="2"/>
    </row>
    <row r="8" spans="1:9" ht="16">
      <c r="A8" s="2" t="s">
        <v>393</v>
      </c>
      <c r="I8" s="2"/>
    </row>
    <row r="9" spans="1:9" ht="16">
      <c r="A9" s="2" t="s">
        <v>690</v>
      </c>
      <c r="I9" s="2"/>
    </row>
    <row r="10" spans="1:9" ht="16">
      <c r="A10" s="2" t="s">
        <v>853</v>
      </c>
      <c r="I10" s="2"/>
    </row>
    <row r="11" spans="1:9" ht="16">
      <c r="A11" s="2" t="s">
        <v>854</v>
      </c>
      <c r="I11" s="2"/>
    </row>
    <row r="12" spans="1:9" ht="16">
      <c r="A12" s="2"/>
      <c r="I12" s="2"/>
    </row>
    <row r="13" spans="1:9" ht="16">
      <c r="A13" s="2"/>
      <c r="I13" s="2"/>
    </row>
    <row r="14" spans="1:9" ht="16">
      <c r="A14" s="2"/>
      <c r="I14" s="2"/>
    </row>
    <row r="15" spans="1:9" ht="16">
      <c r="I15" s="2"/>
    </row>
    <row r="16" spans="1:9" ht="16">
      <c r="I16" s="2"/>
    </row>
    <row r="17" spans="1:28" ht="16">
      <c r="A17" s="498" t="s">
        <v>693</v>
      </c>
      <c r="I17" s="2"/>
    </row>
    <row r="18" spans="1:28" ht="16">
      <c r="A18" t="s">
        <v>395</v>
      </c>
      <c r="I18" s="2"/>
    </row>
    <row r="19" spans="1:28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L180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-687.64157833127047</v>
      </c>
    </row>
    <row r="6" spans="1:12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-78.682722816793557</v>
      </c>
    </row>
    <row r="7" spans="1:12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-766.32430114806402</v>
      </c>
    </row>
    <row r="8" spans="1:12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-1868.9101296547328</v>
      </c>
    </row>
    <row r="9" spans="1:12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-177.42613238368949</v>
      </c>
    </row>
    <row r="10" spans="1:12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-1358.6946837071519</v>
      </c>
    </row>
    <row r="11" spans="1:12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230.36726328436771</v>
      </c>
    </row>
    <row r="12" spans="1:12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-88.907972964366309</v>
      </c>
    </row>
    <row r="13" spans="1:12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572.09885678564979</v>
      </c>
    </row>
    <row r="14" spans="1:12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-844.79958032636659</v>
      </c>
    </row>
    <row r="15" spans="1:12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-138.6413221396474</v>
      </c>
    </row>
    <row r="16" spans="1:12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706.15825818671919</v>
      </c>
    </row>
    <row r="17" spans="1:12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775.36674856428726</v>
      </c>
    </row>
    <row r="18" spans="1:12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-1323.6213131696959</v>
      </c>
    </row>
    <row r="19" spans="1:12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126.79931168217627</v>
      </c>
    </row>
    <row r="20" spans="1:12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233.26171297537553</v>
      </c>
    </row>
    <row r="21" spans="1:12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-1865.7263487586076</v>
      </c>
    </row>
    <row r="22" spans="1:12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182.63489227386231</v>
      </c>
    </row>
    <row r="23" spans="1:12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42.105782213110615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>
        <f>Q!DA517</f>
        <v>-687.64157833126637</v>
      </c>
    </row>
    <row r="28" spans="1:12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>
        <f>Q!DA518</f>
        <v>-78.682722816795149</v>
      </c>
    </row>
    <row r="29" spans="1:12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>
        <f>Q!DA519</f>
        <v>-766.32430114806152</v>
      </c>
    </row>
    <row r="30" spans="1:12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>
        <f>Q!DA520</f>
        <v>-1868.9101296547292</v>
      </c>
    </row>
    <row r="31" spans="1:12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>
        <f>Q!DA521</f>
        <v>-177.42613238369012</v>
      </c>
    </row>
    <row r="32" spans="1:12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>
        <f>Q!DA522</f>
        <v>-1358.6946837071528</v>
      </c>
    </row>
    <row r="33" spans="1:12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>
        <f>Q!DA523</f>
        <v>230.36726328436339</v>
      </c>
    </row>
    <row r="34" spans="1:12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>
        <f>Q!DA524</f>
        <v>-88.907972964366309</v>
      </c>
    </row>
    <row r="35" spans="1:12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>
        <f>Q!DA525</f>
        <v>572.09885678565911</v>
      </c>
    </row>
    <row r="36" spans="1:12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>
        <f>Q!DA526</f>
        <v>-844.79958032636068</v>
      </c>
    </row>
    <row r="37" spans="1:12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>
        <f>Q!DA527</f>
        <v>-138.64132213964672</v>
      </c>
    </row>
    <row r="38" spans="1:12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>
        <f>Q!DA528</f>
        <v>706.15825818671397</v>
      </c>
    </row>
    <row r="39" spans="1:12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>
        <f>Q!DA529</f>
        <v>775.3667485642909</v>
      </c>
    </row>
    <row r="40" spans="1:12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>
        <f>Q!DA530</f>
        <v>-1323.6213131696923</v>
      </c>
    </row>
    <row r="41" spans="1:12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>
        <f>Q!DA531</f>
        <v>126.79931168217723</v>
      </c>
    </row>
    <row r="42" spans="1:12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>
        <f>Q!DA532</f>
        <v>233.26171297537303</v>
      </c>
    </row>
    <row r="43" spans="1:12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>
        <f>Q!DA533</f>
        <v>-1865.7263487586101</v>
      </c>
    </row>
    <row r="44" spans="1:12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>
        <f>Q!DA534</f>
        <v>182.63489227386015</v>
      </c>
    </row>
    <row r="45" spans="1:12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>
        <f>Q!DA535</f>
        <v>42.105782213114708</v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0</v>
      </c>
    </row>
    <row r="50" spans="1:12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0</v>
      </c>
    </row>
    <row r="51" spans="1:12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0</v>
      </c>
    </row>
    <row r="52" spans="1:12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0</v>
      </c>
    </row>
    <row r="53" spans="1:12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0</v>
      </c>
    </row>
    <row r="54" spans="1:12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0</v>
      </c>
    </row>
    <row r="55" spans="1:12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0</v>
      </c>
    </row>
    <row r="56" spans="1:12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0</v>
      </c>
    </row>
    <row r="57" spans="1:12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0</v>
      </c>
    </row>
    <row r="58" spans="1:12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0</v>
      </c>
    </row>
    <row r="59" spans="1:12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0</v>
      </c>
    </row>
    <row r="60" spans="1:12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0</v>
      </c>
    </row>
    <row r="61" spans="1:12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0</v>
      </c>
    </row>
    <row r="62" spans="1:12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-1.1368683772161603E-13</v>
      </c>
    </row>
    <row r="63" spans="1:12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-1.1368683772161603E-13</v>
      </c>
    </row>
    <row r="64" spans="1:12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0</v>
      </c>
    </row>
    <row r="65" spans="1:12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-1.1368683772161603E-13</v>
      </c>
    </row>
    <row r="66" spans="1:12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-1.1368683772161603E-13</v>
      </c>
    </row>
    <row r="67" spans="1:12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0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0.28708315324461942</v>
      </c>
    </row>
    <row r="96" spans="1:12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4.1392129140608303E-2</v>
      </c>
    </row>
    <row r="97" spans="1:12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0.32847528238522772</v>
      </c>
    </row>
    <row r="98" spans="1:12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-0.98853426591976823</v>
      </c>
    </row>
    <row r="99" spans="1:12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5.5573388838286719E-3</v>
      </c>
    </row>
    <row r="100" spans="1:12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-1.2700600802805591</v>
      </c>
    </row>
    <row r="101" spans="1:12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0.15171854669017071</v>
      </c>
    </row>
    <row r="102" spans="1:12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4.8166281457795446E-2</v>
      </c>
    </row>
    <row r="103" spans="1:12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-0.27068660861177896</v>
      </c>
    </row>
    <row r="104" spans="1:12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-0.47536308557099516</v>
      </c>
    </row>
    <row r="105" spans="1:12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7.9236544391821706E-2</v>
      </c>
    </row>
    <row r="106" spans="1:12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0.55459962996281686</v>
      </c>
    </row>
    <row r="107" spans="1:12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-0.35878319948948811</v>
      </c>
    </row>
    <row r="108" spans="1:12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-1.2446135391754336</v>
      </c>
    </row>
    <row r="109" spans="1:12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0.25640163218711781</v>
      </c>
    </row>
    <row r="110" spans="1:12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-4.62416161701516E-2</v>
      </c>
    </row>
    <row r="111" spans="1:12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-0.93207195585609703</v>
      </c>
    </row>
    <row r="112" spans="1:12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0.21571735490079488</v>
      </c>
    </row>
    <row r="113" spans="1:12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0.50234921878376659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-18.698173599499569</v>
      </c>
    </row>
    <row r="118" spans="1:12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-5.3168388089152359</v>
      </c>
    </row>
    <row r="119" spans="1:12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-24.015012408414805</v>
      </c>
    </row>
    <row r="120" spans="1:12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-3570.4799999999486</v>
      </c>
    </row>
    <row r="121" spans="1:12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-18.698173599508891</v>
      </c>
    </row>
    <row r="122" spans="1:12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-3570.4799999999582</v>
      </c>
    </row>
    <row r="123" spans="1:12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764.29792172196267</v>
      </c>
    </row>
    <row r="124" spans="1:12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-5.3061111468778108</v>
      </c>
    </row>
    <row r="125" spans="1:12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16.56234160837721</v>
      </c>
    </row>
    <row r="126" spans="1:12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-2296.0041937825836</v>
      </c>
    </row>
    <row r="127" spans="1:12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-0.70555098538352468</v>
      </c>
    </row>
    <row r="128" spans="1:12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2295.2986427972</v>
      </c>
    </row>
    <row r="129" spans="1:12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18.67270113583163</v>
      </c>
    </row>
    <row r="130" spans="1:12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-3951.3055123720987</v>
      </c>
    </row>
    <row r="131" spans="1:12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382.76685836443858</v>
      </c>
    </row>
    <row r="132" spans="1:12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18.695091085108515</v>
      </c>
    </row>
    <row r="133" spans="1:12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-3951.2831224228221</v>
      </c>
    </row>
    <row r="134" spans="1:12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382.7637758500382</v>
      </c>
    </row>
    <row r="135" spans="1:12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1745.5909831199679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-18.698173599499569</v>
      </c>
    </row>
    <row r="140" spans="1:12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-5.3168388089161454</v>
      </c>
    </row>
    <row r="141" spans="1:12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-24.015012408415714</v>
      </c>
    </row>
    <row r="142" spans="1:12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-3570.4799999999495</v>
      </c>
    </row>
    <row r="143" spans="1:12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-18.698173599508436</v>
      </c>
    </row>
    <row r="144" spans="1:12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-3570.4799999999582</v>
      </c>
    </row>
    <row r="145" spans="1:12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-1.3022792557976572</v>
      </c>
    </row>
    <row r="146" spans="1:12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-5.3062147658456524</v>
      </c>
    </row>
    <row r="147" spans="1:12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16.562416032677902</v>
      </c>
    </row>
    <row r="148" spans="1:12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-2296.0043854725777</v>
      </c>
    </row>
    <row r="149" spans="1:12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-2297.505839670358</v>
      </c>
    </row>
    <row r="150" spans="1:12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-1.5014541977802764</v>
      </c>
    </row>
    <row r="151" spans="1:12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18.672672767407676</v>
      </c>
    </row>
    <row r="152" spans="1:12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-1271.7054089192131</v>
      </c>
    </row>
    <row r="153" spans="1:12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-3.3527845410617374E-2</v>
      </c>
    </row>
    <row r="154" spans="1:12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18.69498359641716</v>
      </c>
    </row>
    <row r="155" spans="1:12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-1271.6830980902037</v>
      </c>
    </row>
    <row r="156" spans="1:12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-3.6717848501893968E-2</v>
      </c>
    </row>
    <row r="157" spans="1:12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480.95870308882786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-1.2173180759061042E-2</v>
      </c>
    </row>
    <row r="162" spans="1:12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2.3221206465975711E-2</v>
      </c>
    </row>
    <row r="163" spans="1:12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1.1048025706914669E-2</v>
      </c>
    </row>
    <row r="164" spans="1:12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-2.6742878646236756E-3</v>
      </c>
    </row>
    <row r="165" spans="1:12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-1.2108366584997435E-2</v>
      </c>
    </row>
    <row r="166" spans="1:12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-2.6094736905600685E-3</v>
      </c>
    </row>
    <row r="167" spans="1:12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9635.9360888274769</v>
      </c>
    </row>
    <row r="168" spans="1:12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1.1342053938278696E-2</v>
      </c>
    </row>
    <row r="169" spans="1:12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-7.6949596586928237E-3</v>
      </c>
    </row>
    <row r="170" spans="1:12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7.3327300488017499E-3</v>
      </c>
    </row>
    <row r="171" spans="1:12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28907.999243109385</v>
      </c>
    </row>
    <row r="172" spans="1:12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28907.991910379336</v>
      </c>
    </row>
    <row r="173" spans="1:12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-1.6051168568083085E-3</v>
      </c>
    </row>
    <row r="174" spans="1:12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-33725.980903634569</v>
      </c>
    </row>
    <row r="175" spans="1:12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4817.9570377759846</v>
      </c>
    </row>
    <row r="176" spans="1:12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9.0899942315445514E-3</v>
      </c>
    </row>
    <row r="177" spans="1:12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-33725.970208523475</v>
      </c>
    </row>
    <row r="178" spans="1:12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4817.9540194036317</v>
      </c>
    </row>
    <row r="179" spans="1:12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15916.853953945858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 enableFormatConditionsCalculation="0"/>
  <dimension ref="A6:L76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22.200000000000021</v>
      </c>
    </row>
    <row r="11" spans="1:12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22.200000000000063</v>
      </c>
    </row>
    <row r="12" spans="1:12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26.700000000000095</v>
      </c>
    </row>
    <row r="13" spans="1:12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22.200000000000273</v>
      </c>
    </row>
    <row r="14" spans="1:12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22.200000000000269</v>
      </c>
    </row>
    <row r="15" spans="1:12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22.196737544733647</v>
      </c>
    </row>
    <row r="16" spans="1:12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26.696529284041286</v>
      </c>
    </row>
    <row r="17" spans="1:12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23.296864082585596</v>
      </c>
    </row>
    <row r="18" spans="1:12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22.198731253604329</v>
      </c>
    </row>
    <row r="19" spans="1:12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22.194975905073598</v>
      </c>
    </row>
    <row r="20" spans="1:12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22.195224008682995</v>
      </c>
    </row>
    <row r="21" spans="1:12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22.199916051998841</v>
      </c>
    </row>
    <row r="22" spans="1:12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22.199913726458607</v>
      </c>
    </row>
    <row r="23" spans="1:12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26.693921304020225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2.5605143630994576E-14</v>
      </c>
    </row>
    <row r="28" spans="1:12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1.7763568394002454E-14</v>
      </c>
    </row>
    <row r="29" spans="1:12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3.366429066428927E-14</v>
      </c>
    </row>
    <row r="30" spans="1:12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3.2006429538742858E-15</v>
      </c>
    </row>
    <row r="31" spans="1:12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1.9203857723245719E-15</v>
      </c>
    </row>
    <row r="32" spans="1:12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1.0289702347550615E-5</v>
      </c>
    </row>
    <row r="33" spans="1:12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1.793594054082588E-5</v>
      </c>
    </row>
    <row r="34" spans="1:12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2.7133893223694844E-5</v>
      </c>
    </row>
    <row r="35" spans="1:12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3.2928385983405543E-6</v>
      </c>
    </row>
    <row r="36" spans="1:12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1.1633607104754298E-5</v>
      </c>
    </row>
    <row r="37" spans="1:12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2.3553446653087766E-5</v>
      </c>
    </row>
    <row r="38" spans="1:12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1.5907764137184073E-7</v>
      </c>
    </row>
    <row r="39" spans="1:12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2.2934819440286799E-7</v>
      </c>
    </row>
    <row r="40" spans="1:12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1.3240184243721564E-5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7.3086088392845918E-3</v>
      </c>
    </row>
    <row r="47" spans="1:12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6.3531671614293957E-3</v>
      </c>
    </row>
    <row r="48" spans="1:12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7.9584568968590619E-3</v>
      </c>
    </row>
    <row r="49" spans="1:12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7.3141515870173007E-3</v>
      </c>
    </row>
    <row r="50" spans="1:12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6.3580988082320268E-3</v>
      </c>
    </row>
    <row r="51" spans="1:12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8.0407044634331487E-3</v>
      </c>
    </row>
    <row r="52" spans="1:12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9.9554667430370673E-3</v>
      </c>
    </row>
    <row r="53" spans="1:12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9.0516289930427183E-3</v>
      </c>
    </row>
    <row r="54" spans="1:12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9.3719824635105833E-3</v>
      </c>
    </row>
    <row r="55" spans="1:12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1.4387434931034079E-2</v>
      </c>
    </row>
    <row r="56" spans="1:12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1.4559145498623102E-2</v>
      </c>
    </row>
    <row r="57" spans="1:12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9.6200906474300622E-3</v>
      </c>
    </row>
    <row r="58" spans="1:12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1.027783554943797E-2</v>
      </c>
    </row>
    <row r="59" spans="1:12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1.1094565623369914E-2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7.120603308193786E-16</v>
      </c>
    </row>
    <row r="64" spans="1:12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9.693225730160261E-15</v>
      </c>
    </row>
    <row r="65" spans="1:12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8.7188936169846937E-16</v>
      </c>
    </row>
    <row r="66" spans="1:12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7.1152072335605967E-16</v>
      </c>
    </row>
    <row r="67" spans="1:12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1.0640636077486162E-14</v>
      </c>
    </row>
    <row r="68" spans="1:12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1.0549139395191403E-2</v>
      </c>
    </row>
    <row r="69" spans="1:12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1.0726588042527891E-2</v>
      </c>
    </row>
    <row r="70" spans="1:12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1.0826048263025443E-2</v>
      </c>
    </row>
    <row r="71" spans="1:12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9.9922436823247241E-3</v>
      </c>
    </row>
    <row r="72" spans="1:12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9.3718042593213154E-3</v>
      </c>
    </row>
    <row r="73" spans="1:12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1.1240348076419047E-2</v>
      </c>
    </row>
    <row r="74" spans="1:12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1.0108398999931677E-2</v>
      </c>
    </row>
    <row r="75" spans="1:12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1.287198162321058E-2</v>
      </c>
    </row>
    <row r="76" spans="1:12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1.0628932249626098E-2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9" enableFormatConditionsCalculation="0"/>
  <dimension ref="A1:X99"/>
  <sheetViews>
    <sheetView defaultGridColor="0" colorId="22" zoomScale="87" workbookViewId="0"/>
  </sheetViews>
  <sheetFormatPr baseColWidth="10" defaultColWidth="9.7109375" defaultRowHeight="15" x14ac:dyDescent="0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/>
  <dimension ref="A1:V38"/>
  <sheetViews>
    <sheetView workbookViewId="0"/>
  </sheetViews>
  <sheetFormatPr baseColWidth="10" defaultColWidth="8.7109375" defaultRowHeight="15" x14ac:dyDescent="0"/>
  <sheetData>
    <row r="1" spans="1:22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 enableFormatConditionsCalculation="0"/>
  <dimension ref="A1:T39"/>
  <sheetViews>
    <sheetView workbookViewId="0"/>
  </sheetViews>
  <sheetFormatPr baseColWidth="10" defaultColWidth="8.7109375" defaultRowHeight="15" x14ac:dyDescent="0"/>
  <sheetData>
    <row r="1" spans="1:20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 enableFormatConditionsCalculation="0"/>
  <dimension ref="A1:T38"/>
  <sheetViews>
    <sheetView workbookViewId="0">
      <selection activeCell="A3" sqref="A3"/>
    </sheetView>
  </sheetViews>
  <sheetFormatPr baseColWidth="10" defaultColWidth="8.7109375" defaultRowHeight="15" x14ac:dyDescent="0"/>
  <sheetData>
    <row r="1" spans="1:20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 enableFormatConditionsCalculation="0"/>
  <dimension ref="A1:T38"/>
  <sheetViews>
    <sheetView workbookViewId="0">
      <selection activeCell="A6" sqref="A6"/>
    </sheetView>
  </sheetViews>
  <sheetFormatPr baseColWidth="10" defaultColWidth="8.7109375" defaultRowHeight="15" x14ac:dyDescent="0"/>
  <cols>
    <col min="11" max="11" width="9.140625" bestFit="1" customWidth="1"/>
  </cols>
  <sheetData>
    <row r="1" spans="1:20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/>
  <dimension ref="A1:T38"/>
  <sheetViews>
    <sheetView workbookViewId="0">
      <selection activeCell="A2" sqref="A2"/>
    </sheetView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671</v>
      </c>
    </row>
    <row r="18" spans="1:20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6" enableFormatConditionsCalculation="0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5" x14ac:dyDescent="0"/>
  <sheetData>
    <row r="1" spans="1:21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 enableFormatConditionsCalculation="0"/>
  <dimension ref="A1:T38"/>
  <sheetViews>
    <sheetView workbookViewId="0">
      <selection activeCell="J6" sqref="J6"/>
    </sheetView>
  </sheetViews>
  <sheetFormatPr baseColWidth="10" defaultColWidth="8.7109375" defaultRowHeight="15" x14ac:dyDescent="0"/>
  <sheetData>
    <row r="1" spans="1:20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38"/>
  <sheetViews>
    <sheetView tabSelected="1" workbookViewId="0">
      <selection activeCell="S43" sqref="S43"/>
    </sheetView>
  </sheetViews>
  <sheetFormatPr baseColWidth="10" defaultColWidth="8.85546875" defaultRowHeight="15" x14ac:dyDescent="0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1">
      <c r="A5" s="524" t="s">
        <v>799</v>
      </c>
      <c r="F5" s="461" t="s">
        <v>270</v>
      </c>
      <c r="G5" s="454"/>
      <c r="H5" s="454"/>
      <c r="J5" s="574">
        <v>40179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05" t="s">
        <v>871</v>
      </c>
      <c r="G7" s="606"/>
      <c r="H7" s="606"/>
      <c r="I7" s="606"/>
      <c r="J7" s="607"/>
    </row>
    <row r="8" spans="1:11">
      <c r="A8" s="523"/>
      <c r="F8" s="461" t="s">
        <v>276</v>
      </c>
      <c r="G8" s="454"/>
      <c r="H8" s="454"/>
      <c r="I8" s="454"/>
      <c r="J8" s="514" t="s">
        <v>872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7">
      <c r="A17" s="460"/>
      <c r="H17" s="463"/>
      <c r="J17" s="464"/>
    </row>
    <row r="18" spans="1:20" ht="17">
      <c r="A18" s="460" t="s">
        <v>265</v>
      </c>
      <c r="C18" s="308" t="str">
        <f>IF($F$2="","",$F$2)</f>
        <v>Tested Program V1.2.3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330</v>
      </c>
      <c r="B25" s="575">
        <v>3337.9604112418278</v>
      </c>
      <c r="C25" s="576">
        <v>2474.9448881189123</v>
      </c>
      <c r="D25" s="576">
        <v>863.0155231229129</v>
      </c>
      <c r="E25" s="577" t="s">
        <v>876</v>
      </c>
      <c r="F25" s="575">
        <v>4646.5826645198822</v>
      </c>
      <c r="G25" s="576">
        <v>4646.5826645198813</v>
      </c>
      <c r="H25" s="577">
        <v>0.10298584216004933</v>
      </c>
      <c r="I25" s="575">
        <v>47617.840457877704</v>
      </c>
      <c r="J25" s="576">
        <v>47617.737648855167</v>
      </c>
      <c r="K25" s="577">
        <v>1.0877556633204219E-12</v>
      </c>
      <c r="L25" s="579">
        <v>1.1334272439284307</v>
      </c>
      <c r="M25" s="580">
        <v>22.200000000000021</v>
      </c>
      <c r="N25" s="581">
        <v>7.3086088392845918E-3</v>
      </c>
      <c r="O25" s="582">
        <v>1.1411327123615878</v>
      </c>
      <c r="P25" s="580">
        <v>22.200000000000131</v>
      </c>
      <c r="Q25" s="583">
        <v>7.3086088392846022E-3</v>
      </c>
      <c r="R25" s="579">
        <v>1.1260336899651213</v>
      </c>
      <c r="S25" s="580">
        <v>22.199999999999562</v>
      </c>
      <c r="T25" s="581">
        <v>7.308608839284597E-3</v>
      </c>
    </row>
    <row r="26" spans="1:20">
      <c r="A26" s="466" t="s">
        <v>317</v>
      </c>
      <c r="B26" s="578">
        <v>2650.3188329105574</v>
      </c>
      <c r="C26" s="584">
        <v>1787.303309787646</v>
      </c>
      <c r="D26" s="584">
        <v>863.0155231229129</v>
      </c>
      <c r="E26" s="585" t="s">
        <v>876</v>
      </c>
      <c r="F26" s="578">
        <v>4627.8844909203826</v>
      </c>
      <c r="G26" s="584">
        <v>4627.8844909203817</v>
      </c>
      <c r="H26" s="585">
        <v>9.0812661400988287E-2</v>
      </c>
      <c r="I26" s="578">
        <v>47384.62041931523</v>
      </c>
      <c r="J26" s="584">
        <v>47384.529762055303</v>
      </c>
      <c r="K26" s="585">
        <v>1.0001410070496294E-12</v>
      </c>
      <c r="L26" s="586">
        <v>1.4205103971730502</v>
      </c>
      <c r="M26" s="587">
        <v>22.200000000000063</v>
      </c>
      <c r="N26" s="588">
        <v>6.3531671614293957E-3</v>
      </c>
      <c r="O26" s="589">
        <v>1.4267203591901703</v>
      </c>
      <c r="P26" s="587">
        <v>22.200000000000028</v>
      </c>
      <c r="Q26" s="588">
        <v>6.3531671614293827E-3</v>
      </c>
      <c r="R26" s="586">
        <v>1.4161280080977579</v>
      </c>
      <c r="S26" s="587">
        <v>22.199999999999633</v>
      </c>
      <c r="T26" s="588">
        <v>6.3531671614293211E-3</v>
      </c>
    </row>
    <row r="27" spans="1:20">
      <c r="A27" s="466" t="s">
        <v>318</v>
      </c>
      <c r="B27" s="578">
        <v>2571.6361100937638</v>
      </c>
      <c r="C27" s="584">
        <v>1708.6205869708508</v>
      </c>
      <c r="D27" s="584">
        <v>863.0155231229129</v>
      </c>
      <c r="E27" s="585" t="s">
        <v>876</v>
      </c>
      <c r="F27" s="578">
        <v>4622.5676521114674</v>
      </c>
      <c r="G27" s="584">
        <v>4622.5676521114656</v>
      </c>
      <c r="H27" s="585">
        <v>0.114033867866964</v>
      </c>
      <c r="I27" s="578">
        <v>47317.609794086493</v>
      </c>
      <c r="J27" s="584">
        <v>47317.495953876089</v>
      </c>
      <c r="K27" s="585">
        <v>2.6817967106277711E-12</v>
      </c>
      <c r="L27" s="586">
        <v>1.4619025263136585</v>
      </c>
      <c r="M27" s="587">
        <v>26.700000000000095</v>
      </c>
      <c r="N27" s="588">
        <v>7.9584568968590619E-3</v>
      </c>
      <c r="O27" s="589">
        <v>1.4691852551505378</v>
      </c>
      <c r="P27" s="587">
        <v>26.700000000000273</v>
      </c>
      <c r="Q27" s="590">
        <v>7.9584568968589925E-3</v>
      </c>
      <c r="R27" s="586">
        <v>1.4573832665910933</v>
      </c>
      <c r="S27" s="587">
        <v>26.699999999999374</v>
      </c>
      <c r="T27" s="588">
        <v>7.9584568968589856E-3</v>
      </c>
    </row>
    <row r="28" spans="1:20">
      <c r="A28" s="466" t="s">
        <v>319</v>
      </c>
      <c r="B28" s="578">
        <v>1469.050281587095</v>
      </c>
      <c r="C28" s="584">
        <v>606.03475846418326</v>
      </c>
      <c r="D28" s="584">
        <v>863.0155231229129</v>
      </c>
      <c r="E28" s="585" t="s">
        <v>876</v>
      </c>
      <c r="F28" s="578">
        <v>1076.1026645199333</v>
      </c>
      <c r="G28" s="584">
        <v>1076.102664519932</v>
      </c>
      <c r="H28" s="585">
        <v>0.10031155429542565</v>
      </c>
      <c r="I28" s="578">
        <v>2679.037951807612</v>
      </c>
      <c r="J28" s="584">
        <v>2678.937649987527</v>
      </c>
      <c r="K28" s="585">
        <v>1.5272689779521897E-12</v>
      </c>
      <c r="L28" s="586">
        <v>0.14489297800866255</v>
      </c>
      <c r="M28" s="587">
        <v>22.200000000000273</v>
      </c>
      <c r="N28" s="588">
        <v>7.3141515870173007E-3</v>
      </c>
      <c r="O28" s="589">
        <v>0.15011175436676011</v>
      </c>
      <c r="P28" s="587">
        <v>22.200000000000021</v>
      </c>
      <c r="Q28" s="590">
        <v>7.3141515870172201E-3</v>
      </c>
      <c r="R28" s="586">
        <v>0.12933331939972106</v>
      </c>
      <c r="S28" s="587">
        <v>22.19999999999995</v>
      </c>
      <c r="T28" s="588">
        <v>7.3141515870172149E-3</v>
      </c>
    </row>
    <row r="29" spans="1:20">
      <c r="A29" s="466" t="s">
        <v>320</v>
      </c>
      <c r="B29" s="578">
        <v>1291.6241492034055</v>
      </c>
      <c r="C29" s="584">
        <v>428.60862608049314</v>
      </c>
      <c r="D29" s="584">
        <v>863.0155231229129</v>
      </c>
      <c r="E29" s="585" t="s">
        <v>876</v>
      </c>
      <c r="F29" s="584">
        <v>1057.4044909204245</v>
      </c>
      <c r="G29" s="584">
        <v>1057.4044909204235</v>
      </c>
      <c r="H29" s="585">
        <v>8.8203187710428219E-2</v>
      </c>
      <c r="I29" s="578">
        <v>2445.8179597269332</v>
      </c>
      <c r="J29" s="584">
        <v>2445.7297643422403</v>
      </c>
      <c r="K29" s="585">
        <v>8.7386335205034536E-13</v>
      </c>
      <c r="L29" s="591">
        <v>0.15045031689249122</v>
      </c>
      <c r="M29" s="587">
        <v>22.200000000000269</v>
      </c>
      <c r="N29" s="588">
        <v>6.3580988082320268E-3</v>
      </c>
      <c r="O29" s="589">
        <v>0.15491840385458039</v>
      </c>
      <c r="P29" s="587">
        <v>22.200000000000006</v>
      </c>
      <c r="Q29" s="588">
        <v>6.358098808232091E-3</v>
      </c>
      <c r="R29" s="586">
        <v>0.14284777174243823</v>
      </c>
      <c r="S29" s="587">
        <v>22.199999999999964</v>
      </c>
      <c r="T29" s="588">
        <v>6.3580988082320234E-3</v>
      </c>
    </row>
    <row r="30" spans="1:20">
      <c r="A30" s="466" t="s">
        <v>321</v>
      </c>
      <c r="B30" s="578">
        <v>2880.6860961949251</v>
      </c>
      <c r="C30" s="584">
        <v>2017.6705730720093</v>
      </c>
      <c r="D30" s="584">
        <v>863.0155231229129</v>
      </c>
      <c r="E30" s="585" t="s">
        <v>876</v>
      </c>
      <c r="F30" s="578">
        <v>5392.1824126423453</v>
      </c>
      <c r="G30" s="584">
        <v>4626.5822116645841</v>
      </c>
      <c r="H30" s="585">
        <v>9636.0269014888781</v>
      </c>
      <c r="I30" s="578">
        <v>57004.165220587398</v>
      </c>
      <c r="J30" s="584">
        <v>47384.579680063682</v>
      </c>
      <c r="K30" s="585">
        <v>764.29386731716988</v>
      </c>
      <c r="L30" s="586">
        <v>1.5722289438632209</v>
      </c>
      <c r="M30" s="587">
        <v>22.196737544733647</v>
      </c>
      <c r="N30" s="588">
        <v>8.0407044634331487E-3</v>
      </c>
      <c r="O30" s="589">
        <v>1.580693118353693</v>
      </c>
      <c r="P30" s="587">
        <v>22.196867280489016</v>
      </c>
      <c r="Q30" s="590">
        <v>8.0567670740957706E-3</v>
      </c>
      <c r="R30" s="586">
        <v>1.5640224304164121</v>
      </c>
      <c r="S30" s="587">
        <v>22.196638882666594</v>
      </c>
      <c r="T30" s="588">
        <v>7.9719445618754766E-3</v>
      </c>
    </row>
    <row r="31" spans="1:20">
      <c r="A31" s="466" t="s">
        <v>322</v>
      </c>
      <c r="B31" s="578">
        <v>2791.7781232305588</v>
      </c>
      <c r="C31" s="584">
        <v>1928.762600107643</v>
      </c>
      <c r="D31" s="584">
        <v>863.0155231229129</v>
      </c>
      <c r="E31" s="585" t="s">
        <v>876</v>
      </c>
      <c r="F31" s="578">
        <v>5386.8763014954675</v>
      </c>
      <c r="G31" s="584">
        <v>4621.2759968987384</v>
      </c>
      <c r="H31" s="585">
        <v>9636.0382435428164</v>
      </c>
      <c r="I31" s="578">
        <v>56937.280637208278</v>
      </c>
      <c r="J31" s="584">
        <v>47317.54969087847</v>
      </c>
      <c r="K31" s="585">
        <v>764.30461631138451</v>
      </c>
      <c r="L31" s="586">
        <v>1.6203952253210163</v>
      </c>
      <c r="M31" s="587">
        <v>26.696529284041286</v>
      </c>
      <c r="N31" s="588">
        <v>9.9554667430370673E-3</v>
      </c>
      <c r="O31" s="589">
        <v>1.6301693145165372</v>
      </c>
      <c r="P31" s="587">
        <v>26.696762717606148</v>
      </c>
      <c r="Q31" s="590">
        <v>9.9775531393974538E-3</v>
      </c>
      <c r="R31" s="586">
        <v>1.6114071159839198</v>
      </c>
      <c r="S31" s="587">
        <v>26.696283890244263</v>
      </c>
      <c r="T31" s="588">
        <v>9.8707649488738083E-3</v>
      </c>
    </row>
    <row r="32" spans="1:20">
      <c r="A32" s="466" t="s">
        <v>323</v>
      </c>
      <c r="B32" s="578">
        <v>3363.8769800162086</v>
      </c>
      <c r="C32" s="584">
        <v>2500.8614568933021</v>
      </c>
      <c r="D32" s="584">
        <v>863.0155231229129</v>
      </c>
      <c r="E32" s="585" t="s">
        <v>876</v>
      </c>
      <c r="F32" s="578">
        <v>5403.4386431038447</v>
      </c>
      <c r="G32" s="584">
        <v>4637.8384129314163</v>
      </c>
      <c r="H32" s="585">
        <v>9636.0305485831577</v>
      </c>
      <c r="I32" s="578">
        <v>57144.573003426529</v>
      </c>
      <c r="J32" s="584">
        <v>47524.988960253009</v>
      </c>
      <c r="K32" s="585">
        <v>764.29345173405682</v>
      </c>
      <c r="L32" s="586">
        <v>1.3497086167092374</v>
      </c>
      <c r="M32" s="587">
        <v>23.296864082585596</v>
      </c>
      <c r="N32" s="588">
        <v>9.0516289930427183E-3</v>
      </c>
      <c r="O32" s="589">
        <v>1.3591272273942634</v>
      </c>
      <c r="P32" s="587">
        <v>23.296989678084724</v>
      </c>
      <c r="Q32" s="590">
        <v>9.0710721130225283E-3</v>
      </c>
      <c r="R32" s="586">
        <v>1.3411905794119381</v>
      </c>
      <c r="S32" s="587">
        <v>23.296357543462261</v>
      </c>
      <c r="T32" s="588">
        <v>8.9730787406848474E-3</v>
      </c>
    </row>
    <row r="33" spans="1:20">
      <c r="A33" s="466" t="s">
        <v>324</v>
      </c>
      <c r="B33" s="578">
        <v>2035.8865158685585</v>
      </c>
      <c r="C33" s="584">
        <v>1172.8709927456487</v>
      </c>
      <c r="D33" s="584">
        <v>863.0155231229129</v>
      </c>
      <c r="E33" s="585" t="s">
        <v>876</v>
      </c>
      <c r="F33" s="578">
        <v>3096.1782188597617</v>
      </c>
      <c r="G33" s="584">
        <v>2330.5778261920063</v>
      </c>
      <c r="H33" s="585">
        <v>9636.0342342189269</v>
      </c>
      <c r="I33" s="578">
        <v>28106.188271517705</v>
      </c>
      <c r="J33" s="584">
        <v>18476.549455922283</v>
      </c>
      <c r="K33" s="585">
        <v>765.09223600906603</v>
      </c>
      <c r="L33" s="591">
        <v>1.0968658582922257</v>
      </c>
      <c r="M33" s="587">
        <v>22.198731253604329</v>
      </c>
      <c r="N33" s="588">
        <v>9.3719824635105833E-3</v>
      </c>
      <c r="O33" s="589">
        <v>1.1067135674138557</v>
      </c>
      <c r="P33" s="587">
        <v>22.198772994961843</v>
      </c>
      <c r="Q33" s="590">
        <v>9.3925014759573926E-3</v>
      </c>
      <c r="R33" s="586">
        <v>1.0888599393278293</v>
      </c>
      <c r="S33" s="587">
        <v>22.198699898122737</v>
      </c>
      <c r="T33" s="588">
        <v>9.2988543433955208E-3</v>
      </c>
    </row>
    <row r="34" spans="1:20">
      <c r="A34" s="466" t="s">
        <v>325</v>
      </c>
      <c r="B34" s="578">
        <v>2742.0447740552777</v>
      </c>
      <c r="C34" s="584">
        <v>1879.0292509323626</v>
      </c>
      <c r="D34" s="584">
        <v>863.0155231229129</v>
      </c>
      <c r="E34" s="585" t="s">
        <v>876</v>
      </c>
      <c r="F34" s="578">
        <v>5391.4768616569618</v>
      </c>
      <c r="G34" s="584">
        <v>2329.0763719942261</v>
      </c>
      <c r="H34" s="585">
        <v>38544.026144598261</v>
      </c>
      <c r="I34" s="578">
        <v>56995.282542581772</v>
      </c>
      <c r="J34" s="584">
        <v>18476.606965743282</v>
      </c>
      <c r="K34" s="585">
        <v>3060.3862224253189</v>
      </c>
      <c r="L34" s="586">
        <v>1.6514654882550426</v>
      </c>
      <c r="M34" s="587">
        <v>22.194975905073598</v>
      </c>
      <c r="N34" s="588">
        <v>1.4387434931034079E-2</v>
      </c>
      <c r="O34" s="589">
        <v>1.6660884306255652</v>
      </c>
      <c r="P34" s="587">
        <v>22.195106094731866</v>
      </c>
      <c r="Q34" s="590">
        <v>1.4417045929630182E-2</v>
      </c>
      <c r="R34" s="586">
        <v>1.6351394779341906</v>
      </c>
      <c r="S34" s="587">
        <v>22.194847887102487</v>
      </c>
      <c r="T34" s="588">
        <v>1.4282209705662808E-2</v>
      </c>
    </row>
    <row r="35" spans="1:20">
      <c r="A35" s="466" t="s">
        <v>326</v>
      </c>
      <c r="B35" s="578">
        <v>3517.4115226195649</v>
      </c>
      <c r="C35" s="584">
        <v>2654.3959994966535</v>
      </c>
      <c r="D35" s="584">
        <v>863.0155231229129</v>
      </c>
      <c r="E35" s="585" t="s">
        <v>876</v>
      </c>
      <c r="F35" s="578">
        <v>5410.1495627927934</v>
      </c>
      <c r="G35" s="584">
        <v>2347.7490447616337</v>
      </c>
      <c r="H35" s="585">
        <v>38544.024539481405</v>
      </c>
      <c r="I35" s="578">
        <v>57228.168476566228</v>
      </c>
      <c r="J35" s="584">
        <v>18709.806554593742</v>
      </c>
      <c r="K35" s="585">
        <v>3060.3612243132243</v>
      </c>
      <c r="L35" s="586">
        <v>1.2926822887655545</v>
      </c>
      <c r="M35" s="587">
        <v>22.195224008682995</v>
      </c>
      <c r="N35" s="588">
        <v>1.4559145498623102E-2</v>
      </c>
      <c r="O35" s="589">
        <v>1.3077224027400494</v>
      </c>
      <c r="P35" s="587">
        <v>22.195321194549649</v>
      </c>
      <c r="Q35" s="590">
        <v>1.4609316722391864E-2</v>
      </c>
      <c r="R35" s="586">
        <v>1.2771825485381665</v>
      </c>
      <c r="S35" s="587">
        <v>22.194798420525007</v>
      </c>
      <c r="T35" s="588">
        <v>1.4445666859292111E-2</v>
      </c>
    </row>
    <row r="36" spans="1:20">
      <c r="A36" s="466" t="s">
        <v>327</v>
      </c>
      <c r="B36" s="578">
        <v>1418.4234608855818</v>
      </c>
      <c r="C36" s="584">
        <v>555.40793776267037</v>
      </c>
      <c r="D36" s="584">
        <v>863.01552312291278</v>
      </c>
      <c r="E36" s="585" t="s">
        <v>876</v>
      </c>
      <c r="F36" s="578">
        <v>1440.171349284863</v>
      </c>
      <c r="G36" s="584">
        <v>1057.3709630750129</v>
      </c>
      <c r="H36" s="585">
        <v>4818.0452409636955</v>
      </c>
      <c r="I36" s="578">
        <v>7263.3533666814956</v>
      </c>
      <c r="J36" s="584">
        <v>2445.7312257329468</v>
      </c>
      <c r="K36" s="585">
        <v>382.76675808133956</v>
      </c>
      <c r="L36" s="586">
        <v>0.40685194907960903</v>
      </c>
      <c r="M36" s="587">
        <v>22.199916051998841</v>
      </c>
      <c r="N36" s="588">
        <v>9.6200906474300622E-3</v>
      </c>
      <c r="O36" s="589">
        <v>0.41494229145622796</v>
      </c>
      <c r="P36" s="587">
        <v>22.199918081952983</v>
      </c>
      <c r="Q36" s="588">
        <v>9.6515505515630314E-3</v>
      </c>
      <c r="R36" s="586">
        <v>0.3966819281848768</v>
      </c>
      <c r="S36" s="587">
        <v>22.199914550442699</v>
      </c>
      <c r="T36" s="588">
        <v>9.5543068368832973E-3</v>
      </c>
    </row>
    <row r="37" spans="1:20">
      <c r="A37" s="466" t="s">
        <v>328</v>
      </c>
      <c r="B37" s="578">
        <v>1651.6851738609573</v>
      </c>
      <c r="C37" s="584">
        <v>788.6696507380434</v>
      </c>
      <c r="D37" s="584">
        <v>863.01552312291278</v>
      </c>
      <c r="E37" s="585" t="s">
        <v>876</v>
      </c>
      <c r="F37" s="578">
        <v>1458.8664403699715</v>
      </c>
      <c r="G37" s="584">
        <v>1076.0659466714301</v>
      </c>
      <c r="H37" s="585">
        <v>4818.054330957927</v>
      </c>
      <c r="I37" s="578">
        <v>7496.5303534061868</v>
      </c>
      <c r="J37" s="584">
        <v>2678.9389460398766</v>
      </c>
      <c r="K37" s="585">
        <v>382.76367319113416</v>
      </c>
      <c r="L37" s="586">
        <v>0.36061033290945743</v>
      </c>
      <c r="M37" s="587">
        <v>22.199913726458607</v>
      </c>
      <c r="N37" s="588">
        <v>1.027783554943797E-2</v>
      </c>
      <c r="O37" s="589">
        <v>0.37093210719381359</v>
      </c>
      <c r="P37" s="587">
        <v>22.199916335164133</v>
      </c>
      <c r="Q37" s="590">
        <v>1.0334759299077588E-2</v>
      </c>
      <c r="R37" s="586">
        <v>0.3414638215047151</v>
      </c>
      <c r="S37" s="587">
        <v>22.199911243654004</v>
      </c>
      <c r="T37" s="588">
        <v>1.0202463188758842E-2</v>
      </c>
    </row>
    <row r="38" spans="1:20" ht="16" thickBot="1">
      <c r="A38" s="467" t="s">
        <v>329</v>
      </c>
      <c r="B38" s="592">
        <v>3380.0661934549385</v>
      </c>
      <c r="C38" s="593">
        <v>2517.050670332027</v>
      </c>
      <c r="D38" s="593">
        <v>863.0155231229129</v>
      </c>
      <c r="E38" s="594" t="s">
        <v>876</v>
      </c>
      <c r="F38" s="592">
        <v>6392.1736476398501</v>
      </c>
      <c r="G38" s="593">
        <v>5127.5413676087092</v>
      </c>
      <c r="H38" s="594">
        <v>15916.956939788019</v>
      </c>
      <c r="I38" s="592">
        <v>69589.549772652492</v>
      </c>
      <c r="J38" s="593">
        <v>53703.101525196616</v>
      </c>
      <c r="K38" s="594">
        <v>1262.208200566115</v>
      </c>
      <c r="L38" s="595">
        <v>1.6357764627121973</v>
      </c>
      <c r="M38" s="596">
        <v>26.693921304020225</v>
      </c>
      <c r="N38" s="597">
        <v>1.1094565623369914E-2</v>
      </c>
      <c r="O38" s="598">
        <v>1.6459057746196883</v>
      </c>
      <c r="P38" s="596">
        <v>26.694125023197355</v>
      </c>
      <c r="Q38" s="599">
        <v>1.111874565175742E-2</v>
      </c>
      <c r="R38" s="600">
        <v>1.6259493651829127</v>
      </c>
      <c r="S38" s="596">
        <v>26.693771590761102</v>
      </c>
      <c r="T38" s="601">
        <v>1.100082226540759E-2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 enableFormatConditionsCalculation="0"/>
  <dimension ref="A1:N38"/>
  <sheetViews>
    <sheetView workbookViewId="0">
      <selection activeCell="A2" sqref="A2"/>
    </sheetView>
  </sheetViews>
  <sheetFormatPr baseColWidth="10" defaultColWidth="8.7109375" defaultRowHeight="15" x14ac:dyDescent="0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 ht="16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 enableFormatConditionsCalculation="0"/>
  <dimension ref="A1:T38"/>
  <sheetViews>
    <sheetView workbookViewId="0"/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670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 ht="16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 x14ac:dyDescent="0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875</v>
      </c>
      <c r="B5" s="462" t="s">
        <v>697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ht="15" customHeight="1">
      <c r="A7" s="547"/>
      <c r="B7" s="502" t="s">
        <v>795</v>
      </c>
    </row>
    <row r="8" spans="1:2" ht="16">
      <c r="A8" s="472" t="str">
        <f>IF(B21="Comparison","Test Results Comparison","Example Results")</f>
        <v>Example Results</v>
      </c>
      <c r="B8" s="502" t="s">
        <v>696</v>
      </c>
    </row>
    <row r="9" spans="1:2" ht="16">
      <c r="A9" s="472" t="s">
        <v>269</v>
      </c>
      <c r="B9" s="502" t="s">
        <v>808</v>
      </c>
    </row>
    <row r="10" spans="1:2" ht="16">
      <c r="A10" s="472" t="s">
        <v>384</v>
      </c>
      <c r="B10" t="s">
        <v>849</v>
      </c>
    </row>
    <row r="11" spans="1:2">
      <c r="B11" t="s">
        <v>850</v>
      </c>
    </row>
    <row r="12" spans="1:2">
      <c r="B12" t="s">
        <v>851</v>
      </c>
    </row>
    <row r="13" spans="1:2">
      <c r="A13" s="513" t="str">
        <f>IF(B21="Comparison","Results for "&amp;YourData!$F$2,"")</f>
        <v/>
      </c>
      <c r="B13" s="502" t="s">
        <v>809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797</v>
      </c>
    </row>
    <row r="16" spans="1:2">
      <c r="A16" s="513" t="str">
        <f>IF(B21="Comparison","Informative Annex B16, Section B16.5.1 Example Results","")</f>
        <v/>
      </c>
      <c r="B16" s="474" t="s">
        <v>811</v>
      </c>
    </row>
    <row r="17" spans="1:4">
      <c r="A17" s="513"/>
      <c r="B17" s="474" t="s">
        <v>852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687</v>
      </c>
    </row>
    <row r="21" spans="1:4">
      <c r="A21" s="513" t="str">
        <f>IF(B21="Comparison","("&amp;YourData!$J$8&amp;")","")</f>
        <v/>
      </c>
      <c r="B21" s="469" t="s">
        <v>868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2:4">
      <c r="B33" s="474" t="s">
        <v>802</v>
      </c>
    </row>
    <row r="34" spans="2:4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>
      <c r="B35" s="474" t="s">
        <v>814</v>
      </c>
      <c r="D35" s="550"/>
    </row>
    <row r="36" spans="2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4">
      <c r="B37" s="474" t="s">
        <v>813</v>
      </c>
    </row>
    <row r="38" spans="2:4">
      <c r="B38" s="552" t="str">
        <f>IF('Title Page'!$B$21="Example","", "By "&amp;'Title Page'!$A$20&amp;" "&amp;'Title Page'!$A$21&amp;", "&amp;'Title Page'!$A$24)</f>
        <v/>
      </c>
    </row>
    <row r="39" spans="2:4">
      <c r="B39" s="474" t="s">
        <v>274</v>
      </c>
    </row>
    <row r="40" spans="2:4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4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 x14ac:dyDescent="0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140-2014</v>
      </c>
      <c r="B1" s="481"/>
      <c r="C1" s="482"/>
      <c r="D1" s="482"/>
    </row>
    <row r="2" spans="1:4">
      <c r="A2" s="481" t="s">
        <v>792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CE100-CE200</v>
      </c>
      <c r="B4" s="481"/>
      <c r="C4" s="482"/>
      <c r="D4" s="482"/>
    </row>
    <row r="6" spans="1:4">
      <c r="A6" s="515" t="s">
        <v>859</v>
      </c>
      <c r="B6" s="454"/>
      <c r="C6" s="454"/>
    </row>
    <row r="7" spans="1:4">
      <c r="A7" s="515" t="s">
        <v>860</v>
      </c>
      <c r="B7" s="454"/>
      <c r="C7" s="454"/>
    </row>
    <row r="8" spans="1:4">
      <c r="A8" s="515" t="s">
        <v>861</v>
      </c>
      <c r="B8" s="454"/>
      <c r="C8" s="454"/>
    </row>
    <row r="9" spans="1:4">
      <c r="A9" s="454"/>
      <c r="B9" s="454"/>
      <c r="C9" s="454"/>
    </row>
    <row r="10" spans="1:4">
      <c r="A10" s="515" t="s">
        <v>865</v>
      </c>
      <c r="B10" s="454"/>
      <c r="C10" s="454"/>
    </row>
    <row r="11" spans="1:4">
      <c r="A11" s="515" t="s">
        <v>864</v>
      </c>
      <c r="B11" s="454"/>
      <c r="C11" s="454"/>
    </row>
    <row r="12" spans="1:4">
      <c r="A12" s="454"/>
    </row>
    <row r="13" spans="1:4">
      <c r="A13" s="515" t="s">
        <v>863</v>
      </c>
    </row>
    <row r="14" spans="1:4">
      <c r="A14" s="515" t="s">
        <v>862</v>
      </c>
    </row>
    <row r="15" spans="1:4">
      <c r="A15" s="454"/>
    </row>
    <row r="16" spans="1:4">
      <c r="A16" s="515" t="s">
        <v>867</v>
      </c>
    </row>
    <row r="17" spans="1:4">
      <c r="A17" s="515" t="s">
        <v>866</v>
      </c>
    </row>
    <row r="18" spans="1:4">
      <c r="A18" s="454"/>
    </row>
    <row r="19" spans="1:4">
      <c r="A19" s="515" t="s">
        <v>793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812</v>
      </c>
      <c r="B22" s="481"/>
      <c r="C22" s="482"/>
      <c r="D22" s="482"/>
    </row>
    <row r="23" spans="1:4" ht="16" thickBot="1"/>
    <row r="24" spans="1:4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6" thickTop="1">
      <c r="A35" s="454"/>
      <c r="B35" s="454"/>
      <c r="C35" s="454"/>
    </row>
    <row r="36" spans="1:4">
      <c r="A36" s="560" t="s">
        <v>856</v>
      </c>
      <c r="B36" s="454"/>
      <c r="C36" s="454"/>
    </row>
    <row r="37" spans="1:4">
      <c r="A37" s="480" t="s">
        <v>303</v>
      </c>
      <c r="B37" s="454"/>
      <c r="C37" s="454"/>
    </row>
    <row r="38" spans="1:4">
      <c r="A38" s="480" t="s">
        <v>304</v>
      </c>
      <c r="B38" s="454"/>
      <c r="C38" s="454"/>
    </row>
    <row r="39" spans="1:4">
      <c r="A39" s="480" t="s">
        <v>305</v>
      </c>
      <c r="B39" s="454"/>
      <c r="C39" s="454"/>
    </row>
    <row r="40" spans="1:4">
      <c r="A40" s="480" t="s">
        <v>306</v>
      </c>
      <c r="B40" s="454"/>
      <c r="C40" s="454"/>
    </row>
    <row r="41" spans="1:4">
      <c r="A41" s="480" t="s">
        <v>307</v>
      </c>
      <c r="B41" s="454"/>
      <c r="C41" s="454"/>
    </row>
    <row r="42" spans="1:4">
      <c r="A42" s="480" t="s">
        <v>308</v>
      </c>
      <c r="B42" s="454"/>
      <c r="C42" s="454"/>
    </row>
    <row r="43" spans="1:4">
      <c r="A43" s="480" t="s">
        <v>309</v>
      </c>
      <c r="B43" s="454"/>
      <c r="C43" s="454"/>
    </row>
    <row r="44" spans="1:4">
      <c r="A44" s="480" t="s">
        <v>310</v>
      </c>
      <c r="B44" s="454"/>
      <c r="C44" s="454"/>
    </row>
    <row r="45" spans="1:4">
      <c r="A45" s="480" t="s">
        <v>311</v>
      </c>
      <c r="B45" s="454"/>
      <c r="C45" s="454"/>
    </row>
    <row r="46" spans="1:4">
      <c r="A46" s="480" t="s">
        <v>315</v>
      </c>
      <c r="B46" s="454"/>
      <c r="C46" s="454"/>
    </row>
    <row r="47" spans="1:4">
      <c r="A47" s="454" t="s">
        <v>316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1:6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1:6" ht="15" customHeight="1">
      <c r="B3" s="608" t="str">
        <f>'Title Page'!$B$38</f>
        <v/>
      </c>
      <c r="C3" s="608"/>
      <c r="D3" s="608"/>
      <c r="E3" s="608"/>
    </row>
    <row r="5" spans="1:6" ht="15" customHeight="1">
      <c r="B5" s="609" t="s">
        <v>800</v>
      </c>
      <c r="C5" s="609"/>
      <c r="D5" s="609"/>
      <c r="E5" s="609"/>
    </row>
    <row r="6" spans="1:6" ht="16" thickBot="1"/>
    <row r="7" spans="1:6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1:6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1:6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1:6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1:6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1:6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1:6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1:6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1:6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1:6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1:6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F34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6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6" ht="17.25" customHeight="1">
      <c r="A3" s="608" t="str">
        <f>'Title Page'!$B$38</f>
        <v/>
      </c>
      <c r="B3" s="608"/>
      <c r="C3" s="608"/>
      <c r="D3" s="608"/>
      <c r="E3" s="608"/>
    </row>
    <row r="5" spans="1:6" ht="17" thickBot="1">
      <c r="B5" s="610" t="s">
        <v>801</v>
      </c>
      <c r="C5" s="610"/>
      <c r="D5" s="610"/>
    </row>
    <row r="6" spans="1:6" ht="16" thickBot="1"/>
    <row r="7" spans="1:6" ht="17" thickTop="1" thickBot="1">
      <c r="B7" s="537" t="s">
        <v>709</v>
      </c>
      <c r="C7" s="538" t="s">
        <v>710</v>
      </c>
      <c r="D7" s="540" t="s">
        <v>701</v>
      </c>
    </row>
    <row r="8" spans="1:6" ht="16" thickTop="1">
      <c r="B8" s="543" t="s">
        <v>711</v>
      </c>
      <c r="C8" s="544" t="s">
        <v>712</v>
      </c>
      <c r="D8" s="545" t="s">
        <v>713</v>
      </c>
    </row>
    <row r="9" spans="1:6">
      <c r="B9" s="529" t="s">
        <v>714</v>
      </c>
      <c r="C9" s="530" t="s">
        <v>715</v>
      </c>
      <c r="D9" s="541" t="s">
        <v>716</v>
      </c>
    </row>
    <row r="10" spans="1:6">
      <c r="B10" s="529" t="s">
        <v>717</v>
      </c>
      <c r="C10" s="530" t="s">
        <v>718</v>
      </c>
      <c r="D10" s="541" t="s">
        <v>719</v>
      </c>
    </row>
    <row r="11" spans="1:6">
      <c r="B11" s="529" t="s">
        <v>720</v>
      </c>
      <c r="C11" s="530" t="s">
        <v>721</v>
      </c>
      <c r="D11" s="541" t="s">
        <v>722</v>
      </c>
    </row>
    <row r="12" spans="1:6">
      <c r="B12" s="529" t="s">
        <v>723</v>
      </c>
      <c r="C12" s="530" t="s">
        <v>724</v>
      </c>
      <c r="D12" s="541" t="s">
        <v>725</v>
      </c>
    </row>
    <row r="13" spans="1:6">
      <c r="B13" s="529" t="s">
        <v>726</v>
      </c>
      <c r="C13" s="530" t="s">
        <v>727</v>
      </c>
      <c r="D13" s="541" t="s">
        <v>728</v>
      </c>
    </row>
    <row r="14" spans="1:6">
      <c r="B14" s="529" t="s">
        <v>729</v>
      </c>
      <c r="C14" s="530" t="s">
        <v>730</v>
      </c>
      <c r="D14" s="541" t="s">
        <v>731</v>
      </c>
    </row>
    <row r="15" spans="1:6">
      <c r="B15" s="529" t="s">
        <v>732</v>
      </c>
      <c r="C15" s="530" t="s">
        <v>733</v>
      </c>
      <c r="D15" s="541" t="s">
        <v>734</v>
      </c>
    </row>
    <row r="16" spans="1:6">
      <c r="B16" s="529" t="s">
        <v>735</v>
      </c>
      <c r="C16" s="530" t="s">
        <v>736</v>
      </c>
      <c r="D16" s="541" t="s">
        <v>737</v>
      </c>
    </row>
    <row r="17" spans="2:4">
      <c r="B17" s="529" t="s">
        <v>738</v>
      </c>
      <c r="C17" s="530" t="s">
        <v>739</v>
      </c>
      <c r="D17" s="541" t="s">
        <v>740</v>
      </c>
    </row>
    <row r="18" spans="2:4">
      <c r="B18" s="529" t="s">
        <v>741</v>
      </c>
      <c r="C18" s="530" t="s">
        <v>742</v>
      </c>
      <c r="D18" s="541" t="s">
        <v>743</v>
      </c>
    </row>
    <row r="19" spans="2:4">
      <c r="B19" s="529" t="s">
        <v>744</v>
      </c>
      <c r="C19" s="530" t="s">
        <v>745</v>
      </c>
      <c r="D19" s="541" t="s">
        <v>746</v>
      </c>
    </row>
    <row r="20" spans="2:4">
      <c r="B20" s="529" t="s">
        <v>747</v>
      </c>
      <c r="C20" s="530" t="s">
        <v>748</v>
      </c>
      <c r="D20" s="541" t="s">
        <v>749</v>
      </c>
    </row>
    <row r="21" spans="2:4">
      <c r="B21" s="529" t="s">
        <v>750</v>
      </c>
      <c r="C21" s="530" t="s">
        <v>751</v>
      </c>
      <c r="D21" s="541" t="s">
        <v>752</v>
      </c>
    </row>
    <row r="22" spans="2:4">
      <c r="B22" s="529" t="s">
        <v>753</v>
      </c>
      <c r="C22" s="530" t="s">
        <v>754</v>
      </c>
      <c r="D22" s="541" t="s">
        <v>755</v>
      </c>
    </row>
    <row r="23" spans="2:4">
      <c r="B23" s="529" t="s">
        <v>756</v>
      </c>
      <c r="C23" s="530" t="s">
        <v>757</v>
      </c>
      <c r="D23" s="541" t="s">
        <v>758</v>
      </c>
    </row>
    <row r="24" spans="2:4">
      <c r="B24" s="529" t="s">
        <v>759</v>
      </c>
      <c r="C24" s="530" t="s">
        <v>760</v>
      </c>
      <c r="D24" s="541" t="s">
        <v>761</v>
      </c>
    </row>
    <row r="25" spans="2:4">
      <c r="B25" s="529" t="s">
        <v>762</v>
      </c>
      <c r="C25" s="530" t="s">
        <v>763</v>
      </c>
      <c r="D25" s="541" t="s">
        <v>764</v>
      </c>
    </row>
    <row r="26" spans="2:4">
      <c r="B26" s="529" t="s">
        <v>765</v>
      </c>
      <c r="C26" s="530" t="s">
        <v>766</v>
      </c>
      <c r="D26" s="541" t="s">
        <v>767</v>
      </c>
    </row>
    <row r="27" spans="2:4">
      <c r="B27" s="529" t="s">
        <v>768</v>
      </c>
      <c r="C27" s="530" t="s">
        <v>769</v>
      </c>
      <c r="D27" s="541" t="s">
        <v>770</v>
      </c>
    </row>
    <row r="28" spans="2:4">
      <c r="B28" s="529" t="s">
        <v>771</v>
      </c>
      <c r="C28" s="530" t="s">
        <v>772</v>
      </c>
      <c r="D28" s="541" t="s">
        <v>773</v>
      </c>
    </row>
    <row r="29" spans="2:4">
      <c r="B29" s="529" t="s">
        <v>774</v>
      </c>
      <c r="C29" s="530" t="s">
        <v>775</v>
      </c>
      <c r="D29" s="541" t="s">
        <v>776</v>
      </c>
    </row>
    <row r="30" spans="2:4">
      <c r="B30" s="529" t="s">
        <v>777</v>
      </c>
      <c r="C30" s="530" t="s">
        <v>778</v>
      </c>
      <c r="D30" s="541" t="s">
        <v>779</v>
      </c>
    </row>
    <row r="31" spans="2:4">
      <c r="B31" s="529" t="s">
        <v>780</v>
      </c>
      <c r="C31" s="530" t="s">
        <v>781</v>
      </c>
      <c r="D31" s="541" t="s">
        <v>782</v>
      </c>
    </row>
    <row r="32" spans="2:4">
      <c r="B32" s="529" t="s">
        <v>783</v>
      </c>
      <c r="C32" s="530" t="s">
        <v>784</v>
      </c>
      <c r="D32" s="541" t="s">
        <v>785</v>
      </c>
    </row>
    <row r="33" spans="2:4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" enableFormatConditionsCalculation="0">
    <pageSetUpPr fitToPage="1"/>
  </sheetPr>
  <dimension ref="A1:Q5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>
        <f>A!L23</f>
        <v>3337.9604112418278</v>
      </c>
    </row>
    <row r="12" spans="1:17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>
        <f>A!L24</f>
        <v>2650.3188329105574</v>
      </c>
    </row>
    <row r="13" spans="1:17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>
        <f>A!L25</f>
        <v>2571.6361100937638</v>
      </c>
    </row>
    <row r="14" spans="1:17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>
        <f>A!L26</f>
        <v>1469.050281587095</v>
      </c>
    </row>
    <row r="15" spans="1:17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>
        <f>A!L27</f>
        <v>1291.6241492034055</v>
      </c>
    </row>
    <row r="16" spans="1:17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>
        <f>A!L28</f>
        <v>2880.6860961949251</v>
      </c>
    </row>
    <row r="17" spans="1:17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>
        <f>A!L29</f>
        <v>2791.7781232305588</v>
      </c>
    </row>
    <row r="18" spans="1:17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>
        <f>A!L30</f>
        <v>3363.8769800162086</v>
      </c>
    </row>
    <row r="19" spans="1:17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>
        <f>A!L31</f>
        <v>2035.8865158685585</v>
      </c>
    </row>
    <row r="20" spans="1:17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>
        <f>A!L32</f>
        <v>2742.0447740552777</v>
      </c>
    </row>
    <row r="21" spans="1:17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>
        <f>A!L33</f>
        <v>3517.4115226195649</v>
      </c>
    </row>
    <row r="22" spans="1:17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>
        <f>A!L34</f>
        <v>1418.4234608855818</v>
      </c>
    </row>
    <row r="23" spans="1:17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>
        <f>A!L35</f>
        <v>1651.6851738609573</v>
      </c>
    </row>
    <row r="24" spans="1:17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>
        <f>A!L36</f>
        <v>3380.0661934549385</v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>
        <f>A!L43</f>
        <v>2474.9448881189123</v>
      </c>
    </row>
    <row r="29" spans="1:17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>
        <f>A!L44</f>
        <v>1787.303309787646</v>
      </c>
    </row>
    <row r="30" spans="1:17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>
        <f>A!L45</f>
        <v>1708.6205869708508</v>
      </c>
    </row>
    <row r="31" spans="1:17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>
        <f>A!L46</f>
        <v>606.03475846418326</v>
      </c>
    </row>
    <row r="32" spans="1:17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>
        <f>A!L47</f>
        <v>428.60862608049314</v>
      </c>
    </row>
    <row r="33" spans="1:17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>
        <f>A!L48</f>
        <v>2017.6705730720093</v>
      </c>
    </row>
    <row r="34" spans="1:17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>
        <f>A!L49</f>
        <v>1928.762600107643</v>
      </c>
    </row>
    <row r="35" spans="1:17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>
        <f>A!L50</f>
        <v>2500.8614568933021</v>
      </c>
    </row>
    <row r="36" spans="1:17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>
        <f>A!L51</f>
        <v>1172.8709927456487</v>
      </c>
    </row>
    <row r="37" spans="1:17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>
        <f>A!L52</f>
        <v>1879.0292509323626</v>
      </c>
    </row>
    <row r="38" spans="1:17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>
        <f>A!L53</f>
        <v>2654.3959994966535</v>
      </c>
    </row>
    <row r="39" spans="1:17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>
        <f>A!L54</f>
        <v>555.40793776267037</v>
      </c>
    </row>
    <row r="40" spans="1:17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>
        <f>A!L55</f>
        <v>788.6696507380434</v>
      </c>
    </row>
    <row r="41" spans="1:17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>
        <f>A!L56</f>
        <v>2517.050670332027</v>
      </c>
    </row>
    <row r="42" spans="1:17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>
        <f>A!L63</f>
        <v>863.0155231229129</v>
      </c>
    </row>
    <row r="46" spans="1:17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>
        <f>A!L64</f>
        <v>863.0155231229129</v>
      </c>
    </row>
    <row r="47" spans="1:17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>
        <f>A!L65</f>
        <v>863.0155231229129</v>
      </c>
    </row>
    <row r="48" spans="1:17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>
        <f>A!L66</f>
        <v>863.0155231229129</v>
      </c>
    </row>
    <row r="49" spans="1:17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>
        <f>A!L67</f>
        <v>863.0155231229129</v>
      </c>
    </row>
    <row r="50" spans="1:17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>
        <f>A!L68</f>
        <v>863.0155231229129</v>
      </c>
    </row>
    <row r="51" spans="1:17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>
        <f>A!L69</f>
        <v>863.0155231229129</v>
      </c>
    </row>
    <row r="52" spans="1:17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>
        <f>A!L70</f>
        <v>863.0155231229129</v>
      </c>
    </row>
    <row r="53" spans="1:17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>
        <f>A!L71</f>
        <v>863.0155231229129</v>
      </c>
    </row>
    <row r="54" spans="1:17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>
        <f>A!L72</f>
        <v>863.0155231229129</v>
      </c>
    </row>
    <row r="55" spans="1:17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>
        <f>A!L73</f>
        <v>863.0155231229129</v>
      </c>
    </row>
    <row r="56" spans="1:17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>
        <f>A!L74</f>
        <v>863.01552312291278</v>
      </c>
    </row>
    <row r="57" spans="1:17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>
        <f>A!L75</f>
        <v>863.01552312291278</v>
      </c>
    </row>
    <row r="58" spans="1:17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>
        <f>A!L76</f>
        <v>863.0155231229129</v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>tbd</v>
      </c>
    </row>
    <row r="63" spans="1:17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>tbd</v>
      </c>
    </row>
    <row r="64" spans="1:17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>tbd</v>
      </c>
    </row>
    <row r="65" spans="1:17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>tbd</v>
      </c>
    </row>
    <row r="66" spans="1:17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>tbd</v>
      </c>
    </row>
    <row r="67" spans="1:17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>tbd</v>
      </c>
    </row>
    <row r="68" spans="1:17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>tbd</v>
      </c>
    </row>
    <row r="69" spans="1:17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>tbd</v>
      </c>
    </row>
    <row r="70" spans="1:17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>tbd</v>
      </c>
    </row>
    <row r="71" spans="1:17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>tbd</v>
      </c>
    </row>
    <row r="72" spans="1:17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>tbd</v>
      </c>
    </row>
    <row r="73" spans="1:17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>tbd</v>
      </c>
    </row>
    <row r="74" spans="1:17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>tbd</v>
      </c>
    </row>
    <row r="75" spans="1:17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>tbd</v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 enableFormatConditionsCalculation="0">
    <pageSetUpPr fitToPage="1"/>
  </sheetPr>
  <dimension ref="A1:Q483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>
        <f>A!L223</f>
        <v>1.1334272439284307</v>
      </c>
    </row>
    <row r="12" spans="1:17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>
        <f>A!L224</f>
        <v>1.4205103971730502</v>
      </c>
    </row>
    <row r="13" spans="1:17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>
        <f>A!L225</f>
        <v>1.4619025263136585</v>
      </c>
    </row>
    <row r="14" spans="1:17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>
        <f>A!L226</f>
        <v>0.14489297800866255</v>
      </c>
    </row>
    <row r="15" spans="1:17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>
        <f>A!L227</f>
        <v>0.15045031689249122</v>
      </c>
    </row>
    <row r="16" spans="1:17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>
        <f>A!L228</f>
        <v>1.5722289438632209</v>
      </c>
    </row>
    <row r="17" spans="1:17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>
        <f>A!L229</f>
        <v>1.6203952253210163</v>
      </c>
    </row>
    <row r="18" spans="1:17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>
        <f>A!L230</f>
        <v>1.3497086167092374</v>
      </c>
    </row>
    <row r="19" spans="1:17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>
        <f>A!L231</f>
        <v>1.0968658582922257</v>
      </c>
    </row>
    <row r="20" spans="1:17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>
        <f>A!L232</f>
        <v>1.6514654882550426</v>
      </c>
    </row>
    <row r="21" spans="1:17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>
        <f>A!L233</f>
        <v>1.2926822887655545</v>
      </c>
    </row>
    <row r="22" spans="1:17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>
        <f>A!L234</f>
        <v>0.40685194907960903</v>
      </c>
    </row>
    <row r="23" spans="1:17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>
        <f>A!L235</f>
        <v>0.36061033290945743</v>
      </c>
    </row>
    <row r="24" spans="1:17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>
        <f>A!L236</f>
        <v>1.6357764627121973</v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>
        <f>A!L406</f>
        <v>1.3321562965200656E-2</v>
      </c>
    </row>
    <row r="29" spans="1:17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>
        <f>A!L407</f>
        <v>7.4567219736597426E-3</v>
      </c>
    </row>
    <row r="30" spans="1:17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>
        <f>A!L408</f>
        <v>8.0730338357129974E-3</v>
      </c>
    </row>
    <row r="31" spans="1:17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>
        <f>A!L409</f>
        <v>0.14340539653893225</v>
      </c>
    </row>
    <row r="32" spans="1:17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>
        <f>A!L410</f>
        <v>8.0230021188772815E-2</v>
      </c>
    </row>
    <row r="33" spans="1:17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>
        <f>A!L411</f>
        <v>1.0603219081006296E-2</v>
      </c>
    </row>
    <row r="34" spans="1:17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>
        <f>A!L412</f>
        <v>1.1578779201167065E-2</v>
      </c>
    </row>
    <row r="35" spans="1:17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>
        <f>A!L413</f>
        <v>1.3289274262808777E-2</v>
      </c>
    </row>
    <row r="36" spans="1:17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>
        <f>A!L414</f>
        <v>1.6276947587578094E-2</v>
      </c>
    </row>
    <row r="37" spans="1:17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>
        <f>A!L415</f>
        <v>1.8740296367970529E-2</v>
      </c>
    </row>
    <row r="38" spans="1:17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>
        <f>A!L416</f>
        <v>2.3625181892951343E-2</v>
      </c>
    </row>
    <row r="39" spans="1:17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>
        <f>A!L417</f>
        <v>4.4882083796477394E-2</v>
      </c>
    </row>
    <row r="40" spans="1:17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>
        <f>A!L418</f>
        <v>8.1717807283402014E-2</v>
      </c>
    </row>
    <row r="41" spans="1:17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>
        <f>A!L419</f>
        <v>1.2199961236565892E-2</v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</vt:vector>
  </HeadingPairs>
  <TitlesOfParts>
    <vt:vector size="57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2010-10-15T16:04:40Z</cp:lastPrinted>
  <dcterms:created xsi:type="dcterms:W3CDTF">2001-04-24T01:56:49Z</dcterms:created>
  <dcterms:modified xsi:type="dcterms:W3CDTF">2016-09-06T16:00:04Z</dcterms:modified>
</cp:coreProperties>
</file>