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53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54.xml" ContentType="application/vnd.openxmlformats-officedocument.drawingml.chart+xml"/>
  <Override PartName="/xl/drawings/drawing108.xml" ContentType="application/vnd.openxmlformats-officedocument.drawingml.chartshapes+xml"/>
  <Override PartName="/xl/drawings/drawing109.xml" ContentType="application/vnd.openxmlformats-officedocument.drawing+xml"/>
  <Override PartName="/xl/charts/chart55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harts/chart56.xml" ContentType="application/vnd.openxmlformats-officedocument.drawingml.chart+xml"/>
  <Override PartName="/xl/drawings/drawing112.xml" ContentType="application/vnd.openxmlformats-officedocument.drawingml.chartshapes+xml"/>
  <Override PartName="/xl/drawings/drawing113.xml" ContentType="application/vnd.openxmlformats-officedocument.drawing+xml"/>
  <Override PartName="/xl/charts/chart57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drawings/drawing116.xml" ContentType="application/vnd.openxmlformats-officedocument.drawingml.chartshapes+xml"/>
  <Override PartName="/xl/drawings/drawing117.xml" ContentType="application/vnd.openxmlformats-officedocument.drawing+xml"/>
  <Override PartName="/xl/charts/chart59.xml" ContentType="application/vnd.openxmlformats-officedocument.drawingml.chart+xml"/>
  <Override PartName="/xl/drawings/drawing1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codeName="ThisWorkbook" autoCompressPictures="0"/>
  <bookViews>
    <workbookView xWindow="0" yWindow="0" windowWidth="35740" windowHeight="27540" tabRatio="766" activeTab="2"/>
  </bookViews>
  <sheets>
    <sheet name="Read Me" sheetId="86" r:id="rId1"/>
    <sheet name="Adding Results" sheetId="82" r:id="rId2"/>
    <sheet name="YourData" sheetId="1" r:id="rId3"/>
    <sheet name="Title Page" sheetId="12" r:id="rId4"/>
    <sheet name="Program List" sheetId="13" r:id="rId5"/>
    <sheet name="Table List" sheetId="85" r:id="rId6"/>
    <sheet name="Figure List" sheetId="83" r:id="rId7"/>
    <sheet name="Tables 1" sheetId="14" r:id="rId8"/>
    <sheet name="Tables 2" sheetId="15" r:id="rId9"/>
    <sheet name="Tables 3" sheetId="16" r:id="rId10"/>
    <sheet name="Tables 4" sheetId="79" r:id="rId11"/>
    <sheet name="Tables 5" sheetId="80" r:id="rId12"/>
    <sheet name="Tables 6" sheetId="81" r:id="rId13"/>
    <sheet name="Fig B8-1 Ann Incident Solar" sheetId="17" r:id="rId14"/>
    <sheet name="Fig B8-2 Ann SolRad Unshaded" sheetId="18" r:id="rId15"/>
    <sheet name="Fig B8-3 Ann SolRad Shaded" sheetId="19" r:id="rId16"/>
    <sheet name="Fig B8-4 Trans Coeff" sheetId="20" r:id="rId17"/>
    <sheet name="Fig B8-5 OH&amp;Fin Shade Coeff" sheetId="21" r:id="rId18"/>
    <sheet name="Fig B8-6 Lomass Ann Heat" sheetId="22" r:id="rId19"/>
    <sheet name="Fig B8-7 Lomass Ann Cool" sheetId="23" r:id="rId20"/>
    <sheet name="Fig B8-8 Lomass Peak Heat" sheetId="24" r:id="rId21"/>
    <sheet name="Fig B8-9 Lomass Peak Cool" sheetId="25" r:id="rId22"/>
    <sheet name="Fig B8-10 Himass Ann Heat" sheetId="26" r:id="rId23"/>
    <sheet name="Fig B8-11 Himass Ann Cool" sheetId="27" r:id="rId24"/>
    <sheet name="Fig B8-12 Himass Peak Heat" sheetId="28" r:id="rId25"/>
    <sheet name="Fig B8-13 Himass Peak Cool" sheetId="29" r:id="rId26"/>
    <sheet name="Fig B8-14 FF Maximum Temp" sheetId="30" r:id="rId27"/>
    <sheet name="Fig B8-15 FF Minimum Temp" sheetId="31" r:id="rId28"/>
    <sheet name="Fig B8-16 FF Average Temp" sheetId="32" r:id="rId29"/>
    <sheet name="Fig B8-17 Delta-S Shade-Load" sheetId="33" r:id="rId30"/>
    <sheet name="Fig B8-18 Delta-S Shade-Peak" sheetId="34" r:id="rId31"/>
    <sheet name="Fig B8-19 Delta-E&amp;W-Load" sheetId="35" r:id="rId32"/>
    <sheet name="Fig B8-20 Delta-E&amp;W-Peak" sheetId="36" r:id="rId33"/>
    <sheet name="Fig B8-21 Delta-E&amp;WShade-Load" sheetId="37" r:id="rId34"/>
    <sheet name="Fig B8-22 Delta-E&amp;WShade-Peak" sheetId="38" r:id="rId35"/>
    <sheet name="Fig B8-23 Delta-TSetback-Heat" sheetId="39" r:id="rId36"/>
    <sheet name="Fig B8-24 Delta-TSetback-Peak" sheetId="40" r:id="rId37"/>
    <sheet name="Fig B8-25 Delta-VentCool-Load" sheetId="41" r:id="rId38"/>
    <sheet name="Fig B8-26 Delta-VentCool-Peak" sheetId="42" r:id="rId39"/>
    <sheet name="Fig B8-27 Delta-Sunspace-Load" sheetId="43" r:id="rId40"/>
    <sheet name="Fig B8-28 Delta-Sunspace-Peak" sheetId="44" r:id="rId41"/>
    <sheet name="Fig B8-29 Delta-Mass Effect-Ann" sheetId="45" r:id="rId42"/>
    <sheet name="Fig B8-30 Delta-Mass Effect-Pk" sheetId="46" r:id="rId43"/>
    <sheet name="Fig B8-31 Delta-S Win-Ann" sheetId="47" r:id="rId44"/>
    <sheet name="Fig B8-32 Delta-S Win-Peak" sheetId="48" r:id="rId45"/>
    <sheet name="Fig B8-33 Indepth 1" sheetId="49" r:id="rId46"/>
    <sheet name="Fig B8-34 Indepth 2" sheetId="50" r:id="rId47"/>
    <sheet name="Fig B8-35 Indepth 3" sheetId="51" r:id="rId48"/>
    <sheet name="Fig B8-36 Indepth 4" sheetId="52" r:id="rId49"/>
    <sheet name="Fig B8-37 Indepth 5" sheetId="53" r:id="rId50"/>
    <sheet name="Fig B8-38 Indepth 6" sheetId="54" r:id="rId51"/>
    <sheet name="Fig B8-39 Indepth 7" sheetId="55" r:id="rId52"/>
    <sheet name="Fig B8-40 Indepth 8" sheetId="56" r:id="rId53"/>
    <sheet name="Fig B8-41 Indepth Delta 1" sheetId="57" r:id="rId54"/>
    <sheet name="Fig B8-42 Indepth Delta 2" sheetId="58" r:id="rId55"/>
    <sheet name="Fig B8-43 Indepth Delta 3" sheetId="59" r:id="rId56"/>
    <sheet name="Fig B8-44 Indepth Delta 4" sheetId="60" r:id="rId57"/>
    <sheet name="Fig B8-45 Indepth Delta 5" sheetId="61" r:id="rId58"/>
    <sheet name="Fig B8-46 Indepth Delta 6" sheetId="62" r:id="rId59"/>
    <sheet name="Fig B8-47 Indepth 9" sheetId="63" r:id="rId60"/>
    <sheet name="Fig B8-48 Indepth 10" sheetId="64" r:id="rId61"/>
    <sheet name="Fig B8-49 Indepth 11" sheetId="65" r:id="rId62"/>
    <sheet name="Fig B8-50 Indepth 12" sheetId="66" r:id="rId63"/>
    <sheet name="Fig B8-51 Indepth Delta 7" sheetId="67" r:id="rId64"/>
    <sheet name="Fig B8-52 Indepth Delta 8" sheetId="68" r:id="rId65"/>
    <sheet name="Fig B8-53 Hrly-Temp Freq" sheetId="69" r:id="rId66"/>
    <sheet name="Fig B8-54 Hrly-IncidentSol-S" sheetId="70" r:id="rId67"/>
    <sheet name="Fig B8-55 Hrly-IncidentSol-W" sheetId="71" r:id="rId68"/>
    <sheet name="Fig B8-56 Hrly-FF Temp-ColdDay" sheetId="72" r:id="rId69"/>
    <sheet name="Fig B8-57 Hrly-FF Temp-HotDay" sheetId="73" r:id="rId70"/>
    <sheet name="Fig B8-58 Hrly-Loads-Case600" sheetId="74" r:id="rId71"/>
    <sheet name="Fig B8-59 Hrly-Loads-Case900" sheetId="75" r:id="rId72"/>
    <sheet name="data for charts" sheetId="10" r:id="rId73"/>
    <sheet name="ESP-DMU" sheetId="2" r:id="rId74"/>
    <sheet name="BLAST-USIT" sheetId="3" r:id="rId75"/>
    <sheet name="DOE21D" sheetId="4" r:id="rId76"/>
    <sheet name="SRES-SUN" sheetId="5" r:id="rId77"/>
    <sheet name="SRES-BRE" sheetId="6" r:id="rId78"/>
    <sheet name="S3PAS" sheetId="7" r:id="rId79"/>
    <sheet name="TRNSYS" sheetId="8" r:id="rId80"/>
    <sheet name="TASE" sheetId="9" r:id="rId81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Z572" i="10"/>
  <c r="P37" i="80"/>
  <c r="J37" i="80"/>
  <c r="I37" i="80"/>
  <c r="H37" i="80"/>
  <c r="F37" i="80"/>
  <c r="E37" i="80"/>
  <c r="D37" i="80"/>
  <c r="C37" i="80"/>
  <c r="P36" i="80"/>
  <c r="J36" i="80"/>
  <c r="I36" i="80"/>
  <c r="H36" i="80"/>
  <c r="G36" i="80"/>
  <c r="F36" i="80"/>
  <c r="E36" i="80"/>
  <c r="D36" i="80"/>
  <c r="C36" i="80"/>
  <c r="P25" i="16"/>
  <c r="P24" i="16"/>
  <c r="J25" i="16"/>
  <c r="I25" i="16"/>
  <c r="H25" i="16"/>
  <c r="F25" i="16"/>
  <c r="E25" i="16"/>
  <c r="D25" i="16"/>
  <c r="C25" i="16"/>
  <c r="J24" i="16"/>
  <c r="I24" i="16"/>
  <c r="H24" i="16"/>
  <c r="G24" i="16"/>
  <c r="F24" i="16"/>
  <c r="E24" i="16"/>
  <c r="D24" i="16"/>
  <c r="C24" i="16"/>
  <c r="AH25" i="15"/>
  <c r="AG25" i="15"/>
  <c r="AF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AH15" i="15"/>
  <c r="AG15" i="15"/>
  <c r="AF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C15" i="15"/>
  <c r="F15" i="15"/>
  <c r="AC15" i="15"/>
  <c r="H15" i="15"/>
  <c r="G15" i="15"/>
  <c r="E15" i="15"/>
  <c r="D15" i="15"/>
  <c r="P25" i="14"/>
  <c r="J25" i="14"/>
  <c r="I25" i="14"/>
  <c r="H25" i="14"/>
  <c r="G25" i="14"/>
  <c r="F25" i="14"/>
  <c r="E25" i="14"/>
  <c r="D25" i="14"/>
  <c r="C25" i="14"/>
  <c r="P37" i="14"/>
  <c r="J37" i="14"/>
  <c r="I37" i="14"/>
  <c r="H37" i="14"/>
  <c r="G37" i="14"/>
  <c r="F37" i="14"/>
  <c r="E37" i="14"/>
  <c r="D37" i="14"/>
  <c r="C37" i="14"/>
  <c r="P15" i="14"/>
  <c r="J15" i="14"/>
  <c r="I15" i="14"/>
  <c r="H15" i="14"/>
  <c r="G15" i="14"/>
  <c r="F15" i="14"/>
  <c r="E15" i="14"/>
  <c r="D15" i="14"/>
  <c r="C15" i="14"/>
  <c r="AH37" i="15"/>
  <c r="AG37" i="15"/>
  <c r="AF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O110" i="15"/>
  <c r="A23" i="12"/>
  <c r="A19" i="12"/>
  <c r="A16" i="12"/>
  <c r="A6" i="12"/>
  <c r="B30" i="12"/>
  <c r="A8" i="12"/>
  <c r="A24" i="12"/>
  <c r="Q546" i="10"/>
  <c r="O49" i="81"/>
  <c r="I49" i="81"/>
  <c r="H49" i="81"/>
  <c r="G49" i="81"/>
  <c r="F49" i="81"/>
  <c r="E49" i="81"/>
  <c r="D49" i="81"/>
  <c r="C49" i="81"/>
  <c r="K49" i="81"/>
  <c r="O48" i="81"/>
  <c r="H48" i="81"/>
  <c r="G48" i="81"/>
  <c r="F48" i="81"/>
  <c r="E48" i="81"/>
  <c r="D48" i="81"/>
  <c r="C48" i="81"/>
  <c r="O41" i="81"/>
  <c r="I41" i="81"/>
  <c r="H41" i="81"/>
  <c r="G41" i="81"/>
  <c r="F41" i="81"/>
  <c r="E41" i="81"/>
  <c r="D41" i="81"/>
  <c r="C41" i="81"/>
  <c r="K41" i="81"/>
  <c r="O40" i="81"/>
  <c r="I40" i="81"/>
  <c r="H40" i="81"/>
  <c r="G40" i="81"/>
  <c r="F40" i="81"/>
  <c r="E40" i="81"/>
  <c r="D40" i="81"/>
  <c r="C40" i="81"/>
  <c r="O33" i="81"/>
  <c r="O32" i="81"/>
  <c r="O31" i="81"/>
  <c r="O30" i="81"/>
  <c r="I33" i="81"/>
  <c r="H33" i="81"/>
  <c r="G33" i="81"/>
  <c r="F33" i="81"/>
  <c r="E33" i="81"/>
  <c r="D33" i="81"/>
  <c r="C33" i="81"/>
  <c r="I32" i="81"/>
  <c r="H32" i="81"/>
  <c r="G32" i="81"/>
  <c r="F32" i="81"/>
  <c r="E32" i="81"/>
  <c r="D32" i="81"/>
  <c r="C32" i="81"/>
  <c r="I31" i="81"/>
  <c r="H31" i="81"/>
  <c r="G31" i="81"/>
  <c r="F31" i="81"/>
  <c r="E31" i="81"/>
  <c r="D31" i="81"/>
  <c r="C31" i="81"/>
  <c r="I30" i="81"/>
  <c r="H30" i="81"/>
  <c r="G30" i="81"/>
  <c r="F30" i="81"/>
  <c r="E30" i="81"/>
  <c r="D30" i="81"/>
  <c r="C30" i="81"/>
  <c r="C29" i="81"/>
  <c r="O29" i="81"/>
  <c r="I29" i="81"/>
  <c r="H29" i="81"/>
  <c r="G29" i="81"/>
  <c r="F29" i="81"/>
  <c r="E29" i="81"/>
  <c r="D29" i="81"/>
  <c r="O46" i="81"/>
  <c r="I46" i="81"/>
  <c r="H46" i="81"/>
  <c r="G46" i="81"/>
  <c r="F46" i="81"/>
  <c r="E46" i="81"/>
  <c r="D46" i="81"/>
  <c r="C46" i="81"/>
  <c r="O45" i="81"/>
  <c r="I45" i="81"/>
  <c r="H45" i="81"/>
  <c r="G45" i="81"/>
  <c r="F45" i="81"/>
  <c r="E45" i="81"/>
  <c r="D45" i="81"/>
  <c r="C45" i="81"/>
  <c r="O38" i="81"/>
  <c r="I38" i="81"/>
  <c r="H38" i="81"/>
  <c r="G38" i="81"/>
  <c r="F38" i="81"/>
  <c r="E38" i="81"/>
  <c r="D38" i="81"/>
  <c r="C38" i="81"/>
  <c r="O37" i="81"/>
  <c r="I37" i="81"/>
  <c r="H37" i="81"/>
  <c r="G37" i="81"/>
  <c r="F37" i="81"/>
  <c r="E37" i="81"/>
  <c r="D37" i="81"/>
  <c r="C37" i="81"/>
  <c r="O27" i="81"/>
  <c r="I27" i="81"/>
  <c r="H27" i="81"/>
  <c r="G27" i="81"/>
  <c r="F27" i="81"/>
  <c r="E27" i="81"/>
  <c r="D27" i="81"/>
  <c r="C27" i="81"/>
  <c r="O26" i="81"/>
  <c r="I26" i="81"/>
  <c r="H26" i="81"/>
  <c r="G26" i="81"/>
  <c r="F26" i="81"/>
  <c r="E26" i="81"/>
  <c r="D26" i="81"/>
  <c r="C26" i="81"/>
  <c r="R50" i="15"/>
  <c r="A20" i="12"/>
  <c r="A930" i="10"/>
  <c r="Q483" i="10"/>
  <c r="Q480" i="10"/>
  <c r="J74" i="10"/>
  <c r="E54" i="9"/>
  <c r="Y572" i="10"/>
  <c r="E54" i="8"/>
  <c r="H64" i="10"/>
  <c r="H931" i="10"/>
  <c r="H943" i="10"/>
  <c r="E54" i="7"/>
  <c r="W572" i="10"/>
  <c r="E54" i="6"/>
  <c r="F64" i="10"/>
  <c r="F931" i="10"/>
  <c r="E54" i="5"/>
  <c r="U572" i="10"/>
  <c r="E54" i="4"/>
  <c r="T572" i="10"/>
  <c r="A58" i="4"/>
  <c r="E54" i="3"/>
  <c r="S64" i="10"/>
  <c r="E54" i="2"/>
  <c r="R572" i="10"/>
  <c r="B63" i="10"/>
  <c r="B930" i="10"/>
  <c r="C63" i="10"/>
  <c r="C930" i="10"/>
  <c r="D63" i="10"/>
  <c r="D930" i="10"/>
  <c r="E63" i="10"/>
  <c r="E930" i="10"/>
  <c r="F63" i="10"/>
  <c r="F930" i="10"/>
  <c r="G63" i="10"/>
  <c r="G930" i="10"/>
  <c r="H63" i="10"/>
  <c r="H930" i="10"/>
  <c r="I63" i="10"/>
  <c r="I930" i="10"/>
  <c r="J63" i="10"/>
  <c r="J930" i="10"/>
  <c r="R63" i="10"/>
  <c r="S63" i="10"/>
  <c r="T63" i="10"/>
  <c r="U63" i="10"/>
  <c r="V63" i="10"/>
  <c r="W63" i="10"/>
  <c r="X63" i="10"/>
  <c r="Y63" i="10"/>
  <c r="Z63" i="10"/>
  <c r="D64" i="10"/>
  <c r="D931" i="10"/>
  <c r="E64" i="10"/>
  <c r="E931" i="10"/>
  <c r="G64" i="10"/>
  <c r="G931" i="10"/>
  <c r="I64" i="10"/>
  <c r="I931" i="10"/>
  <c r="R64" i="10"/>
  <c r="T64" i="10"/>
  <c r="U64" i="10"/>
  <c r="W64" i="10"/>
  <c r="X64" i="10"/>
  <c r="Y64" i="10"/>
  <c r="B65" i="10"/>
  <c r="B932" i="10"/>
  <c r="C65" i="10"/>
  <c r="D65" i="10"/>
  <c r="D932" i="10"/>
  <c r="E65" i="10"/>
  <c r="E932" i="10"/>
  <c r="F65" i="10"/>
  <c r="F932" i="10"/>
  <c r="G65" i="10"/>
  <c r="G932" i="10"/>
  <c r="H65" i="10"/>
  <c r="H932" i="10"/>
  <c r="I65" i="10"/>
  <c r="I932" i="10"/>
  <c r="J65" i="10"/>
  <c r="J932" i="10"/>
  <c r="B66" i="10"/>
  <c r="C66" i="10"/>
  <c r="C933" i="10"/>
  <c r="D66" i="10"/>
  <c r="D933" i="10"/>
  <c r="E66" i="10"/>
  <c r="E933" i="10"/>
  <c r="F66" i="10"/>
  <c r="F933" i="10"/>
  <c r="G66" i="10"/>
  <c r="G933" i="10"/>
  <c r="H66" i="10"/>
  <c r="H933" i="10"/>
  <c r="I66" i="10"/>
  <c r="I933" i="10"/>
  <c r="J66" i="10"/>
  <c r="J933" i="10"/>
  <c r="B67" i="10"/>
  <c r="C67" i="10"/>
  <c r="D67" i="10"/>
  <c r="E67" i="10"/>
  <c r="F67" i="10"/>
  <c r="G67" i="10"/>
  <c r="H67" i="10"/>
  <c r="H71" i="10"/>
  <c r="X68" i="10"/>
  <c r="I67" i="10"/>
  <c r="J67" i="10"/>
  <c r="B68" i="10"/>
  <c r="C68" i="10"/>
  <c r="D68" i="10"/>
  <c r="E68" i="10"/>
  <c r="U65" i="10"/>
  <c r="F68" i="10"/>
  <c r="G68" i="10"/>
  <c r="H68" i="10"/>
  <c r="I68" i="10"/>
  <c r="J68" i="10"/>
  <c r="B69" i="10"/>
  <c r="C69" i="10"/>
  <c r="D69" i="10"/>
  <c r="T66" i="10"/>
  <c r="E69" i="10"/>
  <c r="U66" i="10"/>
  <c r="F69" i="10"/>
  <c r="G69" i="10"/>
  <c r="H69" i="10"/>
  <c r="X66" i="10"/>
  <c r="I69" i="10"/>
  <c r="J69" i="10"/>
  <c r="B70" i="10"/>
  <c r="C70" i="10"/>
  <c r="D70" i="10"/>
  <c r="T67" i="10"/>
  <c r="E70" i="10"/>
  <c r="F70" i="10"/>
  <c r="G70" i="10"/>
  <c r="H70" i="10"/>
  <c r="I70" i="10"/>
  <c r="J70" i="10"/>
  <c r="B71" i="10"/>
  <c r="C71" i="10"/>
  <c r="D71" i="10"/>
  <c r="E71" i="10"/>
  <c r="F71" i="10"/>
  <c r="V68" i="10"/>
  <c r="G71" i="10"/>
  <c r="I71" i="10"/>
  <c r="J71" i="10"/>
  <c r="Z68" i="10"/>
  <c r="B72" i="10"/>
  <c r="C72" i="10"/>
  <c r="D72" i="10"/>
  <c r="E72" i="10"/>
  <c r="F72" i="10"/>
  <c r="G72" i="10"/>
  <c r="H72" i="10"/>
  <c r="I72" i="10"/>
  <c r="J72" i="10"/>
  <c r="R73" i="10"/>
  <c r="S73" i="10"/>
  <c r="T73" i="10"/>
  <c r="U73" i="10"/>
  <c r="W73" i="10"/>
  <c r="X73" i="10"/>
  <c r="Y73" i="10"/>
  <c r="B74" i="10"/>
  <c r="C74" i="10"/>
  <c r="D74" i="10"/>
  <c r="E74" i="10"/>
  <c r="G74" i="10"/>
  <c r="H74" i="10"/>
  <c r="I74" i="10"/>
  <c r="B75" i="10"/>
  <c r="C75" i="10"/>
  <c r="C934" i="10"/>
  <c r="D75" i="10"/>
  <c r="D934" i="10"/>
  <c r="E75" i="10"/>
  <c r="E934" i="10"/>
  <c r="F75" i="10"/>
  <c r="F934" i="10"/>
  <c r="G75" i="10"/>
  <c r="G934" i="10"/>
  <c r="H75" i="10"/>
  <c r="H934" i="10"/>
  <c r="I75" i="10"/>
  <c r="I934" i="10"/>
  <c r="J75" i="10"/>
  <c r="J934" i="10"/>
  <c r="B76" i="10"/>
  <c r="C76" i="10"/>
  <c r="D76" i="10"/>
  <c r="E76" i="10"/>
  <c r="F76" i="10"/>
  <c r="V102" i="10"/>
  <c r="G76" i="10"/>
  <c r="H76" i="10"/>
  <c r="I76" i="10"/>
  <c r="J76" i="10"/>
  <c r="Z102" i="10"/>
  <c r="Z455" i="10"/>
  <c r="B77" i="10"/>
  <c r="C77" i="10"/>
  <c r="D77" i="10"/>
  <c r="E77" i="10"/>
  <c r="U104" i="10"/>
  <c r="F77" i="10"/>
  <c r="G77" i="10"/>
  <c r="H77" i="10"/>
  <c r="I77" i="10"/>
  <c r="Y104" i="10"/>
  <c r="J77" i="10"/>
  <c r="B78" i="10"/>
  <c r="C78" i="10"/>
  <c r="D78" i="10"/>
  <c r="D79" i="10"/>
  <c r="T105" i="10"/>
  <c r="E78" i="10"/>
  <c r="U103" i="10"/>
  <c r="F78" i="10"/>
  <c r="G78" i="10"/>
  <c r="H78" i="10"/>
  <c r="H79" i="10"/>
  <c r="X105" i="10"/>
  <c r="I78" i="10"/>
  <c r="Y103" i="10"/>
  <c r="J78" i="10"/>
  <c r="B79" i="10"/>
  <c r="C79" i="10"/>
  <c r="E79" i="10"/>
  <c r="F79" i="10"/>
  <c r="G79" i="10"/>
  <c r="I79" i="10"/>
  <c r="J79" i="10"/>
  <c r="B80" i="10"/>
  <c r="C80" i="10"/>
  <c r="D80" i="10"/>
  <c r="E80" i="10"/>
  <c r="F80" i="10"/>
  <c r="G80" i="10"/>
  <c r="H80" i="10"/>
  <c r="I80" i="10"/>
  <c r="J80" i="10"/>
  <c r="Z106" i="10"/>
  <c r="B81" i="10"/>
  <c r="C81" i="10"/>
  <c r="D81" i="10"/>
  <c r="E81" i="10"/>
  <c r="F81" i="10"/>
  <c r="G81" i="10"/>
  <c r="H81" i="10"/>
  <c r="I81" i="10"/>
  <c r="J81" i="10"/>
  <c r="B82" i="10"/>
  <c r="C82" i="10"/>
  <c r="D82" i="10"/>
  <c r="T109" i="10"/>
  <c r="E82" i="10"/>
  <c r="F82" i="10"/>
  <c r="G82" i="10"/>
  <c r="H82" i="10"/>
  <c r="X109" i="10"/>
  <c r="I82" i="10"/>
  <c r="J82" i="10"/>
  <c r="R82" i="10"/>
  <c r="S82" i="10"/>
  <c r="T82" i="10"/>
  <c r="U82" i="10"/>
  <c r="V82" i="10"/>
  <c r="W82" i="10"/>
  <c r="X82" i="10"/>
  <c r="Y82" i="10"/>
  <c r="B84" i="10"/>
  <c r="C84" i="10"/>
  <c r="D84" i="10"/>
  <c r="E84" i="10"/>
  <c r="F84" i="10"/>
  <c r="G84" i="10"/>
  <c r="H84" i="10"/>
  <c r="I84" i="10"/>
  <c r="B85" i="10"/>
  <c r="C85" i="10"/>
  <c r="D85" i="10"/>
  <c r="E85" i="10"/>
  <c r="F85" i="10"/>
  <c r="G85" i="10"/>
  <c r="H85" i="10"/>
  <c r="I85" i="10"/>
  <c r="J85" i="10"/>
  <c r="B86" i="10"/>
  <c r="C86" i="10"/>
  <c r="D86" i="10"/>
  <c r="E86" i="10"/>
  <c r="F86" i="10"/>
  <c r="G86" i="10"/>
  <c r="H86" i="10"/>
  <c r="I86" i="10"/>
  <c r="J86" i="10"/>
  <c r="B87" i="10"/>
  <c r="C87" i="10"/>
  <c r="D87" i="10"/>
  <c r="E87" i="10"/>
  <c r="F87" i="10"/>
  <c r="G87" i="10"/>
  <c r="H87" i="10"/>
  <c r="I87" i="10"/>
  <c r="J87" i="10"/>
  <c r="B88" i="10"/>
  <c r="C88" i="10"/>
  <c r="D88" i="10"/>
  <c r="E88" i="10"/>
  <c r="F88" i="10"/>
  <c r="G88" i="10"/>
  <c r="H88" i="10"/>
  <c r="I88" i="10"/>
  <c r="J88" i="10"/>
  <c r="B89" i="10"/>
  <c r="C89" i="10"/>
  <c r="D89" i="10"/>
  <c r="E89" i="10"/>
  <c r="F89" i="10"/>
  <c r="G89" i="10"/>
  <c r="H89" i="10"/>
  <c r="I89" i="10"/>
  <c r="J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B91" i="10"/>
  <c r="C91" i="10"/>
  <c r="D91" i="10"/>
  <c r="E91" i="10"/>
  <c r="F91" i="10"/>
  <c r="G91" i="10"/>
  <c r="H91" i="10"/>
  <c r="I91" i="10"/>
  <c r="J91" i="10"/>
  <c r="B92" i="10"/>
  <c r="C92" i="10"/>
  <c r="D92" i="10"/>
  <c r="E92" i="10"/>
  <c r="F92" i="10"/>
  <c r="G92" i="10"/>
  <c r="H92" i="10"/>
  <c r="I92" i="10"/>
  <c r="J92" i="10"/>
  <c r="B93" i="10"/>
  <c r="C93" i="10"/>
  <c r="D93" i="10"/>
  <c r="E93" i="10"/>
  <c r="F93" i="10"/>
  <c r="G93" i="10"/>
  <c r="H93" i="10"/>
  <c r="I93" i="10"/>
  <c r="B94" i="10"/>
  <c r="C94" i="10"/>
  <c r="D94" i="10"/>
  <c r="E94" i="10"/>
  <c r="F94" i="10"/>
  <c r="G94" i="10"/>
  <c r="H94" i="10"/>
  <c r="I94" i="10"/>
  <c r="J94" i="10"/>
  <c r="B95" i="10"/>
  <c r="C95" i="10"/>
  <c r="D95" i="10"/>
  <c r="E95" i="10"/>
  <c r="F95" i="10"/>
  <c r="G95" i="10"/>
  <c r="H95" i="10"/>
  <c r="I95" i="10"/>
  <c r="J95" i="10"/>
  <c r="B96" i="10"/>
  <c r="C96" i="10"/>
  <c r="D96" i="10"/>
  <c r="E96" i="10"/>
  <c r="F96" i="10"/>
  <c r="G96" i="10"/>
  <c r="H96" i="10"/>
  <c r="I96" i="10"/>
  <c r="J96" i="10"/>
  <c r="B97" i="10"/>
  <c r="C97" i="10"/>
  <c r="D97" i="10"/>
  <c r="E97" i="10"/>
  <c r="F97" i="10"/>
  <c r="G97" i="10"/>
  <c r="H97" i="10"/>
  <c r="I97" i="10"/>
  <c r="J97" i="10"/>
  <c r="B98" i="10"/>
  <c r="C98" i="10"/>
  <c r="D98" i="10"/>
  <c r="E98" i="10"/>
  <c r="F98" i="10"/>
  <c r="G98" i="10"/>
  <c r="H98" i="10"/>
  <c r="I98" i="10"/>
  <c r="J98" i="10"/>
  <c r="B99" i="10"/>
  <c r="C99" i="10"/>
  <c r="D99" i="10"/>
  <c r="E99" i="10"/>
  <c r="F99" i="10"/>
  <c r="G99" i="10"/>
  <c r="H99" i="10"/>
  <c r="I99" i="10"/>
  <c r="J99" i="10"/>
  <c r="B100" i="10"/>
  <c r="C100" i="10"/>
  <c r="D100" i="10"/>
  <c r="E100" i="10"/>
  <c r="F100" i="10"/>
  <c r="G100" i="10"/>
  <c r="H100" i="10"/>
  <c r="I100" i="10"/>
  <c r="J100" i="10"/>
  <c r="B101" i="10"/>
  <c r="C101" i="10"/>
  <c r="D101" i="10"/>
  <c r="E101" i="10"/>
  <c r="F101" i="10"/>
  <c r="G101" i="10"/>
  <c r="H101" i="10"/>
  <c r="I101" i="10"/>
  <c r="J101" i="10"/>
  <c r="R101" i="10"/>
  <c r="S101" i="10"/>
  <c r="T101" i="10"/>
  <c r="U101" i="10"/>
  <c r="V101" i="10"/>
  <c r="W101" i="10"/>
  <c r="X101" i="10"/>
  <c r="Y101" i="10"/>
  <c r="B102" i="10"/>
  <c r="C102" i="10"/>
  <c r="D102" i="10"/>
  <c r="E102" i="10"/>
  <c r="F102" i="10"/>
  <c r="G102" i="10"/>
  <c r="H102" i="10"/>
  <c r="I102" i="10"/>
  <c r="J102" i="10"/>
  <c r="S102" i="10"/>
  <c r="T102" i="10"/>
  <c r="U102" i="10"/>
  <c r="W102" i="10"/>
  <c r="X102" i="10"/>
  <c r="Y102" i="10"/>
  <c r="B103" i="10"/>
  <c r="C103" i="10"/>
  <c r="D103" i="10"/>
  <c r="E103" i="10"/>
  <c r="F103" i="10"/>
  <c r="G103" i="10"/>
  <c r="H103" i="10"/>
  <c r="I103" i="10"/>
  <c r="J103" i="10"/>
  <c r="S103" i="10"/>
  <c r="T103" i="10"/>
  <c r="W103" i="10"/>
  <c r="X103" i="10"/>
  <c r="B104" i="10"/>
  <c r="C104" i="10"/>
  <c r="D104" i="10"/>
  <c r="E104" i="10"/>
  <c r="F104" i="10"/>
  <c r="G104" i="10"/>
  <c r="H104" i="10"/>
  <c r="I104" i="10"/>
  <c r="J104" i="10"/>
  <c r="R104" i="10"/>
  <c r="S104" i="10"/>
  <c r="T104" i="10"/>
  <c r="W104" i="10"/>
  <c r="X104" i="10"/>
  <c r="B105" i="10"/>
  <c r="C105" i="10"/>
  <c r="D105" i="10"/>
  <c r="E105" i="10"/>
  <c r="F105" i="10"/>
  <c r="G105" i="10"/>
  <c r="H105" i="10"/>
  <c r="I105" i="10"/>
  <c r="J105" i="10"/>
  <c r="R105" i="10"/>
  <c r="S105" i="10"/>
  <c r="U105" i="10"/>
  <c r="V105" i="10"/>
  <c r="W105" i="10"/>
  <c r="Y105" i="10"/>
  <c r="B106" i="10"/>
  <c r="C106" i="10"/>
  <c r="D106" i="10"/>
  <c r="E106" i="10"/>
  <c r="F106" i="10"/>
  <c r="G106" i="10"/>
  <c r="H106" i="10"/>
  <c r="I106" i="10"/>
  <c r="J106" i="10"/>
  <c r="S106" i="10"/>
  <c r="T106" i="10"/>
  <c r="U106" i="10"/>
  <c r="W106" i="10"/>
  <c r="X106" i="10"/>
  <c r="Y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R109" i="10"/>
  <c r="S109" i="10"/>
  <c r="U109" i="10"/>
  <c r="V109" i="10"/>
  <c r="W109" i="10"/>
  <c r="Y109" i="10"/>
  <c r="B111" i="10"/>
  <c r="C111" i="10"/>
  <c r="D111" i="10"/>
  <c r="E111" i="10"/>
  <c r="F111" i="10"/>
  <c r="G111" i="10"/>
  <c r="H111" i="10"/>
  <c r="I111" i="10"/>
  <c r="J111" i="10"/>
  <c r="B112" i="10"/>
  <c r="C112" i="10"/>
  <c r="D112" i="10"/>
  <c r="E112" i="10"/>
  <c r="F112" i="10"/>
  <c r="G112" i="10"/>
  <c r="H112" i="10"/>
  <c r="I112" i="10"/>
  <c r="J112" i="10"/>
  <c r="R112" i="10"/>
  <c r="S112" i="10"/>
  <c r="T112" i="10"/>
  <c r="U112" i="10"/>
  <c r="V112" i="10"/>
  <c r="W112" i="10"/>
  <c r="X112" i="10"/>
  <c r="Y112" i="10"/>
  <c r="B113" i="10"/>
  <c r="C113" i="10"/>
  <c r="D113" i="10"/>
  <c r="D936" i="10"/>
  <c r="E113" i="10"/>
  <c r="E936" i="10"/>
  <c r="F113" i="10"/>
  <c r="F936" i="10"/>
  <c r="G113" i="10"/>
  <c r="G936" i="10"/>
  <c r="H113" i="10"/>
  <c r="H936" i="10"/>
  <c r="I113" i="10"/>
  <c r="I936" i="10"/>
  <c r="J113" i="10"/>
  <c r="J936" i="10"/>
  <c r="B114" i="10"/>
  <c r="B937" i="10"/>
  <c r="C114" i="10"/>
  <c r="C937" i="10"/>
  <c r="D114" i="10"/>
  <c r="D937" i="10"/>
  <c r="E114" i="10"/>
  <c r="E937" i="10"/>
  <c r="F114" i="10"/>
  <c r="F937" i="10"/>
  <c r="G114" i="10"/>
  <c r="G937" i="10"/>
  <c r="H114" i="10"/>
  <c r="H937" i="10"/>
  <c r="I114" i="10"/>
  <c r="I937" i="10"/>
  <c r="J114" i="10"/>
  <c r="J937" i="10"/>
  <c r="B115" i="10"/>
  <c r="C115" i="10"/>
  <c r="D115" i="10"/>
  <c r="E115" i="10"/>
  <c r="F115" i="10"/>
  <c r="G115" i="10"/>
  <c r="H115" i="10"/>
  <c r="I115" i="10"/>
  <c r="J115" i="10"/>
  <c r="B116" i="10"/>
  <c r="C116" i="10"/>
  <c r="S74" i="10"/>
  <c r="D116" i="10"/>
  <c r="T74" i="10"/>
  <c r="E116" i="10"/>
  <c r="F116" i="10"/>
  <c r="G116" i="10"/>
  <c r="W74" i="10"/>
  <c r="H116" i="10"/>
  <c r="X74" i="10"/>
  <c r="I116" i="10"/>
  <c r="J116" i="10"/>
  <c r="AA116" i="10"/>
  <c r="AB116" i="10"/>
  <c r="B117" i="10"/>
  <c r="C117" i="10"/>
  <c r="D117" i="10"/>
  <c r="T75" i="10"/>
  <c r="E117" i="10"/>
  <c r="U75" i="10"/>
  <c r="F117" i="10"/>
  <c r="V75" i="10"/>
  <c r="G117" i="10"/>
  <c r="W75" i="10"/>
  <c r="H117" i="10"/>
  <c r="X75" i="10"/>
  <c r="I117" i="10"/>
  <c r="Y75" i="10"/>
  <c r="J117" i="10"/>
  <c r="Z75" i="10"/>
  <c r="B118" i="10"/>
  <c r="C118" i="10"/>
  <c r="D118" i="10"/>
  <c r="E118" i="10"/>
  <c r="F118" i="10"/>
  <c r="G118" i="10"/>
  <c r="H118" i="10"/>
  <c r="I118" i="10"/>
  <c r="J118" i="10"/>
  <c r="B119" i="10"/>
  <c r="C119" i="10"/>
  <c r="S77" i="10"/>
  <c r="D119" i="10"/>
  <c r="T77" i="10"/>
  <c r="E119" i="10"/>
  <c r="F119" i="10"/>
  <c r="G119" i="10"/>
  <c r="W77" i="10"/>
  <c r="H119" i="10"/>
  <c r="X77" i="10"/>
  <c r="I119" i="10"/>
  <c r="J119" i="10"/>
  <c r="B120" i="10"/>
  <c r="R78" i="10"/>
  <c r="C120" i="10"/>
  <c r="S78" i="10"/>
  <c r="D120" i="10"/>
  <c r="T78" i="10"/>
  <c r="E120" i="10"/>
  <c r="F120" i="10"/>
  <c r="V78" i="10"/>
  <c r="G120" i="10"/>
  <c r="W78" i="10"/>
  <c r="H120" i="10"/>
  <c r="X78" i="10"/>
  <c r="I120" i="10"/>
  <c r="J120" i="10"/>
  <c r="Z78" i="10"/>
  <c r="B122" i="10"/>
  <c r="C122" i="10"/>
  <c r="D122" i="10"/>
  <c r="E122" i="10"/>
  <c r="F122" i="10"/>
  <c r="G122" i="10"/>
  <c r="H122" i="10"/>
  <c r="I122" i="10"/>
  <c r="J122" i="10"/>
  <c r="B123" i="10"/>
  <c r="C123" i="10"/>
  <c r="C938" i="10"/>
  <c r="D123" i="10"/>
  <c r="D938" i="10"/>
  <c r="E123" i="10"/>
  <c r="E938" i="10"/>
  <c r="F123" i="10"/>
  <c r="F938" i="10"/>
  <c r="G123" i="10"/>
  <c r="G938" i="10"/>
  <c r="H123" i="10"/>
  <c r="H938" i="10"/>
  <c r="I123" i="10"/>
  <c r="I938" i="10"/>
  <c r="J123" i="10"/>
  <c r="J938" i="10"/>
  <c r="B124" i="10"/>
  <c r="C124" i="10"/>
  <c r="S113" i="10"/>
  <c r="S456" i="10"/>
  <c r="D124" i="10"/>
  <c r="E124" i="10"/>
  <c r="F124" i="10"/>
  <c r="G124" i="10"/>
  <c r="W113" i="10"/>
  <c r="W456" i="10"/>
  <c r="H124" i="10"/>
  <c r="I124" i="10"/>
  <c r="J124" i="10"/>
  <c r="B125" i="10"/>
  <c r="R114" i="10"/>
  <c r="C125" i="10"/>
  <c r="D125" i="10"/>
  <c r="T114" i="10"/>
  <c r="E125" i="10"/>
  <c r="U114" i="10"/>
  <c r="F125" i="10"/>
  <c r="V114" i="10"/>
  <c r="G125" i="10"/>
  <c r="W114" i="10"/>
  <c r="H125" i="10"/>
  <c r="X114" i="10"/>
  <c r="I125" i="10"/>
  <c r="J125" i="10"/>
  <c r="Z114" i="10"/>
  <c r="R125" i="10"/>
  <c r="S125" i="10"/>
  <c r="T125" i="10"/>
  <c r="U125" i="10"/>
  <c r="V125" i="10"/>
  <c r="W125" i="10"/>
  <c r="X125" i="10"/>
  <c r="Y125" i="10"/>
  <c r="Z125" i="10"/>
  <c r="B126" i="10"/>
  <c r="C126" i="10"/>
  <c r="S115" i="10"/>
  <c r="D126" i="10"/>
  <c r="T115" i="10"/>
  <c r="E126" i="10"/>
  <c r="F126" i="10"/>
  <c r="V115" i="10"/>
  <c r="G126" i="10"/>
  <c r="W115" i="10"/>
  <c r="H126" i="10"/>
  <c r="X115" i="10"/>
  <c r="I126" i="10"/>
  <c r="Y115" i="10"/>
  <c r="J126" i="10"/>
  <c r="B127" i="10"/>
  <c r="C127" i="10"/>
  <c r="D127" i="10"/>
  <c r="E127" i="10"/>
  <c r="F127" i="10"/>
  <c r="V118" i="10"/>
  <c r="G127" i="10"/>
  <c r="H127" i="10"/>
  <c r="I127" i="10"/>
  <c r="J127" i="10"/>
  <c r="B128" i="10"/>
  <c r="C128" i="10"/>
  <c r="D128" i="10"/>
  <c r="E128" i="10"/>
  <c r="F128" i="10"/>
  <c r="G128" i="10"/>
  <c r="H128" i="10"/>
  <c r="X119" i="10"/>
  <c r="I128" i="10"/>
  <c r="Y119" i="10"/>
  <c r="J128" i="10"/>
  <c r="B129" i="10"/>
  <c r="C129" i="10"/>
  <c r="S120" i="10"/>
  <c r="D129" i="10"/>
  <c r="T120" i="10"/>
  <c r="E129" i="10"/>
  <c r="F129" i="10"/>
  <c r="V120" i="10"/>
  <c r="G129" i="10"/>
  <c r="W120" i="10"/>
  <c r="H129" i="10"/>
  <c r="I129" i="10"/>
  <c r="Y120" i="10"/>
  <c r="J129" i="10"/>
  <c r="B130" i="10"/>
  <c r="R121" i="10"/>
  <c r="C130" i="10"/>
  <c r="S121" i="10"/>
  <c r="D130" i="10"/>
  <c r="E130" i="10"/>
  <c r="U117" i="10"/>
  <c r="F130" i="10"/>
  <c r="V121" i="10"/>
  <c r="G130" i="10"/>
  <c r="W117" i="10"/>
  <c r="H130" i="10"/>
  <c r="X117" i="10"/>
  <c r="I130" i="10"/>
  <c r="Y117" i="10"/>
  <c r="J130" i="10"/>
  <c r="B132" i="10"/>
  <c r="C132" i="10"/>
  <c r="D132" i="10"/>
  <c r="E132" i="10"/>
  <c r="F132" i="10"/>
  <c r="G132" i="10"/>
  <c r="H132" i="10"/>
  <c r="I132" i="10"/>
  <c r="J132" i="10"/>
  <c r="B133" i="10"/>
  <c r="C133" i="10"/>
  <c r="D133" i="10"/>
  <c r="E133" i="10"/>
  <c r="F133" i="10"/>
  <c r="G133" i="10"/>
  <c r="H133" i="10"/>
  <c r="I133" i="10"/>
  <c r="J133" i="10"/>
  <c r="B134" i="10"/>
  <c r="C134" i="10"/>
  <c r="D134" i="10"/>
  <c r="E134" i="10"/>
  <c r="F134" i="10"/>
  <c r="G134" i="10"/>
  <c r="H134" i="10"/>
  <c r="I134" i="10"/>
  <c r="J134" i="10"/>
  <c r="B135" i="10"/>
  <c r="C135" i="10"/>
  <c r="D135" i="10"/>
  <c r="E135" i="10"/>
  <c r="F135" i="10"/>
  <c r="G135" i="10"/>
  <c r="H135" i="10"/>
  <c r="I135" i="10"/>
  <c r="J135" i="10"/>
  <c r="B136" i="10"/>
  <c r="C136" i="10"/>
  <c r="D136" i="10"/>
  <c r="E136" i="10"/>
  <c r="F136" i="10"/>
  <c r="G136" i="10"/>
  <c r="H136" i="10"/>
  <c r="I136" i="10"/>
  <c r="J136" i="10"/>
  <c r="B137" i="10"/>
  <c r="C137" i="10"/>
  <c r="D137" i="10"/>
  <c r="E137" i="10"/>
  <c r="F137" i="10"/>
  <c r="G137" i="10"/>
  <c r="H137" i="10"/>
  <c r="I137" i="10"/>
  <c r="J137" i="10"/>
  <c r="R137" i="10"/>
  <c r="S137" i="10"/>
  <c r="T137" i="10"/>
  <c r="U137" i="10"/>
  <c r="V137" i="10"/>
  <c r="W137" i="10"/>
  <c r="X137" i="10"/>
  <c r="Y137" i="10"/>
  <c r="Z137" i="10"/>
  <c r="B138" i="10"/>
  <c r="C138" i="10"/>
  <c r="D138" i="10"/>
  <c r="E138" i="10"/>
  <c r="F138" i="10"/>
  <c r="G138" i="10"/>
  <c r="H138" i="10"/>
  <c r="I138" i="10"/>
  <c r="J138" i="10"/>
  <c r="Z186" i="10"/>
  <c r="Z506" i="10"/>
  <c r="B139" i="10"/>
  <c r="C139" i="10"/>
  <c r="D139" i="10"/>
  <c r="E139" i="10"/>
  <c r="F139" i="10"/>
  <c r="G139" i="10"/>
  <c r="H139" i="10"/>
  <c r="I139" i="10"/>
  <c r="J139" i="10"/>
  <c r="B140" i="10"/>
  <c r="C140" i="10"/>
  <c r="D140" i="10"/>
  <c r="E140" i="10"/>
  <c r="F140" i="10"/>
  <c r="G140" i="10"/>
  <c r="H140" i="10"/>
  <c r="I140" i="10"/>
  <c r="J140" i="10"/>
  <c r="Z188" i="10"/>
  <c r="Z510" i="10"/>
  <c r="B141" i="10"/>
  <c r="C141" i="10"/>
  <c r="D141" i="10"/>
  <c r="E141" i="10"/>
  <c r="F141" i="10"/>
  <c r="G141" i="10"/>
  <c r="H141" i="10"/>
  <c r="I141" i="10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E143" i="10"/>
  <c r="F143" i="10"/>
  <c r="G143" i="10"/>
  <c r="H143" i="10"/>
  <c r="I143" i="10"/>
  <c r="J143" i="10"/>
  <c r="B144" i="10"/>
  <c r="C144" i="10"/>
  <c r="D144" i="10"/>
  <c r="E144" i="10"/>
  <c r="F144" i="10"/>
  <c r="G144" i="10"/>
  <c r="H144" i="10"/>
  <c r="I144" i="10"/>
  <c r="J144" i="10"/>
  <c r="B145" i="10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M146" i="10"/>
  <c r="J146" i="10"/>
  <c r="B147" i="10"/>
  <c r="C147" i="10"/>
  <c r="D147" i="10"/>
  <c r="E147" i="10"/>
  <c r="F147" i="10"/>
  <c r="G147" i="10"/>
  <c r="H147" i="10"/>
  <c r="I147" i="10"/>
  <c r="J147" i="10"/>
  <c r="B148" i="10"/>
  <c r="C148" i="10"/>
  <c r="D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R154" i="10"/>
  <c r="S154" i="10"/>
  <c r="T154" i="10"/>
  <c r="U154" i="10"/>
  <c r="V154" i="10"/>
  <c r="W154" i="10"/>
  <c r="X154" i="10"/>
  <c r="Y154" i="10"/>
  <c r="Z154" i="10"/>
  <c r="B155" i="10"/>
  <c r="C155" i="10"/>
  <c r="D155" i="10"/>
  <c r="E155" i="10"/>
  <c r="F155" i="10"/>
  <c r="G155" i="10"/>
  <c r="H155" i="10"/>
  <c r="I155" i="10"/>
  <c r="J155" i="10"/>
  <c r="R155" i="10"/>
  <c r="S155" i="10"/>
  <c r="T155" i="10"/>
  <c r="U155" i="10"/>
  <c r="V155" i="10"/>
  <c r="W155" i="10"/>
  <c r="X155" i="10"/>
  <c r="Y155" i="10"/>
  <c r="Z155" i="10"/>
  <c r="B156" i="10"/>
  <c r="C156" i="10"/>
  <c r="D156" i="10"/>
  <c r="E156" i="10"/>
  <c r="F156" i="10"/>
  <c r="G156" i="10"/>
  <c r="H156" i="10"/>
  <c r="I156" i="10"/>
  <c r="J156" i="10"/>
  <c r="R157" i="10"/>
  <c r="S157" i="10"/>
  <c r="T157" i="10"/>
  <c r="U157" i="10"/>
  <c r="V157" i="10"/>
  <c r="W157" i="10"/>
  <c r="X157" i="10"/>
  <c r="Y157" i="10"/>
  <c r="Z157" i="10"/>
  <c r="R158" i="10"/>
  <c r="S158" i="10"/>
  <c r="T158" i="10"/>
  <c r="U158" i="10"/>
  <c r="V158" i="10"/>
  <c r="W158" i="10"/>
  <c r="X158" i="10"/>
  <c r="Y158" i="10"/>
  <c r="Z158" i="10"/>
  <c r="R159" i="10"/>
  <c r="S159" i="10"/>
  <c r="T159" i="10"/>
  <c r="U159" i="10"/>
  <c r="V159" i="10"/>
  <c r="W159" i="10"/>
  <c r="X159" i="10"/>
  <c r="Y159" i="10"/>
  <c r="Z159" i="10"/>
  <c r="B160" i="10"/>
  <c r="C160" i="10"/>
  <c r="D160" i="10"/>
  <c r="E160" i="10"/>
  <c r="F160" i="10"/>
  <c r="G160" i="10"/>
  <c r="H160" i="10"/>
  <c r="I160" i="10"/>
  <c r="J160" i="10"/>
  <c r="R160" i="10"/>
  <c r="S160" i="10"/>
  <c r="T160" i="10"/>
  <c r="U160" i="10"/>
  <c r="V160" i="10"/>
  <c r="W160" i="10"/>
  <c r="X160" i="10"/>
  <c r="Y160" i="10"/>
  <c r="Z160" i="10"/>
  <c r="R161" i="10"/>
  <c r="S161" i="10"/>
  <c r="T161" i="10"/>
  <c r="U161" i="10"/>
  <c r="V161" i="10"/>
  <c r="W161" i="10"/>
  <c r="X161" i="10"/>
  <c r="Y161" i="10"/>
  <c r="Z161" i="10"/>
  <c r="B162" i="10"/>
  <c r="C162" i="10"/>
  <c r="D162" i="10"/>
  <c r="E162" i="10"/>
  <c r="F162" i="10"/>
  <c r="G162" i="10"/>
  <c r="H162" i="10"/>
  <c r="I162" i="10"/>
  <c r="J162" i="10"/>
  <c r="B163" i="10"/>
  <c r="B940" i="10"/>
  <c r="C163" i="10"/>
  <c r="C940" i="10"/>
  <c r="D163" i="10"/>
  <c r="D940" i="10"/>
  <c r="E163" i="10"/>
  <c r="E940" i="10"/>
  <c r="F163" i="10"/>
  <c r="F940" i="10"/>
  <c r="G163" i="10"/>
  <c r="G940" i="10"/>
  <c r="H163" i="10"/>
  <c r="H940" i="10"/>
  <c r="I163" i="10"/>
  <c r="I940" i="10"/>
  <c r="J163" i="10"/>
  <c r="J940" i="10"/>
  <c r="B164" i="10"/>
  <c r="B941" i="10"/>
  <c r="C164" i="10"/>
  <c r="C941" i="10"/>
  <c r="D164" i="10"/>
  <c r="D941" i="10"/>
  <c r="E164" i="10"/>
  <c r="E941" i="10"/>
  <c r="F164" i="10"/>
  <c r="F941" i="10"/>
  <c r="G164" i="10"/>
  <c r="G941" i="10"/>
  <c r="H164" i="10"/>
  <c r="H941" i="10"/>
  <c r="I164" i="10"/>
  <c r="I941" i="10"/>
  <c r="J164" i="10"/>
  <c r="J941" i="10"/>
  <c r="R164" i="10"/>
  <c r="S164" i="10"/>
  <c r="T164" i="10"/>
  <c r="U164" i="10"/>
  <c r="V164" i="10"/>
  <c r="W164" i="10"/>
  <c r="X164" i="10"/>
  <c r="Y164" i="10"/>
  <c r="Z164" i="10"/>
  <c r="B165" i="10"/>
  <c r="C165" i="10"/>
  <c r="D165" i="10"/>
  <c r="E165" i="10"/>
  <c r="F165" i="10"/>
  <c r="G165" i="10"/>
  <c r="H165" i="10"/>
  <c r="I165" i="10"/>
  <c r="J165" i="10"/>
  <c r="R165" i="10"/>
  <c r="S165" i="10"/>
  <c r="S505" i="10"/>
  <c r="T165" i="10"/>
  <c r="U165" i="10"/>
  <c r="V165" i="10"/>
  <c r="W165" i="10"/>
  <c r="W505" i="10"/>
  <c r="X165" i="10"/>
  <c r="Y165" i="10"/>
  <c r="Z165" i="10"/>
  <c r="Z505" i="10"/>
  <c r="B166" i="10"/>
  <c r="C166" i="10"/>
  <c r="D166" i="10"/>
  <c r="E166" i="10"/>
  <c r="F166" i="10"/>
  <c r="G166" i="10"/>
  <c r="H166" i="10"/>
  <c r="I166" i="10"/>
  <c r="J166" i="10"/>
  <c r="R166" i="10"/>
  <c r="S166" i="10"/>
  <c r="S507" i="10"/>
  <c r="T166" i="10"/>
  <c r="U166" i="10"/>
  <c r="V166" i="10"/>
  <c r="W166" i="10"/>
  <c r="W507" i="10"/>
  <c r="X166" i="10"/>
  <c r="Y166" i="10"/>
  <c r="Z166" i="10"/>
  <c r="B167" i="10"/>
  <c r="C167" i="10"/>
  <c r="D167" i="10"/>
  <c r="E167" i="10"/>
  <c r="U84" i="10"/>
  <c r="F167" i="10"/>
  <c r="G167" i="10"/>
  <c r="H167" i="10"/>
  <c r="I167" i="10"/>
  <c r="Y84" i="10"/>
  <c r="J167" i="10"/>
  <c r="R167" i="10"/>
  <c r="S167" i="10"/>
  <c r="T167" i="10"/>
  <c r="U167" i="10"/>
  <c r="V167" i="10"/>
  <c r="W167" i="10"/>
  <c r="X167" i="10"/>
  <c r="Y167" i="10"/>
  <c r="Z167" i="10"/>
  <c r="B168" i="10"/>
  <c r="C168" i="10"/>
  <c r="S85" i="10"/>
  <c r="D168" i="10"/>
  <c r="E168" i="10"/>
  <c r="F168" i="10"/>
  <c r="G168" i="10"/>
  <c r="W85" i="10"/>
  <c r="H168" i="10"/>
  <c r="I168" i="10"/>
  <c r="Y85" i="10"/>
  <c r="J168" i="10"/>
  <c r="R168" i="10"/>
  <c r="S168" i="10"/>
  <c r="T168" i="10"/>
  <c r="U168" i="10"/>
  <c r="U511" i="10"/>
  <c r="V168" i="10"/>
  <c r="W168" i="10"/>
  <c r="X168" i="10"/>
  <c r="Y168" i="10"/>
  <c r="Y511" i="10"/>
  <c r="Z168" i="10"/>
  <c r="B169" i="10"/>
  <c r="C169" i="10"/>
  <c r="S86" i="10"/>
  <c r="D169" i="10"/>
  <c r="E169" i="10"/>
  <c r="U86" i="10"/>
  <c r="F169" i="10"/>
  <c r="V86" i="10"/>
  <c r="G169" i="10"/>
  <c r="W86" i="10"/>
  <c r="H169" i="10"/>
  <c r="I169" i="10"/>
  <c r="Y86" i="10"/>
  <c r="J169" i="10"/>
  <c r="Z86" i="10"/>
  <c r="R169" i="10"/>
  <c r="S169" i="10"/>
  <c r="T169" i="10"/>
  <c r="U169" i="10"/>
  <c r="V169" i="10"/>
  <c r="W169" i="10"/>
  <c r="X169" i="10"/>
  <c r="Y169" i="10"/>
  <c r="Z169" i="10"/>
  <c r="B170" i="10"/>
  <c r="C170" i="10"/>
  <c r="D170" i="10"/>
  <c r="E170" i="10"/>
  <c r="F170" i="10"/>
  <c r="G170" i="10"/>
  <c r="H170" i="10"/>
  <c r="I170" i="10"/>
  <c r="J170" i="10"/>
  <c r="AA170" i="10"/>
  <c r="AB170" i="10"/>
  <c r="R171" i="10"/>
  <c r="S171" i="10"/>
  <c r="T171" i="10"/>
  <c r="U171" i="10"/>
  <c r="V171" i="10"/>
  <c r="W171" i="10"/>
  <c r="X171" i="10"/>
  <c r="Y171" i="10"/>
  <c r="Z171" i="10"/>
  <c r="R172" i="10"/>
  <c r="S172" i="10"/>
  <c r="T172" i="10"/>
  <c r="U172" i="10"/>
  <c r="V172" i="10"/>
  <c r="W172" i="10"/>
  <c r="X172" i="10"/>
  <c r="Y172" i="10"/>
  <c r="Z172" i="10"/>
  <c r="B173" i="10"/>
  <c r="C173" i="10"/>
  <c r="D173" i="10"/>
  <c r="E173" i="10"/>
  <c r="F173" i="10"/>
  <c r="G173" i="10"/>
  <c r="H173" i="10"/>
  <c r="I173" i="10"/>
  <c r="J173" i="10"/>
  <c r="R173" i="10"/>
  <c r="S173" i="10"/>
  <c r="T173" i="10"/>
  <c r="U173" i="10"/>
  <c r="V173" i="10"/>
  <c r="W173" i="10"/>
  <c r="X173" i="10"/>
  <c r="Y173" i="10"/>
  <c r="Z173" i="10"/>
  <c r="B174" i="10"/>
  <c r="B942" i="10"/>
  <c r="C174" i="10"/>
  <c r="C942" i="10"/>
  <c r="D174" i="10"/>
  <c r="D942" i="10"/>
  <c r="E174" i="10"/>
  <c r="E942" i="10"/>
  <c r="F174" i="10"/>
  <c r="F942" i="10"/>
  <c r="G174" i="10"/>
  <c r="G942" i="10"/>
  <c r="H174" i="10"/>
  <c r="H942" i="10"/>
  <c r="I174" i="10"/>
  <c r="I942" i="10"/>
  <c r="J174" i="10"/>
  <c r="J942" i="10"/>
  <c r="R174" i="10"/>
  <c r="R532" i="10"/>
  <c r="S174" i="10"/>
  <c r="T174" i="10"/>
  <c r="U174" i="10"/>
  <c r="V174" i="10"/>
  <c r="V532" i="10"/>
  <c r="W174" i="10"/>
  <c r="X174" i="10"/>
  <c r="Y174" i="10"/>
  <c r="Z174" i="10"/>
  <c r="Z532" i="10"/>
  <c r="B175" i="10"/>
  <c r="R127" i="10"/>
  <c r="R467" i="10"/>
  <c r="C175" i="10"/>
  <c r="S127" i="10"/>
  <c r="D175" i="10"/>
  <c r="T127" i="10"/>
  <c r="T467" i="10"/>
  <c r="E175" i="10"/>
  <c r="U127" i="10"/>
  <c r="F175" i="10"/>
  <c r="V127" i="10"/>
  <c r="V467" i="10"/>
  <c r="G175" i="10"/>
  <c r="W127" i="10"/>
  <c r="W467" i="10"/>
  <c r="H175" i="10"/>
  <c r="I175" i="10"/>
  <c r="Y127" i="10"/>
  <c r="Y467" i="10"/>
  <c r="J175" i="10"/>
  <c r="R175" i="10"/>
  <c r="S175" i="10"/>
  <c r="T175" i="10"/>
  <c r="T536" i="10"/>
  <c r="U175" i="10"/>
  <c r="V175" i="10"/>
  <c r="W175" i="10"/>
  <c r="X175" i="10"/>
  <c r="Y175" i="10"/>
  <c r="Z175" i="10"/>
  <c r="B176" i="10"/>
  <c r="C176" i="10"/>
  <c r="S128" i="10"/>
  <c r="D176" i="10"/>
  <c r="E176" i="10"/>
  <c r="U128" i="10"/>
  <c r="F176" i="10"/>
  <c r="V312" i="10"/>
  <c r="G176" i="10"/>
  <c r="H176" i="10"/>
  <c r="I176" i="10"/>
  <c r="Y128" i="10"/>
  <c r="J176" i="10"/>
  <c r="B177" i="10"/>
  <c r="C177" i="10"/>
  <c r="S129" i="10"/>
  <c r="D177" i="10"/>
  <c r="E177" i="10"/>
  <c r="U129" i="10"/>
  <c r="F177" i="10"/>
  <c r="G177" i="10"/>
  <c r="W129" i="10"/>
  <c r="H177" i="10"/>
  <c r="X129" i="10"/>
  <c r="I177" i="10"/>
  <c r="Y129" i="10"/>
  <c r="J177" i="10"/>
  <c r="B178" i="10"/>
  <c r="C178" i="10"/>
  <c r="D178" i="10"/>
  <c r="E178" i="10"/>
  <c r="F178" i="10"/>
  <c r="G178" i="10"/>
  <c r="H178" i="10"/>
  <c r="I178" i="10"/>
  <c r="L178" i="10"/>
  <c r="S130" i="10"/>
  <c r="T130" i="10"/>
  <c r="U130" i="10"/>
  <c r="W130" i="10"/>
  <c r="Y130" i="10"/>
  <c r="J178" i="10"/>
  <c r="Z130" i="10"/>
  <c r="R178" i="10"/>
  <c r="S178" i="10"/>
  <c r="T178" i="10"/>
  <c r="U178" i="10"/>
  <c r="V178" i="10"/>
  <c r="W178" i="10"/>
  <c r="X178" i="10"/>
  <c r="Y178" i="10"/>
  <c r="Z178" i="10"/>
  <c r="B179" i="10"/>
  <c r="R131" i="10"/>
  <c r="C179" i="10"/>
  <c r="S131" i="10"/>
  <c r="D179" i="10"/>
  <c r="T131" i="10"/>
  <c r="E179" i="10"/>
  <c r="U131" i="10"/>
  <c r="F179" i="10"/>
  <c r="G179" i="10"/>
  <c r="W131" i="10"/>
  <c r="H179" i="10"/>
  <c r="I179" i="10"/>
  <c r="J179" i="10"/>
  <c r="R179" i="10"/>
  <c r="S179" i="10"/>
  <c r="T179" i="10"/>
  <c r="U179" i="10"/>
  <c r="V179" i="10"/>
  <c r="W179" i="10"/>
  <c r="X179" i="10"/>
  <c r="Y179" i="10"/>
  <c r="Z179" i="10"/>
  <c r="B180" i="10"/>
  <c r="C180" i="10"/>
  <c r="D180" i="10"/>
  <c r="E180" i="10"/>
  <c r="F180" i="10"/>
  <c r="G180" i="10"/>
  <c r="H180" i="10"/>
  <c r="I180" i="10"/>
  <c r="J180" i="10"/>
  <c r="R180" i="10"/>
  <c r="S180" i="10"/>
  <c r="T180" i="10"/>
  <c r="T478" i="10"/>
  <c r="U180" i="10"/>
  <c r="V180" i="10"/>
  <c r="W180" i="10"/>
  <c r="X180" i="10"/>
  <c r="X478" i="10"/>
  <c r="Y180" i="10"/>
  <c r="Z180" i="10"/>
  <c r="B181" i="10"/>
  <c r="C181" i="10"/>
  <c r="D181" i="10"/>
  <c r="T132" i="10"/>
  <c r="E181" i="10"/>
  <c r="U132" i="10"/>
  <c r="F181" i="10"/>
  <c r="V132" i="10"/>
  <c r="G181" i="10"/>
  <c r="W132" i="10"/>
  <c r="H181" i="10"/>
  <c r="X132" i="10"/>
  <c r="I181" i="10"/>
  <c r="J181" i="10"/>
  <c r="Z132" i="10"/>
  <c r="R181" i="10"/>
  <c r="S181" i="10"/>
  <c r="T181" i="10"/>
  <c r="T480" i="10"/>
  <c r="U181" i="10"/>
  <c r="V181" i="10"/>
  <c r="W181" i="10"/>
  <c r="X181" i="10"/>
  <c r="X480" i="10"/>
  <c r="Y181" i="10"/>
  <c r="Z181" i="10"/>
  <c r="R182" i="10"/>
  <c r="S182" i="10"/>
  <c r="S482" i="10"/>
  <c r="T182" i="10"/>
  <c r="U182" i="10"/>
  <c r="V182" i="10"/>
  <c r="W182" i="10"/>
  <c r="W482" i="10"/>
  <c r="X182" i="10"/>
  <c r="Y182" i="10"/>
  <c r="Z182" i="10"/>
  <c r="B183" i="10"/>
  <c r="C183" i="10"/>
  <c r="D183" i="10"/>
  <c r="E183" i="10"/>
  <c r="F183" i="10"/>
  <c r="G183" i="10"/>
  <c r="H183" i="10"/>
  <c r="I183" i="10"/>
  <c r="J183" i="10"/>
  <c r="R183" i="10"/>
  <c r="S183" i="10"/>
  <c r="T183" i="10"/>
  <c r="U183" i="10"/>
  <c r="V183" i="10"/>
  <c r="W183" i="10"/>
  <c r="X183" i="10"/>
  <c r="Y183" i="10"/>
  <c r="Z183" i="10"/>
  <c r="B184" i="10"/>
  <c r="C184" i="10"/>
  <c r="D184" i="10"/>
  <c r="D185" i="10"/>
  <c r="T197" i="10"/>
  <c r="T491" i="10"/>
  <c r="E184" i="10"/>
  <c r="F184" i="10"/>
  <c r="G184" i="10"/>
  <c r="H184" i="10"/>
  <c r="H185" i="10"/>
  <c r="X197" i="10"/>
  <c r="X491" i="10"/>
  <c r="I184" i="10"/>
  <c r="J184" i="10"/>
  <c r="R184" i="10"/>
  <c r="S184" i="10"/>
  <c r="T184" i="10"/>
  <c r="U184" i="10"/>
  <c r="V184" i="10"/>
  <c r="W184" i="10"/>
  <c r="X184" i="10"/>
  <c r="Y184" i="10"/>
  <c r="Z184" i="10"/>
  <c r="B185" i="10"/>
  <c r="C185" i="10"/>
  <c r="S197" i="10"/>
  <c r="S491" i="10"/>
  <c r="E185" i="10"/>
  <c r="F185" i="10"/>
  <c r="F186" i="10"/>
  <c r="V202" i="10"/>
  <c r="V495" i="10"/>
  <c r="G185" i="10"/>
  <c r="W197" i="10"/>
  <c r="W491" i="10"/>
  <c r="I185" i="10"/>
  <c r="J185" i="10"/>
  <c r="B186" i="10"/>
  <c r="C186" i="10"/>
  <c r="D186" i="10"/>
  <c r="E186" i="10"/>
  <c r="U202" i="10"/>
  <c r="U495" i="10"/>
  <c r="G186" i="10"/>
  <c r="H186" i="10"/>
  <c r="I186" i="10"/>
  <c r="Y202" i="10"/>
  <c r="Y495" i="10"/>
  <c r="J186" i="10"/>
  <c r="R186" i="10"/>
  <c r="S186" i="10"/>
  <c r="T186" i="10"/>
  <c r="T506" i="10"/>
  <c r="U186" i="10"/>
  <c r="V186" i="10"/>
  <c r="W186" i="10"/>
  <c r="X186" i="10"/>
  <c r="X506" i="10"/>
  <c r="Y186" i="10"/>
  <c r="B187" i="10"/>
  <c r="C187" i="10"/>
  <c r="D187" i="10"/>
  <c r="T268" i="10"/>
  <c r="E187" i="10"/>
  <c r="F187" i="10"/>
  <c r="G187" i="10"/>
  <c r="H187" i="10"/>
  <c r="X268" i="10"/>
  <c r="I187" i="10"/>
  <c r="J187" i="10"/>
  <c r="R187" i="10"/>
  <c r="S187" i="10"/>
  <c r="T187" i="10"/>
  <c r="U187" i="10"/>
  <c r="V187" i="10"/>
  <c r="W187" i="10"/>
  <c r="X187" i="10"/>
  <c r="Y187" i="10"/>
  <c r="Z187" i="10"/>
  <c r="B188" i="10"/>
  <c r="R200" i="10"/>
  <c r="C188" i="10"/>
  <c r="S201" i="10"/>
  <c r="S497" i="10"/>
  <c r="D188" i="10"/>
  <c r="E188" i="10"/>
  <c r="F188" i="10"/>
  <c r="V201" i="10"/>
  <c r="V497" i="10"/>
  <c r="G188" i="10"/>
  <c r="W201" i="10"/>
  <c r="W497" i="10"/>
  <c r="H188" i="10"/>
  <c r="I188" i="10"/>
  <c r="J188" i="10"/>
  <c r="R188" i="10"/>
  <c r="S188" i="10"/>
  <c r="T188" i="10"/>
  <c r="U188" i="10"/>
  <c r="V188" i="10"/>
  <c r="W188" i="10"/>
  <c r="X188" i="10"/>
  <c r="Y188" i="10"/>
  <c r="Y510" i="10"/>
  <c r="B189" i="10"/>
  <c r="C189" i="10"/>
  <c r="D189" i="10"/>
  <c r="E189" i="10"/>
  <c r="U204" i="10"/>
  <c r="U519" i="10"/>
  <c r="F189" i="10"/>
  <c r="G189" i="10"/>
  <c r="H189" i="10"/>
  <c r="I189" i="10"/>
  <c r="Y204" i="10"/>
  <c r="Y519" i="10"/>
  <c r="J189" i="10"/>
  <c r="R189" i="10"/>
  <c r="S189" i="10"/>
  <c r="T189" i="10"/>
  <c r="U189" i="10"/>
  <c r="V189" i="10"/>
  <c r="W189" i="10"/>
  <c r="X189" i="10"/>
  <c r="Y189" i="10"/>
  <c r="Z189" i="10"/>
  <c r="B190" i="10"/>
  <c r="C190" i="10"/>
  <c r="D190" i="10"/>
  <c r="E190" i="10"/>
  <c r="F190" i="10"/>
  <c r="G190" i="10"/>
  <c r="H190" i="10"/>
  <c r="I190" i="10"/>
  <c r="J190" i="10"/>
  <c r="R190" i="10"/>
  <c r="R531" i="10"/>
  <c r="S190" i="10"/>
  <c r="T190" i="10"/>
  <c r="U190" i="10"/>
  <c r="V190" i="10"/>
  <c r="V531" i="10"/>
  <c r="W190" i="10"/>
  <c r="X190" i="10"/>
  <c r="Y190" i="10"/>
  <c r="Z190" i="10"/>
  <c r="B191" i="10"/>
  <c r="C191" i="10"/>
  <c r="D191" i="10"/>
  <c r="T206" i="10"/>
  <c r="E191" i="10"/>
  <c r="U206" i="10"/>
  <c r="F191" i="10"/>
  <c r="G191" i="10"/>
  <c r="H191" i="10"/>
  <c r="X206" i="10"/>
  <c r="I191" i="10"/>
  <c r="Y206" i="10"/>
  <c r="J191" i="10"/>
  <c r="R191" i="10"/>
  <c r="S191" i="10"/>
  <c r="T191" i="10"/>
  <c r="U191" i="10"/>
  <c r="V191" i="10"/>
  <c r="W191" i="10"/>
  <c r="X191" i="10"/>
  <c r="Y191" i="10"/>
  <c r="Z191" i="10"/>
  <c r="B192" i="10"/>
  <c r="C192" i="10"/>
  <c r="D192" i="10"/>
  <c r="E192" i="10"/>
  <c r="F192" i="10"/>
  <c r="G192" i="10"/>
  <c r="H192" i="10"/>
  <c r="I192" i="10"/>
  <c r="J192" i="10"/>
  <c r="R192" i="10"/>
  <c r="R534" i="10"/>
  <c r="S192" i="10"/>
  <c r="T192" i="10"/>
  <c r="U192" i="10"/>
  <c r="V192" i="10"/>
  <c r="V534" i="10"/>
  <c r="W192" i="10"/>
  <c r="X192" i="10"/>
  <c r="Y192" i="10"/>
  <c r="Z192" i="10"/>
  <c r="Z534" i="10"/>
  <c r="B193" i="10"/>
  <c r="C193" i="10"/>
  <c r="D193" i="10"/>
  <c r="T207" i="10"/>
  <c r="E193" i="10"/>
  <c r="U207" i="10"/>
  <c r="F193" i="10"/>
  <c r="G193" i="10"/>
  <c r="H193" i="10"/>
  <c r="X207" i="10"/>
  <c r="I193" i="10"/>
  <c r="Y207" i="10"/>
  <c r="J193" i="10"/>
  <c r="R193" i="10"/>
  <c r="S193" i="10"/>
  <c r="T193" i="10"/>
  <c r="T535" i="10"/>
  <c r="U193" i="10"/>
  <c r="V193" i="10"/>
  <c r="W193" i="10"/>
  <c r="X193" i="10"/>
  <c r="Y193" i="10"/>
  <c r="Z193" i="10"/>
  <c r="B194" i="10"/>
  <c r="C194" i="10"/>
  <c r="S208" i="10"/>
  <c r="D194" i="10"/>
  <c r="E194" i="10"/>
  <c r="F194" i="10"/>
  <c r="G194" i="10"/>
  <c r="W208" i="10"/>
  <c r="H194" i="10"/>
  <c r="I194" i="10"/>
  <c r="J194" i="10"/>
  <c r="R194" i="10"/>
  <c r="R537" i="10"/>
  <c r="S194" i="10"/>
  <c r="T194" i="10"/>
  <c r="U194" i="10"/>
  <c r="V194" i="10"/>
  <c r="W194" i="10"/>
  <c r="X194" i="10"/>
  <c r="Y194" i="10"/>
  <c r="AB194" i="10"/>
  <c r="Z194" i="10"/>
  <c r="Z537" i="10"/>
  <c r="B195" i="10"/>
  <c r="C195" i="10"/>
  <c r="D195" i="10"/>
  <c r="E195" i="10"/>
  <c r="U210" i="10"/>
  <c r="F195" i="10"/>
  <c r="G195" i="10"/>
  <c r="H195" i="10"/>
  <c r="X210" i="10"/>
  <c r="I195" i="10"/>
  <c r="Y210" i="10"/>
  <c r="J195" i="10"/>
  <c r="B196" i="10"/>
  <c r="C196" i="10"/>
  <c r="D196" i="10"/>
  <c r="T214" i="10"/>
  <c r="E196" i="10"/>
  <c r="F196" i="10"/>
  <c r="G196" i="10"/>
  <c r="H196" i="10"/>
  <c r="X214" i="10"/>
  <c r="I196" i="10"/>
  <c r="J196" i="10"/>
  <c r="R196" i="10"/>
  <c r="S196" i="10"/>
  <c r="T196" i="10"/>
  <c r="U196" i="10"/>
  <c r="V196" i="10"/>
  <c r="W196" i="10"/>
  <c r="X196" i="10"/>
  <c r="Y196" i="10"/>
  <c r="Z196" i="10"/>
  <c r="B197" i="10"/>
  <c r="R215" i="10"/>
  <c r="C197" i="10"/>
  <c r="D197" i="10"/>
  <c r="E197" i="10"/>
  <c r="F197" i="10"/>
  <c r="V215" i="10"/>
  <c r="G197" i="10"/>
  <c r="H197" i="10"/>
  <c r="I197" i="10"/>
  <c r="J197" i="10"/>
  <c r="U197" i="10"/>
  <c r="Y197" i="10"/>
  <c r="B198" i="10"/>
  <c r="R209" i="10"/>
  <c r="C198" i="10"/>
  <c r="S209" i="10"/>
  <c r="D198" i="10"/>
  <c r="E198" i="10"/>
  <c r="F198" i="10"/>
  <c r="V209" i="10"/>
  <c r="G198" i="10"/>
  <c r="W209" i="10"/>
  <c r="H198" i="10"/>
  <c r="X209" i="10"/>
  <c r="I198" i="10"/>
  <c r="J198" i="10"/>
  <c r="R198" i="10"/>
  <c r="S198" i="10"/>
  <c r="T198" i="10"/>
  <c r="U198" i="10"/>
  <c r="V198" i="10"/>
  <c r="W198" i="10"/>
  <c r="X198" i="10"/>
  <c r="Y198" i="10"/>
  <c r="Z198" i="10"/>
  <c r="B199" i="10"/>
  <c r="C199" i="10"/>
  <c r="D199" i="10"/>
  <c r="E199" i="10"/>
  <c r="F199" i="10"/>
  <c r="F200" i="10"/>
  <c r="V264" i="10"/>
  <c r="V561" i="10"/>
  <c r="G199" i="10"/>
  <c r="H199" i="10"/>
  <c r="I199" i="10"/>
  <c r="J199" i="10"/>
  <c r="T199" i="10"/>
  <c r="U199" i="10"/>
  <c r="X199" i="10"/>
  <c r="Y199" i="10"/>
  <c r="B200" i="10"/>
  <c r="C200" i="10"/>
  <c r="D200" i="10"/>
  <c r="E200" i="10"/>
  <c r="G200" i="10"/>
  <c r="H200" i="10"/>
  <c r="I200" i="10"/>
  <c r="J200" i="10"/>
  <c r="S200" i="10"/>
  <c r="W200" i="10"/>
  <c r="B201" i="10"/>
  <c r="C201" i="10"/>
  <c r="D201" i="10"/>
  <c r="E201" i="10"/>
  <c r="F201" i="10"/>
  <c r="V265" i="10"/>
  <c r="V563" i="10"/>
  <c r="G201" i="10"/>
  <c r="H201" i="10"/>
  <c r="I201" i="10"/>
  <c r="J201" i="10"/>
  <c r="T201" i="10"/>
  <c r="U201" i="10"/>
  <c r="U497" i="10"/>
  <c r="X201" i="10"/>
  <c r="Y201" i="10"/>
  <c r="Y497" i="10"/>
  <c r="B202" i="10"/>
  <c r="C202" i="10"/>
  <c r="D202" i="10"/>
  <c r="E202" i="10"/>
  <c r="F202" i="10"/>
  <c r="G202" i="10"/>
  <c r="H202" i="10"/>
  <c r="I202" i="10"/>
  <c r="J202" i="10"/>
  <c r="S202" i="10"/>
  <c r="T202" i="10"/>
  <c r="T495" i="10"/>
  <c r="W202" i="10"/>
  <c r="X202" i="10"/>
  <c r="X495" i="10"/>
  <c r="B203" i="10"/>
  <c r="C203" i="10"/>
  <c r="D203" i="10"/>
  <c r="E203" i="10"/>
  <c r="F203" i="10"/>
  <c r="V271" i="10"/>
  <c r="G203" i="10"/>
  <c r="H203" i="10"/>
  <c r="I203" i="10"/>
  <c r="J203" i="10"/>
  <c r="Z271" i="10"/>
  <c r="R203" i="10"/>
  <c r="S203" i="10"/>
  <c r="T203" i="10"/>
  <c r="U203" i="10"/>
  <c r="V203" i="10"/>
  <c r="W203" i="10"/>
  <c r="X203" i="10"/>
  <c r="Y203" i="10"/>
  <c r="Z203" i="10"/>
  <c r="B204" i="10"/>
  <c r="C204" i="10"/>
  <c r="D204" i="10"/>
  <c r="E204" i="10"/>
  <c r="U272" i="10"/>
  <c r="F204" i="10"/>
  <c r="G204" i="10"/>
  <c r="H204" i="10"/>
  <c r="I204" i="10"/>
  <c r="J204" i="10"/>
  <c r="S204" i="10"/>
  <c r="T204" i="10"/>
  <c r="T519" i="10"/>
  <c r="W204" i="10"/>
  <c r="X204" i="10"/>
  <c r="X519" i="10"/>
  <c r="B205" i="10"/>
  <c r="C205" i="10"/>
  <c r="D205" i="10"/>
  <c r="T309" i="10"/>
  <c r="T465" i="10"/>
  <c r="E205" i="10"/>
  <c r="F205" i="10"/>
  <c r="G205" i="10"/>
  <c r="H205" i="10"/>
  <c r="X309" i="10"/>
  <c r="X465" i="10"/>
  <c r="I205" i="10"/>
  <c r="J205" i="10"/>
  <c r="S205" i="10"/>
  <c r="S521" i="10"/>
  <c r="T205" i="10"/>
  <c r="W205" i="10"/>
  <c r="W521" i="10"/>
  <c r="B206" i="10"/>
  <c r="C206" i="10"/>
  <c r="D206" i="10"/>
  <c r="E206" i="10"/>
  <c r="F206" i="10"/>
  <c r="G206" i="10"/>
  <c r="H206" i="10"/>
  <c r="I206" i="10"/>
  <c r="J206" i="10"/>
  <c r="R206" i="10"/>
  <c r="S206" i="10"/>
  <c r="V206" i="10"/>
  <c r="W206" i="10"/>
  <c r="R207" i="10"/>
  <c r="S207" i="10"/>
  <c r="V207" i="10"/>
  <c r="W207" i="10"/>
  <c r="X208" i="10"/>
  <c r="B209" i="10"/>
  <c r="C209" i="10"/>
  <c r="D209" i="10"/>
  <c r="E209" i="10"/>
  <c r="F209" i="10"/>
  <c r="G209" i="10"/>
  <c r="H209" i="10"/>
  <c r="I209" i="10"/>
  <c r="J209" i="10"/>
  <c r="T209" i="10"/>
  <c r="R210" i="10"/>
  <c r="S210" i="10"/>
  <c r="W210" i="10"/>
  <c r="B211" i="10"/>
  <c r="C211" i="10"/>
  <c r="D211" i="10"/>
  <c r="E211" i="10"/>
  <c r="F211" i="10"/>
  <c r="G211" i="10"/>
  <c r="H211" i="10"/>
  <c r="I211" i="10"/>
  <c r="J211" i="10"/>
  <c r="B212" i="10"/>
  <c r="C212" i="10"/>
  <c r="C944" i="10"/>
  <c r="D212" i="10"/>
  <c r="D944" i="10"/>
  <c r="E212" i="10"/>
  <c r="E944" i="10"/>
  <c r="F212" i="10"/>
  <c r="F944" i="10"/>
  <c r="G212" i="10"/>
  <c r="G944" i="10"/>
  <c r="H212" i="10"/>
  <c r="H944" i="10"/>
  <c r="I212" i="10"/>
  <c r="I944" i="10"/>
  <c r="J212" i="10"/>
  <c r="J944" i="10"/>
  <c r="B213" i="10"/>
  <c r="C213" i="10"/>
  <c r="C945" i="10"/>
  <c r="D213" i="10"/>
  <c r="D945" i="10"/>
  <c r="E213" i="10"/>
  <c r="E945" i="10"/>
  <c r="F213" i="10"/>
  <c r="F945" i="10"/>
  <c r="G213" i="10"/>
  <c r="G945" i="10"/>
  <c r="H213" i="10"/>
  <c r="H945" i="10"/>
  <c r="I213" i="10"/>
  <c r="I945" i="10"/>
  <c r="J213" i="10"/>
  <c r="J945" i="10"/>
  <c r="R213" i="10"/>
  <c r="S213" i="10"/>
  <c r="T213" i="10"/>
  <c r="V213" i="10"/>
  <c r="W213" i="10"/>
  <c r="X213" i="10"/>
  <c r="B214" i="10"/>
  <c r="C214" i="10"/>
  <c r="S94" i="10"/>
  <c r="D214" i="10"/>
  <c r="E214" i="10"/>
  <c r="U94" i="10"/>
  <c r="F214" i="10"/>
  <c r="V94" i="10"/>
  <c r="G214" i="10"/>
  <c r="W94" i="10"/>
  <c r="H214" i="10"/>
  <c r="X94" i="10"/>
  <c r="I214" i="10"/>
  <c r="J214" i="10"/>
  <c r="Z94" i="10"/>
  <c r="R214" i="10"/>
  <c r="S214" i="10"/>
  <c r="W214" i="10"/>
  <c r="B215" i="10"/>
  <c r="C215" i="10"/>
  <c r="D215" i="10"/>
  <c r="E215" i="10"/>
  <c r="U91" i="10"/>
  <c r="F215" i="10"/>
  <c r="G215" i="10"/>
  <c r="H215" i="10"/>
  <c r="I215" i="10"/>
  <c r="Y91" i="10"/>
  <c r="J215" i="10"/>
  <c r="S215" i="10"/>
  <c r="W215" i="10"/>
  <c r="B216" i="10"/>
  <c r="C216" i="10"/>
  <c r="D216" i="10"/>
  <c r="E216" i="10"/>
  <c r="F216" i="10"/>
  <c r="G216" i="10"/>
  <c r="W92" i="10"/>
  <c r="H216" i="10"/>
  <c r="I216" i="10"/>
  <c r="J216" i="10"/>
  <c r="B217" i="10"/>
  <c r="C217" i="10"/>
  <c r="D217" i="10"/>
  <c r="E217" i="10"/>
  <c r="F217" i="10"/>
  <c r="G217" i="10"/>
  <c r="H217" i="10"/>
  <c r="I217" i="10"/>
  <c r="J217" i="10"/>
  <c r="R217" i="10"/>
  <c r="S217" i="10"/>
  <c r="T217" i="10"/>
  <c r="U217" i="10"/>
  <c r="V217" i="10"/>
  <c r="W217" i="10"/>
  <c r="X217" i="10"/>
  <c r="Y217" i="10"/>
  <c r="Z217" i="10"/>
  <c r="B218" i="10"/>
  <c r="C218" i="10"/>
  <c r="D218" i="10"/>
  <c r="E218" i="10"/>
  <c r="F218" i="10"/>
  <c r="G218" i="10"/>
  <c r="H218" i="10"/>
  <c r="I218" i="10"/>
  <c r="J218" i="10"/>
  <c r="B219" i="10"/>
  <c r="C219" i="10"/>
  <c r="D219" i="10"/>
  <c r="E219" i="10"/>
  <c r="F219" i="10"/>
  <c r="G219" i="10"/>
  <c r="H219" i="10"/>
  <c r="I219" i="10"/>
  <c r="J219" i="10"/>
  <c r="B222" i="10"/>
  <c r="C222" i="10"/>
  <c r="D222" i="10"/>
  <c r="E222" i="10"/>
  <c r="F222" i="10"/>
  <c r="G222" i="10"/>
  <c r="H222" i="10"/>
  <c r="I222" i="10"/>
  <c r="J222" i="10"/>
  <c r="AA222" i="10"/>
  <c r="AB222" i="10"/>
  <c r="B223" i="10"/>
  <c r="C223" i="10"/>
  <c r="C946" i="10"/>
  <c r="D223" i="10"/>
  <c r="D946" i="10"/>
  <c r="E223" i="10"/>
  <c r="E946" i="10"/>
  <c r="F223" i="10"/>
  <c r="F946" i="10"/>
  <c r="G223" i="10"/>
  <c r="G946" i="10"/>
  <c r="H223" i="10"/>
  <c r="H946" i="10"/>
  <c r="I223" i="10"/>
  <c r="I946" i="10"/>
  <c r="J223" i="10"/>
  <c r="J946" i="10"/>
  <c r="B224" i="10"/>
  <c r="R138" i="10"/>
  <c r="R468" i="10"/>
  <c r="C224" i="10"/>
  <c r="S138" i="10"/>
  <c r="S468" i="10"/>
  <c r="D224" i="10"/>
  <c r="T138" i="10"/>
  <c r="T468" i="10"/>
  <c r="E224" i="10"/>
  <c r="F224" i="10"/>
  <c r="V138" i="10"/>
  <c r="V468" i="10"/>
  <c r="G224" i="10"/>
  <c r="W138" i="10"/>
  <c r="W468" i="10"/>
  <c r="H224" i="10"/>
  <c r="I224" i="10"/>
  <c r="J224" i="10"/>
  <c r="B225" i="10"/>
  <c r="C225" i="10"/>
  <c r="D225" i="10"/>
  <c r="E225" i="10"/>
  <c r="F225" i="10"/>
  <c r="G225" i="10"/>
  <c r="H225" i="10"/>
  <c r="I225" i="10"/>
  <c r="J225" i="10"/>
  <c r="B226" i="10"/>
  <c r="R140" i="10"/>
  <c r="C226" i="10"/>
  <c r="D226" i="10"/>
  <c r="T140" i="10"/>
  <c r="E226" i="10"/>
  <c r="F226" i="10"/>
  <c r="V140" i="10"/>
  <c r="G226" i="10"/>
  <c r="H226" i="10"/>
  <c r="I226" i="10"/>
  <c r="Y140" i="10"/>
  <c r="J226" i="10"/>
  <c r="Z140" i="10"/>
  <c r="B227" i="10"/>
  <c r="C227" i="10"/>
  <c r="D227" i="10"/>
  <c r="T141" i="10"/>
  <c r="E227" i="10"/>
  <c r="F227" i="10"/>
  <c r="G227" i="10"/>
  <c r="W324" i="10"/>
  <c r="H227" i="10"/>
  <c r="I227" i="10"/>
  <c r="J227" i="10"/>
  <c r="B228" i="10"/>
  <c r="C228" i="10"/>
  <c r="D228" i="10"/>
  <c r="E228" i="10"/>
  <c r="F228" i="10"/>
  <c r="V143" i="10"/>
  <c r="G228" i="10"/>
  <c r="H228" i="10"/>
  <c r="X143" i="10"/>
  <c r="I228" i="10"/>
  <c r="J228" i="10"/>
  <c r="B229" i="10"/>
  <c r="C229" i="10"/>
  <c r="D229" i="10"/>
  <c r="E229" i="10"/>
  <c r="F229" i="10"/>
  <c r="V144" i="10"/>
  <c r="R144" i="10"/>
  <c r="S144" i="10"/>
  <c r="T144" i="10"/>
  <c r="U144" i="10"/>
  <c r="G229" i="10"/>
  <c r="W144" i="10"/>
  <c r="H229" i="10"/>
  <c r="X144" i="10"/>
  <c r="I229" i="10"/>
  <c r="Y144" i="10"/>
  <c r="AB144" i="10"/>
  <c r="J229" i="10"/>
  <c r="R229" i="10"/>
  <c r="S229" i="10"/>
  <c r="T229" i="10"/>
  <c r="U229" i="10"/>
  <c r="V229" i="10"/>
  <c r="W229" i="10"/>
  <c r="X229" i="10"/>
  <c r="Y229" i="10"/>
  <c r="Z229" i="10"/>
  <c r="B230" i="10"/>
  <c r="C230" i="10"/>
  <c r="D230" i="10"/>
  <c r="T145" i="10"/>
  <c r="E230" i="10"/>
  <c r="F230" i="10"/>
  <c r="V145" i="10"/>
  <c r="G230" i="10"/>
  <c r="H230" i="10"/>
  <c r="X145" i="10"/>
  <c r="I230" i="10"/>
  <c r="J230" i="10"/>
  <c r="B232" i="10"/>
  <c r="C232" i="10"/>
  <c r="D232" i="10"/>
  <c r="E232" i="10"/>
  <c r="F232" i="10"/>
  <c r="G232" i="10"/>
  <c r="H232" i="10"/>
  <c r="I232" i="10"/>
  <c r="J232" i="10"/>
  <c r="B233" i="10"/>
  <c r="C233" i="10"/>
  <c r="D233" i="10"/>
  <c r="E233" i="10"/>
  <c r="F233" i="10"/>
  <c r="G233" i="10"/>
  <c r="H233" i="10"/>
  <c r="I233" i="10"/>
  <c r="J233" i="10"/>
  <c r="B234" i="10"/>
  <c r="C234" i="10"/>
  <c r="D234" i="10"/>
  <c r="E234" i="10"/>
  <c r="U219" i="10"/>
  <c r="U492" i="10"/>
  <c r="F234" i="10"/>
  <c r="G234" i="10"/>
  <c r="H234" i="10"/>
  <c r="X219" i="10"/>
  <c r="X492" i="10"/>
  <c r="I234" i="10"/>
  <c r="Y219" i="10"/>
  <c r="Y492" i="10"/>
  <c r="J234" i="10"/>
  <c r="B235" i="10"/>
  <c r="C235" i="10"/>
  <c r="S220" i="10"/>
  <c r="S493" i="10"/>
  <c r="D235" i="10"/>
  <c r="T220" i="10"/>
  <c r="E235" i="10"/>
  <c r="F235" i="10"/>
  <c r="V220" i="10"/>
  <c r="G235" i="10"/>
  <c r="W220" i="10"/>
  <c r="W493" i="10"/>
  <c r="H235" i="10"/>
  <c r="X220" i="10"/>
  <c r="I235" i="10"/>
  <c r="Y220" i="10"/>
  <c r="Y493" i="10"/>
  <c r="J235" i="10"/>
  <c r="B236" i="10"/>
  <c r="C236" i="10"/>
  <c r="D236" i="10"/>
  <c r="E236" i="10"/>
  <c r="F236" i="10"/>
  <c r="V223" i="10"/>
  <c r="V496" i="10"/>
  <c r="G236" i="10"/>
  <c r="H236" i="10"/>
  <c r="I236" i="10"/>
  <c r="J236" i="10"/>
  <c r="B237" i="10"/>
  <c r="C237" i="10"/>
  <c r="D237" i="10"/>
  <c r="E237" i="10"/>
  <c r="F237" i="10"/>
  <c r="G237" i="10"/>
  <c r="H237" i="10"/>
  <c r="I237" i="10"/>
  <c r="J237" i="10"/>
  <c r="B238" i="10"/>
  <c r="C238" i="10"/>
  <c r="D238" i="10"/>
  <c r="E238" i="10"/>
  <c r="F238" i="10"/>
  <c r="G238" i="10"/>
  <c r="H238" i="10"/>
  <c r="I238" i="10"/>
  <c r="J238" i="10"/>
  <c r="B239" i="10"/>
  <c r="C239" i="10"/>
  <c r="D239" i="10"/>
  <c r="E239" i="10"/>
  <c r="U226" i="10"/>
  <c r="U522" i="10"/>
  <c r="F239" i="10"/>
  <c r="G239" i="10"/>
  <c r="W226" i="10"/>
  <c r="W522" i="10"/>
  <c r="H239" i="10"/>
  <c r="X226" i="10"/>
  <c r="X522" i="10"/>
  <c r="I239" i="10"/>
  <c r="Y226" i="10"/>
  <c r="J239" i="10"/>
  <c r="R239" i="10"/>
  <c r="S239" i="10"/>
  <c r="T239" i="10"/>
  <c r="U239" i="10"/>
  <c r="V239" i="10"/>
  <c r="W239" i="10"/>
  <c r="X239" i="10"/>
  <c r="Y239" i="10"/>
  <c r="Z239" i="10"/>
  <c r="B240" i="10"/>
  <c r="R227" i="10"/>
  <c r="R523" i="10"/>
  <c r="C240" i="10"/>
  <c r="S227" i="10"/>
  <c r="S523" i="10"/>
  <c r="D240" i="10"/>
  <c r="T227" i="10"/>
  <c r="T523" i="10"/>
  <c r="E240" i="10"/>
  <c r="U227" i="10"/>
  <c r="U523" i="10"/>
  <c r="F240" i="10"/>
  <c r="V227" i="10"/>
  <c r="G240" i="10"/>
  <c r="W227" i="10"/>
  <c r="W523" i="10"/>
  <c r="H240" i="10"/>
  <c r="X227" i="10"/>
  <c r="X523" i="10"/>
  <c r="I240" i="10"/>
  <c r="J240" i="10"/>
  <c r="R240" i="10"/>
  <c r="S240" i="10"/>
  <c r="T240" i="10"/>
  <c r="U240" i="10"/>
  <c r="V240" i="10"/>
  <c r="V545" i="10"/>
  <c r="W240" i="10"/>
  <c r="X240" i="10"/>
  <c r="Y240" i="10"/>
  <c r="Z240" i="10"/>
  <c r="Z545" i="10"/>
  <c r="B241" i="10"/>
  <c r="C241" i="10"/>
  <c r="D241" i="10"/>
  <c r="E241" i="10"/>
  <c r="F241" i="10"/>
  <c r="G241" i="10"/>
  <c r="H241" i="10"/>
  <c r="I241" i="10"/>
  <c r="J241" i="10"/>
  <c r="R241" i="10"/>
  <c r="R546" i="10"/>
  <c r="S241" i="10"/>
  <c r="S546" i="10"/>
  <c r="T241" i="10"/>
  <c r="T546" i="10"/>
  <c r="U241" i="10"/>
  <c r="U546" i="10"/>
  <c r="V241" i="10"/>
  <c r="V546" i="10"/>
  <c r="W241" i="10"/>
  <c r="W546" i="10"/>
  <c r="X241" i="10"/>
  <c r="X546" i="10"/>
  <c r="Y241" i="10"/>
  <c r="Y546" i="10"/>
  <c r="Z241" i="10"/>
  <c r="Z546" i="10"/>
  <c r="B242" i="10"/>
  <c r="C242" i="10"/>
  <c r="S228" i="10"/>
  <c r="S524" i="10"/>
  <c r="D242" i="10"/>
  <c r="E242" i="10"/>
  <c r="U228" i="10"/>
  <c r="U524" i="10"/>
  <c r="F242" i="10"/>
  <c r="G242" i="10"/>
  <c r="H242" i="10"/>
  <c r="I242" i="10"/>
  <c r="J242" i="10"/>
  <c r="R242" i="10"/>
  <c r="S242" i="10"/>
  <c r="T242" i="10"/>
  <c r="T547" i="10"/>
  <c r="U242" i="10"/>
  <c r="V242" i="10"/>
  <c r="W242" i="10"/>
  <c r="X242" i="10"/>
  <c r="X547" i="10"/>
  <c r="Y242" i="10"/>
  <c r="Z242" i="10"/>
  <c r="B243" i="10"/>
  <c r="C243" i="10"/>
  <c r="D243" i="10"/>
  <c r="E243" i="10"/>
  <c r="F243" i="10"/>
  <c r="G243" i="10"/>
  <c r="H243" i="10"/>
  <c r="X230" i="10"/>
  <c r="I243" i="10"/>
  <c r="J243" i="10"/>
  <c r="R243" i="10"/>
  <c r="S243" i="10"/>
  <c r="T243" i="10"/>
  <c r="U243" i="10"/>
  <c r="U550" i="10"/>
  <c r="U573" i="10"/>
  <c r="V243" i="10"/>
  <c r="W243" i="10"/>
  <c r="X243" i="10"/>
  <c r="Y243" i="10"/>
  <c r="Y550" i="10"/>
  <c r="Y573" i="10"/>
  <c r="Z243" i="10"/>
  <c r="B244" i="10"/>
  <c r="C244" i="10"/>
  <c r="S232" i="10"/>
  <c r="D244" i="10"/>
  <c r="T232" i="10"/>
  <c r="E244" i="10"/>
  <c r="F244" i="10"/>
  <c r="G244" i="10"/>
  <c r="H244" i="10"/>
  <c r="X232" i="10"/>
  <c r="I244" i="10"/>
  <c r="Y232" i="10"/>
  <c r="J244" i="10"/>
  <c r="R244" i="10"/>
  <c r="S244" i="10"/>
  <c r="T244" i="10"/>
  <c r="U244" i="10"/>
  <c r="V244" i="10"/>
  <c r="W244" i="10"/>
  <c r="X244" i="10"/>
  <c r="Y244" i="10"/>
  <c r="Z244" i="10"/>
  <c r="B245" i="10"/>
  <c r="R233" i="10"/>
  <c r="C245" i="10"/>
  <c r="D245" i="10"/>
  <c r="E245" i="10"/>
  <c r="U233" i="10"/>
  <c r="F245" i="10"/>
  <c r="G245" i="10"/>
  <c r="W233" i="10"/>
  <c r="H245" i="10"/>
  <c r="X233" i="10"/>
  <c r="I245" i="10"/>
  <c r="Y233" i="10"/>
  <c r="J245" i="10"/>
  <c r="R245" i="10"/>
  <c r="S245" i="10"/>
  <c r="T245" i="10"/>
  <c r="U245" i="10"/>
  <c r="V245" i="10"/>
  <c r="W245" i="10"/>
  <c r="W552" i="10"/>
  <c r="X245" i="10"/>
  <c r="Y245" i="10"/>
  <c r="Z245" i="10"/>
  <c r="B246" i="10"/>
  <c r="C246" i="10"/>
  <c r="S234" i="10"/>
  <c r="D246" i="10"/>
  <c r="T234" i="10"/>
  <c r="E246" i="10"/>
  <c r="F246" i="10"/>
  <c r="G246" i="10"/>
  <c r="W234" i="10"/>
  <c r="H246" i="10"/>
  <c r="X234" i="10"/>
  <c r="I246" i="10"/>
  <c r="J246" i="10"/>
  <c r="B247" i="10"/>
  <c r="R231" i="10"/>
  <c r="C247" i="10"/>
  <c r="D247" i="10"/>
  <c r="E247" i="10"/>
  <c r="F247" i="10"/>
  <c r="V231" i="10"/>
  <c r="G247" i="10"/>
  <c r="H247" i="10"/>
  <c r="X231" i="10"/>
  <c r="I247" i="10"/>
  <c r="Y231" i="10"/>
  <c r="J247" i="10"/>
  <c r="Z231" i="10"/>
  <c r="R247" i="10"/>
  <c r="S247" i="10"/>
  <c r="T247" i="10"/>
  <c r="U247" i="10"/>
  <c r="V247" i="10"/>
  <c r="W247" i="10"/>
  <c r="X247" i="10"/>
  <c r="Y247" i="10"/>
  <c r="Z247" i="10"/>
  <c r="B248" i="10"/>
  <c r="C248" i="10"/>
  <c r="C249" i="10"/>
  <c r="S276" i="10"/>
  <c r="S562" i="10"/>
  <c r="D248" i="10"/>
  <c r="E248" i="10"/>
  <c r="F248" i="10"/>
  <c r="G248" i="10"/>
  <c r="G249" i="10"/>
  <c r="W276" i="10"/>
  <c r="W562" i="10"/>
  <c r="H248" i="10"/>
  <c r="I248" i="10"/>
  <c r="J248" i="10"/>
  <c r="R248" i="10"/>
  <c r="S248" i="10"/>
  <c r="T248" i="10"/>
  <c r="U248" i="10"/>
  <c r="V248" i="10"/>
  <c r="W248" i="10"/>
  <c r="X248" i="10"/>
  <c r="Y248" i="10"/>
  <c r="Z248" i="10"/>
  <c r="B249" i="10"/>
  <c r="D249" i="10"/>
  <c r="E249" i="10"/>
  <c r="E250" i="10"/>
  <c r="U277" i="10"/>
  <c r="U564" i="10"/>
  <c r="F249" i="10"/>
  <c r="H249" i="10"/>
  <c r="I249" i="10"/>
  <c r="Y276" i="10"/>
  <c r="Y562" i="10"/>
  <c r="J249" i="10"/>
  <c r="R249" i="10"/>
  <c r="S249" i="10"/>
  <c r="T249" i="10"/>
  <c r="U249" i="10"/>
  <c r="V249" i="10"/>
  <c r="W249" i="10"/>
  <c r="X249" i="10"/>
  <c r="Y249" i="10"/>
  <c r="Z249" i="10"/>
  <c r="B250" i="10"/>
  <c r="C250" i="10"/>
  <c r="S277" i="10"/>
  <c r="S564" i="10"/>
  <c r="D250" i="10"/>
  <c r="F250" i="10"/>
  <c r="G250" i="10"/>
  <c r="W277" i="10"/>
  <c r="W564" i="10"/>
  <c r="H250" i="10"/>
  <c r="I250" i="10"/>
  <c r="J250" i="10"/>
  <c r="R250" i="10"/>
  <c r="S250" i="10"/>
  <c r="T250" i="10"/>
  <c r="U250" i="10"/>
  <c r="V250" i="10"/>
  <c r="W250" i="10"/>
  <c r="X250" i="10"/>
  <c r="Y250" i="10"/>
  <c r="Z250" i="10"/>
  <c r="B251" i="10"/>
  <c r="C251" i="10"/>
  <c r="D251" i="10"/>
  <c r="E251" i="10"/>
  <c r="U278" i="10"/>
  <c r="F251" i="10"/>
  <c r="G251" i="10"/>
  <c r="H251" i="10"/>
  <c r="I251" i="10"/>
  <c r="J251" i="10"/>
  <c r="B252" i="10"/>
  <c r="C252" i="10"/>
  <c r="D252" i="10"/>
  <c r="T279" i="10"/>
  <c r="T567" i="10"/>
  <c r="E252" i="10"/>
  <c r="F252" i="10"/>
  <c r="G252" i="10"/>
  <c r="H252" i="10"/>
  <c r="X279" i="10"/>
  <c r="X567" i="10"/>
  <c r="I252" i="10"/>
  <c r="J252" i="10"/>
  <c r="B253" i="10"/>
  <c r="C253" i="10"/>
  <c r="S281" i="10"/>
  <c r="S569" i="10"/>
  <c r="D253" i="10"/>
  <c r="E253" i="10"/>
  <c r="F253" i="10"/>
  <c r="G253" i="10"/>
  <c r="W281" i="10"/>
  <c r="H253" i="10"/>
  <c r="I253" i="10"/>
  <c r="J253" i="10"/>
  <c r="Z281" i="10"/>
  <c r="Z569" i="10"/>
  <c r="R253" i="10"/>
  <c r="S253" i="10"/>
  <c r="T253" i="10"/>
  <c r="U253" i="10"/>
  <c r="V253" i="10"/>
  <c r="W253" i="10"/>
  <c r="X253" i="10"/>
  <c r="Y253" i="10"/>
  <c r="Z253" i="10"/>
  <c r="B254" i="10"/>
  <c r="C254" i="10"/>
  <c r="D254" i="10"/>
  <c r="T319" i="10"/>
  <c r="T466" i="10"/>
  <c r="E254" i="10"/>
  <c r="F254" i="10"/>
  <c r="G254" i="10"/>
  <c r="H254" i="10"/>
  <c r="X319" i="10"/>
  <c r="X466" i="10"/>
  <c r="I254" i="10"/>
  <c r="J254" i="10"/>
  <c r="R254" i="10"/>
  <c r="S254" i="10"/>
  <c r="T254" i="10"/>
  <c r="U254" i="10"/>
  <c r="V254" i="10"/>
  <c r="W254" i="10"/>
  <c r="X254" i="10"/>
  <c r="Y254" i="10"/>
  <c r="Z254" i="10"/>
  <c r="B255" i="10"/>
  <c r="C255" i="10"/>
  <c r="D255" i="10"/>
  <c r="E255" i="10"/>
  <c r="F255" i="10"/>
  <c r="V321" i="10"/>
  <c r="G255" i="10"/>
  <c r="H255" i="10"/>
  <c r="I255" i="10"/>
  <c r="J255" i="10"/>
  <c r="Z321" i="10"/>
  <c r="R255" i="10"/>
  <c r="S255" i="10"/>
  <c r="T255" i="10"/>
  <c r="U255" i="10"/>
  <c r="V255" i="10"/>
  <c r="W255" i="10"/>
  <c r="X255" i="10"/>
  <c r="Y255" i="10"/>
  <c r="Z255" i="10"/>
  <c r="R256" i="10"/>
  <c r="S256" i="10"/>
  <c r="T256" i="10"/>
  <c r="T551" i="10"/>
  <c r="T574" i="10"/>
  <c r="U256" i="10"/>
  <c r="V256" i="10"/>
  <c r="W256" i="10"/>
  <c r="X256" i="10"/>
  <c r="X551" i="10"/>
  <c r="X574" i="10"/>
  <c r="Y256" i="10"/>
  <c r="Z256" i="10"/>
  <c r="R257" i="10"/>
  <c r="S257" i="10"/>
  <c r="T257" i="10"/>
  <c r="U257" i="10"/>
  <c r="V257" i="10"/>
  <c r="W257" i="10"/>
  <c r="W553" i="10"/>
  <c r="X257" i="10"/>
  <c r="Y257" i="10"/>
  <c r="Z257" i="10"/>
  <c r="Z553" i="10"/>
  <c r="B258" i="10"/>
  <c r="C258" i="10"/>
  <c r="D258" i="10"/>
  <c r="E258" i="10"/>
  <c r="F258" i="10"/>
  <c r="G258" i="10"/>
  <c r="H258" i="10"/>
  <c r="I258" i="10"/>
  <c r="J258" i="10"/>
  <c r="B259" i="10"/>
  <c r="C259" i="10"/>
  <c r="D259" i="10"/>
  <c r="E259" i="10"/>
  <c r="F259" i="10"/>
  <c r="G259" i="10"/>
  <c r="H259" i="10"/>
  <c r="I259" i="10"/>
  <c r="J259" i="10"/>
  <c r="R262" i="10"/>
  <c r="S262" i="10"/>
  <c r="T262" i="10"/>
  <c r="U262" i="10"/>
  <c r="V262" i="10"/>
  <c r="W262" i="10"/>
  <c r="X262" i="10"/>
  <c r="Y262" i="10"/>
  <c r="Z262" i="10"/>
  <c r="B263" i="10"/>
  <c r="C263" i="10"/>
  <c r="D263" i="10"/>
  <c r="E263" i="10"/>
  <c r="F263" i="10"/>
  <c r="G263" i="10"/>
  <c r="H263" i="10"/>
  <c r="I263" i="10"/>
  <c r="J263" i="10"/>
  <c r="R263" i="10"/>
  <c r="S263" i="10"/>
  <c r="T263" i="10"/>
  <c r="U263" i="10"/>
  <c r="V263" i="10"/>
  <c r="W263" i="10"/>
  <c r="X263" i="10"/>
  <c r="Y263" i="10"/>
  <c r="Z263" i="10"/>
  <c r="B264" i="10"/>
  <c r="C264" i="10"/>
  <c r="D264" i="10"/>
  <c r="E264" i="10"/>
  <c r="F264" i="10"/>
  <c r="G264" i="10"/>
  <c r="H264" i="10"/>
  <c r="I264" i="10"/>
  <c r="J264" i="10"/>
  <c r="S264" i="10"/>
  <c r="T264" i="10"/>
  <c r="T561" i="10"/>
  <c r="W264" i="10"/>
  <c r="X264" i="10"/>
  <c r="X561" i="10"/>
  <c r="B265" i="10"/>
  <c r="C265" i="10"/>
  <c r="D265" i="10"/>
  <c r="E265" i="10"/>
  <c r="F265" i="10"/>
  <c r="G265" i="10"/>
  <c r="H265" i="10"/>
  <c r="I265" i="10"/>
  <c r="J265" i="10"/>
  <c r="R265" i="10"/>
  <c r="T265" i="10"/>
  <c r="T563" i="10"/>
  <c r="W265" i="10"/>
  <c r="X265" i="10"/>
  <c r="Y265" i="10"/>
  <c r="Y563" i="10"/>
  <c r="B266" i="10"/>
  <c r="C266" i="10"/>
  <c r="D266" i="10"/>
  <c r="E266" i="10"/>
  <c r="F266" i="10"/>
  <c r="G266" i="10"/>
  <c r="H266" i="10"/>
  <c r="I266" i="10"/>
  <c r="J266" i="10"/>
  <c r="B267" i="10"/>
  <c r="C267" i="10"/>
  <c r="D267" i="10"/>
  <c r="E267" i="10"/>
  <c r="F267" i="10"/>
  <c r="G267" i="10"/>
  <c r="H267" i="10"/>
  <c r="I267" i="10"/>
  <c r="J267" i="10"/>
  <c r="B268" i="10"/>
  <c r="C268" i="10"/>
  <c r="D268" i="10"/>
  <c r="E268" i="10"/>
  <c r="F268" i="10"/>
  <c r="G268" i="10"/>
  <c r="H268" i="10"/>
  <c r="I268" i="10"/>
  <c r="J268" i="10"/>
  <c r="R268" i="10"/>
  <c r="S268" i="10"/>
  <c r="U268" i="10"/>
  <c r="V268" i="10"/>
  <c r="W268" i="10"/>
  <c r="Y268" i="10"/>
  <c r="Z268" i="10"/>
  <c r="T269" i="10"/>
  <c r="V269" i="10"/>
  <c r="V565" i="10"/>
  <c r="W269" i="10"/>
  <c r="X269" i="10"/>
  <c r="R270" i="10"/>
  <c r="S270" i="10"/>
  <c r="V270" i="10"/>
  <c r="X270" i="10"/>
  <c r="Z270" i="10"/>
  <c r="R271" i="10"/>
  <c r="S271" i="10"/>
  <c r="U271" i="10"/>
  <c r="X271" i="10"/>
  <c r="Y271" i="10"/>
  <c r="R272" i="10"/>
  <c r="S272" i="10"/>
  <c r="T272" i="10"/>
  <c r="V272" i="10"/>
  <c r="W272" i="10"/>
  <c r="X272" i="10"/>
  <c r="Y272" i="10"/>
  <c r="Z272" i="10"/>
  <c r="B273" i="10"/>
  <c r="C273" i="10"/>
  <c r="D273" i="10"/>
  <c r="E273" i="10"/>
  <c r="F273" i="10"/>
  <c r="G273" i="10"/>
  <c r="H273" i="10"/>
  <c r="I273" i="10"/>
  <c r="J273" i="10"/>
  <c r="B274" i="10"/>
  <c r="C274" i="10"/>
  <c r="D274" i="10"/>
  <c r="E274" i="10"/>
  <c r="F274" i="10"/>
  <c r="G274" i="10"/>
  <c r="H274" i="10"/>
  <c r="I274" i="10"/>
  <c r="J274" i="10"/>
  <c r="R274" i="10"/>
  <c r="S274" i="10"/>
  <c r="T274" i="10"/>
  <c r="U274" i="10"/>
  <c r="V274" i="10"/>
  <c r="W274" i="10"/>
  <c r="X274" i="10"/>
  <c r="Y274" i="10"/>
  <c r="Z274" i="10"/>
  <c r="R275" i="10"/>
  <c r="S275" i="10"/>
  <c r="T275" i="10"/>
  <c r="U275" i="10"/>
  <c r="V275" i="10"/>
  <c r="W275" i="10"/>
  <c r="X275" i="10"/>
  <c r="Y275" i="10"/>
  <c r="Z275" i="10"/>
  <c r="V276" i="10"/>
  <c r="V562" i="10"/>
  <c r="T277" i="10"/>
  <c r="T564" i="10"/>
  <c r="X277" i="10"/>
  <c r="X564" i="10"/>
  <c r="B278" i="10"/>
  <c r="C278" i="10"/>
  <c r="D278" i="10"/>
  <c r="E278" i="10"/>
  <c r="F278" i="10"/>
  <c r="G278" i="10"/>
  <c r="H278" i="10"/>
  <c r="I278" i="10"/>
  <c r="J278" i="10"/>
  <c r="R278" i="10"/>
  <c r="S278" i="10"/>
  <c r="V278" i="10"/>
  <c r="X278" i="10"/>
  <c r="B279" i="10"/>
  <c r="C279" i="10"/>
  <c r="D279" i="10"/>
  <c r="E279" i="10"/>
  <c r="F279" i="10"/>
  <c r="G279" i="10"/>
  <c r="H279" i="10"/>
  <c r="I279" i="10"/>
  <c r="J279" i="10"/>
  <c r="R279" i="10"/>
  <c r="S279" i="10"/>
  <c r="S567" i="10"/>
  <c r="V279" i="10"/>
  <c r="W279" i="10"/>
  <c r="W567" i="10"/>
  <c r="B280" i="10"/>
  <c r="C280" i="10"/>
  <c r="D280" i="10"/>
  <c r="E280" i="10"/>
  <c r="F280" i="10"/>
  <c r="G280" i="10"/>
  <c r="H280" i="10"/>
  <c r="I280" i="10"/>
  <c r="J280" i="10"/>
  <c r="S280" i="10"/>
  <c r="S568" i="10"/>
  <c r="U280" i="10"/>
  <c r="V280" i="10"/>
  <c r="W280" i="10"/>
  <c r="W568" i="10"/>
  <c r="Y280" i="10"/>
  <c r="B281" i="10"/>
  <c r="C281" i="10"/>
  <c r="D281" i="10"/>
  <c r="E281" i="10"/>
  <c r="F281" i="10"/>
  <c r="G281" i="10"/>
  <c r="H281" i="10"/>
  <c r="I281" i="10"/>
  <c r="J281" i="10"/>
  <c r="R281" i="10"/>
  <c r="R569" i="10"/>
  <c r="U281" i="10"/>
  <c r="V281" i="10"/>
  <c r="V569" i="10"/>
  <c r="Y281" i="10"/>
  <c r="B282" i="10"/>
  <c r="C282" i="10"/>
  <c r="D282" i="10"/>
  <c r="E282" i="10"/>
  <c r="F282" i="10"/>
  <c r="G282" i="10"/>
  <c r="H282" i="10"/>
  <c r="I282" i="10"/>
  <c r="J282" i="10"/>
  <c r="B283" i="10"/>
  <c r="C283" i="10"/>
  <c r="D283" i="10"/>
  <c r="E283" i="10"/>
  <c r="F283" i="10"/>
  <c r="G283" i="10"/>
  <c r="H283" i="10"/>
  <c r="I283" i="10"/>
  <c r="J283" i="10"/>
  <c r="B285" i="10"/>
  <c r="C285" i="10"/>
  <c r="D285" i="10"/>
  <c r="E285" i="10"/>
  <c r="F285" i="10"/>
  <c r="G285" i="10"/>
  <c r="H285" i="10"/>
  <c r="I285" i="10"/>
  <c r="J285" i="10"/>
  <c r="R285" i="10"/>
  <c r="S285" i="10"/>
  <c r="T285" i="10"/>
  <c r="U285" i="10"/>
  <c r="V285" i="10"/>
  <c r="W285" i="10"/>
  <c r="X285" i="10"/>
  <c r="Y285" i="10"/>
  <c r="Z285" i="10"/>
  <c r="B286" i="10"/>
  <c r="C286" i="10"/>
  <c r="D286" i="10"/>
  <c r="E286" i="10"/>
  <c r="F286" i="10"/>
  <c r="G286" i="10"/>
  <c r="H286" i="10"/>
  <c r="I286" i="10"/>
  <c r="J286" i="10"/>
  <c r="R286" i="10"/>
  <c r="S286" i="10"/>
  <c r="T286" i="10"/>
  <c r="U286" i="10"/>
  <c r="V286" i="10"/>
  <c r="W286" i="10"/>
  <c r="X286" i="10"/>
  <c r="Y286" i="10"/>
  <c r="Z286" i="10"/>
  <c r="R287" i="10"/>
  <c r="S287" i="10"/>
  <c r="T287" i="10"/>
  <c r="T453" i="10"/>
  <c r="U287" i="10"/>
  <c r="V287" i="10"/>
  <c r="W287" i="10"/>
  <c r="X287" i="10"/>
  <c r="X453" i="10"/>
  <c r="Y287" i="10"/>
  <c r="Z287" i="10"/>
  <c r="B288" i="10"/>
  <c r="C288" i="10"/>
  <c r="D288" i="10"/>
  <c r="E288" i="10"/>
  <c r="F288" i="10"/>
  <c r="G288" i="10"/>
  <c r="H288" i="10"/>
  <c r="I288" i="10"/>
  <c r="J288" i="10"/>
  <c r="R288" i="10"/>
  <c r="R575" i="10"/>
  <c r="S288" i="10"/>
  <c r="S575" i="10"/>
  <c r="T288" i="10"/>
  <c r="T575" i="10"/>
  <c r="U288" i="10"/>
  <c r="U575" i="10"/>
  <c r="V288" i="10"/>
  <c r="V575" i="10"/>
  <c r="W288" i="10"/>
  <c r="W575" i="10"/>
  <c r="X288" i="10"/>
  <c r="X575" i="10"/>
  <c r="Y288" i="10"/>
  <c r="Y575" i="10"/>
  <c r="Z288" i="10"/>
  <c r="Z575" i="10"/>
  <c r="B289" i="10"/>
  <c r="C289" i="10"/>
  <c r="D289" i="10"/>
  <c r="E289" i="10"/>
  <c r="F289" i="10"/>
  <c r="G289" i="10"/>
  <c r="H289" i="10"/>
  <c r="I289" i="10"/>
  <c r="J289" i="10"/>
  <c r="R289" i="10"/>
  <c r="S289" i="10"/>
  <c r="T289" i="10"/>
  <c r="U289" i="10"/>
  <c r="V289" i="10"/>
  <c r="W289" i="10"/>
  <c r="X289" i="10"/>
  <c r="Y289" i="10"/>
  <c r="Z289" i="10"/>
  <c r="B290" i="10"/>
  <c r="C290" i="10"/>
  <c r="D290" i="10"/>
  <c r="E290" i="10"/>
  <c r="F290" i="10"/>
  <c r="G290" i="10"/>
  <c r="H290" i="10"/>
  <c r="I290" i="10"/>
  <c r="J290" i="10"/>
  <c r="R290" i="10"/>
  <c r="S290" i="10"/>
  <c r="T290" i="10"/>
  <c r="U290" i="10"/>
  <c r="V290" i="10"/>
  <c r="W290" i="10"/>
  <c r="X290" i="10"/>
  <c r="Y290" i="10"/>
  <c r="Z290" i="10"/>
  <c r="B291" i="10"/>
  <c r="C291" i="10"/>
  <c r="D291" i="10"/>
  <c r="E291" i="10"/>
  <c r="F291" i="10"/>
  <c r="G291" i="10"/>
  <c r="H291" i="10"/>
  <c r="I291" i="10"/>
  <c r="J291" i="10"/>
  <c r="B292" i="10"/>
  <c r="C292" i="10"/>
  <c r="D292" i="10"/>
  <c r="E292" i="10"/>
  <c r="F292" i="10"/>
  <c r="G292" i="10"/>
  <c r="H292" i="10"/>
  <c r="I292" i="10"/>
  <c r="J292" i="10"/>
  <c r="R292" i="10"/>
  <c r="S292" i="10"/>
  <c r="T292" i="10"/>
  <c r="U292" i="10"/>
  <c r="V292" i="10"/>
  <c r="W292" i="10"/>
  <c r="X292" i="10"/>
  <c r="Y292" i="10"/>
  <c r="Z292" i="10"/>
  <c r="R293" i="10"/>
  <c r="S293" i="10"/>
  <c r="T293" i="10"/>
  <c r="U293" i="10"/>
  <c r="V293" i="10"/>
  <c r="W293" i="10"/>
  <c r="X293" i="10"/>
  <c r="Y293" i="10"/>
  <c r="Z293" i="10"/>
  <c r="R294" i="10"/>
  <c r="S294" i="10"/>
  <c r="T294" i="10"/>
  <c r="T457" i="10"/>
  <c r="U294" i="10"/>
  <c r="V294" i="10"/>
  <c r="W294" i="10"/>
  <c r="X294" i="10"/>
  <c r="X457" i="10"/>
  <c r="Y294" i="10"/>
  <c r="Z294" i="10"/>
  <c r="R296" i="10"/>
  <c r="S296" i="10"/>
  <c r="T296" i="10"/>
  <c r="U296" i="10"/>
  <c r="V296" i="10"/>
  <c r="W296" i="10"/>
  <c r="X296" i="10"/>
  <c r="Y296" i="10"/>
  <c r="Z296" i="10"/>
  <c r="R297" i="10"/>
  <c r="S297" i="10"/>
  <c r="T297" i="10"/>
  <c r="U297" i="10"/>
  <c r="V297" i="10"/>
  <c r="W297" i="10"/>
  <c r="X297" i="10"/>
  <c r="Y297" i="10"/>
  <c r="Z297" i="10"/>
  <c r="B298" i="10"/>
  <c r="C298" i="10"/>
  <c r="D298" i="10"/>
  <c r="E298" i="10"/>
  <c r="F298" i="10"/>
  <c r="G298" i="10"/>
  <c r="H298" i="10"/>
  <c r="I298" i="10"/>
  <c r="J298" i="10"/>
  <c r="R298" i="10"/>
  <c r="S298" i="10"/>
  <c r="T298" i="10"/>
  <c r="U298" i="10"/>
  <c r="V298" i="10"/>
  <c r="W298" i="10"/>
  <c r="X298" i="10"/>
  <c r="X454" i="10"/>
  <c r="Y298" i="10"/>
  <c r="Z298" i="10"/>
  <c r="B299" i="10"/>
  <c r="C299" i="10"/>
  <c r="D299" i="10"/>
  <c r="E299" i="10"/>
  <c r="F299" i="10"/>
  <c r="G299" i="10"/>
  <c r="H299" i="10"/>
  <c r="I299" i="10"/>
  <c r="J299" i="10"/>
  <c r="R299" i="10"/>
  <c r="R576" i="10"/>
  <c r="S299" i="10"/>
  <c r="S576" i="10"/>
  <c r="T299" i="10"/>
  <c r="T576" i="10"/>
  <c r="U299" i="10"/>
  <c r="U576" i="10"/>
  <c r="V299" i="10"/>
  <c r="V576" i="10"/>
  <c r="W299" i="10"/>
  <c r="W576" i="10"/>
  <c r="X299" i="10"/>
  <c r="X576" i="10"/>
  <c r="Y299" i="10"/>
  <c r="Y576" i="10"/>
  <c r="Z299" i="10"/>
  <c r="Z576" i="10"/>
  <c r="R300" i="10"/>
  <c r="S300" i="10"/>
  <c r="T300" i="10"/>
  <c r="U300" i="10"/>
  <c r="V300" i="10"/>
  <c r="W300" i="10"/>
  <c r="X300" i="10"/>
  <c r="Y300" i="10"/>
  <c r="Z300" i="10"/>
  <c r="B301" i="10"/>
  <c r="C301" i="10"/>
  <c r="D301" i="10"/>
  <c r="E301" i="10"/>
  <c r="F301" i="10"/>
  <c r="G301" i="10"/>
  <c r="H301" i="10"/>
  <c r="I301" i="10"/>
  <c r="J301" i="10"/>
  <c r="R301" i="10"/>
  <c r="S301" i="10"/>
  <c r="T301" i="10"/>
  <c r="U301" i="10"/>
  <c r="V301" i="10"/>
  <c r="W301" i="10"/>
  <c r="X301" i="10"/>
  <c r="Y301" i="10"/>
  <c r="Z301" i="10"/>
  <c r="B302" i="10"/>
  <c r="C302" i="10"/>
  <c r="D302" i="10"/>
  <c r="E302" i="10"/>
  <c r="F302" i="10"/>
  <c r="G302" i="10"/>
  <c r="H302" i="10"/>
  <c r="I302" i="10"/>
  <c r="J302" i="10"/>
  <c r="R302" i="10"/>
  <c r="S302" i="10"/>
  <c r="T302" i="10"/>
  <c r="U302" i="10"/>
  <c r="V302" i="10"/>
  <c r="W302" i="10"/>
  <c r="X302" i="10"/>
  <c r="Y302" i="10"/>
  <c r="Z302" i="10"/>
  <c r="B303" i="10"/>
  <c r="C303" i="10"/>
  <c r="D303" i="10"/>
  <c r="E303" i="10"/>
  <c r="F303" i="10"/>
  <c r="G303" i="10"/>
  <c r="H303" i="10"/>
  <c r="I303" i="10"/>
  <c r="J303" i="10"/>
  <c r="R303" i="10"/>
  <c r="S303" i="10"/>
  <c r="T303" i="10"/>
  <c r="U303" i="10"/>
  <c r="V303" i="10"/>
  <c r="W303" i="10"/>
  <c r="X303" i="10"/>
  <c r="Y303" i="10"/>
  <c r="Z303" i="10"/>
  <c r="B304" i="10"/>
  <c r="C304" i="10"/>
  <c r="D304" i="10"/>
  <c r="E304" i="10"/>
  <c r="F304" i="10"/>
  <c r="G304" i="10"/>
  <c r="H304" i="10"/>
  <c r="I304" i="10"/>
  <c r="J304" i="10"/>
  <c r="R304" i="10"/>
  <c r="S304" i="10"/>
  <c r="T304" i="10"/>
  <c r="U304" i="10"/>
  <c r="V304" i="10"/>
  <c r="W304" i="10"/>
  <c r="X304" i="10"/>
  <c r="Y304" i="10"/>
  <c r="Z304" i="10"/>
  <c r="B305" i="10"/>
  <c r="C305" i="10"/>
  <c r="D305" i="10"/>
  <c r="E305" i="10"/>
  <c r="F305" i="10"/>
  <c r="G305" i="10"/>
  <c r="H305" i="10"/>
  <c r="I305" i="10"/>
  <c r="J305" i="10"/>
  <c r="R305" i="10"/>
  <c r="S305" i="10"/>
  <c r="S458" i="10"/>
  <c r="T305" i="10"/>
  <c r="U305" i="10"/>
  <c r="V305" i="10"/>
  <c r="W305" i="10"/>
  <c r="X305" i="10"/>
  <c r="Y305" i="10"/>
  <c r="Z305" i="10"/>
  <c r="B306" i="10"/>
  <c r="D306" i="10"/>
  <c r="E306" i="10"/>
  <c r="F306" i="10"/>
  <c r="G306" i="10"/>
  <c r="H306" i="10"/>
  <c r="I306" i="10"/>
  <c r="J306" i="10"/>
  <c r="AA306" i="10"/>
  <c r="AB306" i="10"/>
  <c r="R307" i="10"/>
  <c r="S307" i="10"/>
  <c r="T307" i="10"/>
  <c r="U307" i="10"/>
  <c r="V307" i="10"/>
  <c r="W307" i="10"/>
  <c r="X307" i="10"/>
  <c r="Y307" i="10"/>
  <c r="Z307" i="10"/>
  <c r="R308" i="10"/>
  <c r="S308" i="10"/>
  <c r="T308" i="10"/>
  <c r="U308" i="10"/>
  <c r="V308" i="10"/>
  <c r="W308" i="10"/>
  <c r="X308" i="10"/>
  <c r="Y308" i="10"/>
  <c r="Z308" i="10"/>
  <c r="R309" i="10"/>
  <c r="R465" i="10"/>
  <c r="S309" i="10"/>
  <c r="U309" i="10"/>
  <c r="V309" i="10"/>
  <c r="V465" i="10"/>
  <c r="Y309" i="10"/>
  <c r="Z309" i="10"/>
  <c r="Z465" i="10"/>
  <c r="R310" i="10"/>
  <c r="S310" i="10"/>
  <c r="T310" i="10"/>
  <c r="U310" i="10"/>
  <c r="V310" i="10"/>
  <c r="W310" i="10"/>
  <c r="X310" i="10"/>
  <c r="Y310" i="10"/>
  <c r="Z310" i="10"/>
  <c r="R311" i="10"/>
  <c r="S311" i="10"/>
  <c r="T311" i="10"/>
  <c r="U311" i="10"/>
  <c r="V311" i="10"/>
  <c r="W311" i="10"/>
  <c r="X311" i="10"/>
  <c r="Y311" i="10"/>
  <c r="Z311" i="10"/>
  <c r="B312" i="10"/>
  <c r="C312" i="10"/>
  <c r="D312" i="10"/>
  <c r="E312" i="10"/>
  <c r="F312" i="10"/>
  <c r="G312" i="10"/>
  <c r="H312" i="10"/>
  <c r="I312" i="10"/>
  <c r="J312" i="10"/>
  <c r="R312" i="10"/>
  <c r="T312" i="10"/>
  <c r="U312" i="10"/>
  <c r="W312" i="10"/>
  <c r="Y312" i="10"/>
  <c r="Z312" i="10"/>
  <c r="B313" i="10"/>
  <c r="C313" i="10"/>
  <c r="D313" i="10"/>
  <c r="E313" i="10"/>
  <c r="F313" i="10"/>
  <c r="G313" i="10"/>
  <c r="H313" i="10"/>
  <c r="I313" i="10"/>
  <c r="J313" i="10"/>
  <c r="S313" i="10"/>
  <c r="T313" i="10"/>
  <c r="U313" i="10"/>
  <c r="W313" i="10"/>
  <c r="X313" i="10"/>
  <c r="Y313" i="10"/>
  <c r="R314" i="10"/>
  <c r="S314" i="10"/>
  <c r="T314" i="10"/>
  <c r="U314" i="10"/>
  <c r="V314" i="10"/>
  <c r="X314" i="10"/>
  <c r="Y314" i="10"/>
  <c r="Z314" i="10"/>
  <c r="B315" i="10"/>
  <c r="C315" i="10"/>
  <c r="D315" i="10"/>
  <c r="E315" i="10"/>
  <c r="F315" i="10"/>
  <c r="G315" i="10"/>
  <c r="H315" i="10"/>
  <c r="I315" i="10"/>
  <c r="J315" i="10"/>
  <c r="R315" i="10"/>
  <c r="S315" i="10"/>
  <c r="T315" i="10"/>
  <c r="T469" i="10"/>
  <c r="U315" i="10"/>
  <c r="V315" i="10"/>
  <c r="W315" i="10"/>
  <c r="X315" i="10"/>
  <c r="X469" i="10"/>
  <c r="Y315" i="10"/>
  <c r="Z315" i="10"/>
  <c r="Z469" i="10"/>
  <c r="B316" i="10"/>
  <c r="C316" i="10"/>
  <c r="D316" i="10"/>
  <c r="E316" i="10"/>
  <c r="F316" i="10"/>
  <c r="G316" i="10"/>
  <c r="H316" i="10"/>
  <c r="I316" i="10"/>
  <c r="J316" i="10"/>
  <c r="B317" i="10"/>
  <c r="C317" i="10"/>
  <c r="D317" i="10"/>
  <c r="D338" i="10"/>
  <c r="E317" i="10"/>
  <c r="E338" i="10"/>
  <c r="F317" i="10"/>
  <c r="G317" i="10"/>
  <c r="H317" i="10"/>
  <c r="H338" i="10"/>
  <c r="I317" i="10"/>
  <c r="J317" i="10"/>
  <c r="R317" i="10"/>
  <c r="S317" i="10"/>
  <c r="T317" i="10"/>
  <c r="U317" i="10"/>
  <c r="V317" i="10"/>
  <c r="W317" i="10"/>
  <c r="X317" i="10"/>
  <c r="Y317" i="10"/>
  <c r="Z317" i="10"/>
  <c r="R318" i="10"/>
  <c r="S318" i="10"/>
  <c r="T318" i="10"/>
  <c r="U318" i="10"/>
  <c r="V318" i="10"/>
  <c r="W318" i="10"/>
  <c r="X318" i="10"/>
  <c r="Y318" i="10"/>
  <c r="Z318" i="10"/>
  <c r="R319" i="10"/>
  <c r="S319" i="10"/>
  <c r="U319" i="10"/>
  <c r="V319" i="10"/>
  <c r="V466" i="10"/>
  <c r="W319" i="10"/>
  <c r="Y319" i="10"/>
  <c r="R320" i="10"/>
  <c r="S320" i="10"/>
  <c r="U320" i="10"/>
  <c r="V320" i="10"/>
  <c r="W320" i="10"/>
  <c r="Y320" i="10"/>
  <c r="Z320" i="10"/>
  <c r="S321" i="10"/>
  <c r="U321" i="10"/>
  <c r="W321" i="10"/>
  <c r="X321" i="10"/>
  <c r="Y321" i="10"/>
  <c r="S322" i="10"/>
  <c r="T322" i="10"/>
  <c r="W322" i="10"/>
  <c r="X322" i="10"/>
  <c r="Z322" i="10"/>
  <c r="R323" i="10"/>
  <c r="S323" i="10"/>
  <c r="T323" i="10"/>
  <c r="W323" i="10"/>
  <c r="Y323" i="10"/>
  <c r="R324" i="10"/>
  <c r="U324" i="10"/>
  <c r="V324" i="10"/>
  <c r="X324" i="10"/>
  <c r="Y324" i="10"/>
  <c r="Z324" i="10"/>
  <c r="S325" i="10"/>
  <c r="T325" i="10"/>
  <c r="U325" i="10"/>
  <c r="V325" i="10"/>
  <c r="W325" i="10"/>
  <c r="X325" i="10"/>
  <c r="Y325" i="10"/>
  <c r="Z325" i="10"/>
  <c r="B326" i="10"/>
  <c r="C326" i="10"/>
  <c r="D326" i="10"/>
  <c r="E326" i="10"/>
  <c r="F326" i="10"/>
  <c r="G326" i="10"/>
  <c r="H326" i="10"/>
  <c r="I326" i="10"/>
  <c r="J326" i="10"/>
  <c r="R326" i="10"/>
  <c r="S326" i="10"/>
  <c r="S470" i="10"/>
  <c r="T326" i="10"/>
  <c r="U326" i="10"/>
  <c r="V326" i="10"/>
  <c r="W326" i="10"/>
  <c r="W470" i="10"/>
  <c r="X326" i="10"/>
  <c r="Z326" i="10"/>
  <c r="Z470" i="10"/>
  <c r="B327" i="10"/>
  <c r="C327" i="10"/>
  <c r="D327" i="10"/>
  <c r="D347" i="10"/>
  <c r="E327" i="10"/>
  <c r="E347" i="10"/>
  <c r="F327" i="10"/>
  <c r="G327" i="10"/>
  <c r="H327" i="10"/>
  <c r="I327" i="10"/>
  <c r="J327" i="10"/>
  <c r="B328" i="10"/>
  <c r="B348" i="10"/>
  <c r="C328" i="10"/>
  <c r="D328" i="10"/>
  <c r="D348" i="10"/>
  <c r="E328" i="10"/>
  <c r="F328" i="10"/>
  <c r="F348" i="10"/>
  <c r="G328" i="10"/>
  <c r="G348" i="10"/>
  <c r="H328" i="10"/>
  <c r="I328" i="10"/>
  <c r="J328" i="10"/>
  <c r="B336" i="10"/>
  <c r="C336" i="10"/>
  <c r="D336" i="10"/>
  <c r="E336" i="10"/>
  <c r="F336" i="10"/>
  <c r="G336" i="10"/>
  <c r="H336" i="10"/>
  <c r="I336" i="10"/>
  <c r="J336" i="10"/>
  <c r="D337" i="10"/>
  <c r="E337" i="10"/>
  <c r="F337" i="10"/>
  <c r="G337" i="10"/>
  <c r="H337" i="10"/>
  <c r="I337" i="10"/>
  <c r="B338" i="10"/>
  <c r="F338" i="10"/>
  <c r="G338" i="10"/>
  <c r="B346" i="10"/>
  <c r="C346" i="10"/>
  <c r="D346" i="10"/>
  <c r="E346" i="10"/>
  <c r="F346" i="10"/>
  <c r="G346" i="10"/>
  <c r="H346" i="10"/>
  <c r="I346" i="10"/>
  <c r="J346" i="10"/>
  <c r="H347" i="10"/>
  <c r="H348" i="10"/>
  <c r="B355" i="10"/>
  <c r="C355" i="10"/>
  <c r="D355" i="10"/>
  <c r="E355" i="10"/>
  <c r="F355" i="10"/>
  <c r="G355" i="10"/>
  <c r="H355" i="10"/>
  <c r="I355" i="10"/>
  <c r="J355" i="10"/>
  <c r="B356" i="10"/>
  <c r="C356" i="10"/>
  <c r="D356" i="10"/>
  <c r="E356" i="10"/>
  <c r="F356" i="10"/>
  <c r="G356" i="10"/>
  <c r="H356" i="10"/>
  <c r="I356" i="10"/>
  <c r="J356" i="10"/>
  <c r="B359" i="10"/>
  <c r="C359" i="10"/>
  <c r="D359" i="10"/>
  <c r="E359" i="10"/>
  <c r="F359" i="10"/>
  <c r="G359" i="10"/>
  <c r="H359" i="10"/>
  <c r="I359" i="10"/>
  <c r="J359" i="10"/>
  <c r="B360" i="10"/>
  <c r="C360" i="10"/>
  <c r="D360" i="10"/>
  <c r="E360" i="10"/>
  <c r="F360" i="10"/>
  <c r="G360" i="10"/>
  <c r="H360" i="10"/>
  <c r="I360" i="10"/>
  <c r="J360" i="10"/>
  <c r="B361" i="10"/>
  <c r="C361" i="10"/>
  <c r="D361" i="10"/>
  <c r="E361" i="10"/>
  <c r="F361" i="10"/>
  <c r="G361" i="10"/>
  <c r="H361" i="10"/>
  <c r="I361" i="10"/>
  <c r="J361" i="10"/>
  <c r="B362" i="10"/>
  <c r="C362" i="10"/>
  <c r="D362" i="10"/>
  <c r="E362" i="10"/>
  <c r="F362" i="10"/>
  <c r="G362" i="10"/>
  <c r="H362" i="10"/>
  <c r="I362" i="10"/>
  <c r="J362" i="10"/>
  <c r="B363" i="10"/>
  <c r="C363" i="10"/>
  <c r="D363" i="10"/>
  <c r="E363" i="10"/>
  <c r="F363" i="10"/>
  <c r="G363" i="10"/>
  <c r="H363" i="10"/>
  <c r="I363" i="10"/>
  <c r="J363" i="10"/>
  <c r="B364" i="10"/>
  <c r="C364" i="10"/>
  <c r="D364" i="10"/>
  <c r="E364" i="10"/>
  <c r="F364" i="10"/>
  <c r="G364" i="10"/>
  <c r="H364" i="10"/>
  <c r="I364" i="10"/>
  <c r="J364" i="10"/>
  <c r="B365" i="10"/>
  <c r="C365" i="10"/>
  <c r="D365" i="10"/>
  <c r="E365" i="10"/>
  <c r="F365" i="10"/>
  <c r="G365" i="10"/>
  <c r="H365" i="10"/>
  <c r="I365" i="10"/>
  <c r="J365" i="10"/>
  <c r="B366" i="10"/>
  <c r="C366" i="10"/>
  <c r="D366" i="10"/>
  <c r="E366" i="10"/>
  <c r="F366" i="10"/>
  <c r="G366" i="10"/>
  <c r="H366" i="10"/>
  <c r="I366" i="10"/>
  <c r="J366" i="10"/>
  <c r="B367" i="10"/>
  <c r="C367" i="10"/>
  <c r="D367" i="10"/>
  <c r="E367" i="10"/>
  <c r="F367" i="10"/>
  <c r="G367" i="10"/>
  <c r="H367" i="10"/>
  <c r="I367" i="10"/>
  <c r="J367" i="10"/>
  <c r="B368" i="10"/>
  <c r="C368" i="10"/>
  <c r="D368" i="10"/>
  <c r="E368" i="10"/>
  <c r="F368" i="10"/>
  <c r="G368" i="10"/>
  <c r="H368" i="10"/>
  <c r="I368" i="10"/>
  <c r="J368" i="10"/>
  <c r="B369" i="10"/>
  <c r="C369" i="10"/>
  <c r="D369" i="10"/>
  <c r="E369" i="10"/>
  <c r="F369" i="10"/>
  <c r="G369" i="10"/>
  <c r="H369" i="10"/>
  <c r="I369" i="10"/>
  <c r="J369" i="10"/>
  <c r="B370" i="10"/>
  <c r="C370" i="10"/>
  <c r="D370" i="10"/>
  <c r="E370" i="10"/>
  <c r="F370" i="10"/>
  <c r="G370" i="10"/>
  <c r="H370" i="10"/>
  <c r="I370" i="10"/>
  <c r="J370" i="10"/>
  <c r="B371" i="10"/>
  <c r="C371" i="10"/>
  <c r="D371" i="10"/>
  <c r="E371" i="10"/>
  <c r="F371" i="10"/>
  <c r="G371" i="10"/>
  <c r="H371" i="10"/>
  <c r="I371" i="10"/>
  <c r="J371" i="10"/>
  <c r="B372" i="10"/>
  <c r="C372" i="10"/>
  <c r="D372" i="10"/>
  <c r="E372" i="10"/>
  <c r="F372" i="10"/>
  <c r="G372" i="10"/>
  <c r="H372" i="10"/>
  <c r="I372" i="10"/>
  <c r="J372" i="10"/>
  <c r="B373" i="10"/>
  <c r="C373" i="10"/>
  <c r="D373" i="10"/>
  <c r="E373" i="10"/>
  <c r="F373" i="10"/>
  <c r="G373" i="10"/>
  <c r="H373" i="10"/>
  <c r="I373" i="10"/>
  <c r="J373" i="10"/>
  <c r="B374" i="10"/>
  <c r="C374" i="10"/>
  <c r="D374" i="10"/>
  <c r="E374" i="10"/>
  <c r="F374" i="10"/>
  <c r="G374" i="10"/>
  <c r="H374" i="10"/>
  <c r="I374" i="10"/>
  <c r="J374" i="10"/>
  <c r="B375" i="10"/>
  <c r="C375" i="10"/>
  <c r="D375" i="10"/>
  <c r="E375" i="10"/>
  <c r="F375" i="10"/>
  <c r="G375" i="10"/>
  <c r="H375" i="10"/>
  <c r="I375" i="10"/>
  <c r="J375" i="10"/>
  <c r="B376" i="10"/>
  <c r="C376" i="10"/>
  <c r="D376" i="10"/>
  <c r="E376" i="10"/>
  <c r="F376" i="10"/>
  <c r="G376" i="10"/>
  <c r="H376" i="10"/>
  <c r="I376" i="10"/>
  <c r="J376" i="10"/>
  <c r="B377" i="10"/>
  <c r="C377" i="10"/>
  <c r="D377" i="10"/>
  <c r="E377" i="10"/>
  <c r="F377" i="10"/>
  <c r="G377" i="10"/>
  <c r="H377" i="10"/>
  <c r="I377" i="10"/>
  <c r="J377" i="10"/>
  <c r="B378" i="10"/>
  <c r="C378" i="10"/>
  <c r="D378" i="10"/>
  <c r="E378" i="10"/>
  <c r="F378" i="10"/>
  <c r="G378" i="10"/>
  <c r="H378" i="10"/>
  <c r="I378" i="10"/>
  <c r="J378" i="10"/>
  <c r="B379" i="10"/>
  <c r="C379" i="10"/>
  <c r="D379" i="10"/>
  <c r="E379" i="10"/>
  <c r="F379" i="10"/>
  <c r="G379" i="10"/>
  <c r="H379" i="10"/>
  <c r="I379" i="10"/>
  <c r="J379" i="10"/>
  <c r="B380" i="10"/>
  <c r="C380" i="10"/>
  <c r="D380" i="10"/>
  <c r="E380" i="10"/>
  <c r="F380" i="10"/>
  <c r="G380" i="10"/>
  <c r="H380" i="10"/>
  <c r="I380" i="10"/>
  <c r="J380" i="10"/>
  <c r="B381" i="10"/>
  <c r="C381" i="10"/>
  <c r="D381" i="10"/>
  <c r="E381" i="10"/>
  <c r="F381" i="10"/>
  <c r="G381" i="10"/>
  <c r="H381" i="10"/>
  <c r="I381" i="10"/>
  <c r="J381" i="10"/>
  <c r="B382" i="10"/>
  <c r="C382" i="10"/>
  <c r="D382" i="10"/>
  <c r="E382" i="10"/>
  <c r="F382" i="10"/>
  <c r="G382" i="10"/>
  <c r="H382" i="10"/>
  <c r="I382" i="10"/>
  <c r="J382" i="10"/>
  <c r="B383" i="10"/>
  <c r="C383" i="10"/>
  <c r="D383" i="10"/>
  <c r="E383" i="10"/>
  <c r="F383" i="10"/>
  <c r="G383" i="10"/>
  <c r="H383" i="10"/>
  <c r="I383" i="10"/>
  <c r="J383" i="10"/>
  <c r="B396" i="10"/>
  <c r="C396" i="10"/>
  <c r="D396" i="10"/>
  <c r="E396" i="10"/>
  <c r="F396" i="10"/>
  <c r="G396" i="10"/>
  <c r="H396" i="10"/>
  <c r="I396" i="10"/>
  <c r="J396" i="10"/>
  <c r="B397" i="10"/>
  <c r="C397" i="10"/>
  <c r="D397" i="10"/>
  <c r="E397" i="10"/>
  <c r="F397" i="10"/>
  <c r="G397" i="10"/>
  <c r="H397" i="10"/>
  <c r="I397" i="10"/>
  <c r="J397" i="10"/>
  <c r="B400" i="10"/>
  <c r="C400" i="10"/>
  <c r="D400" i="10"/>
  <c r="E400" i="10"/>
  <c r="F400" i="10"/>
  <c r="G400" i="10"/>
  <c r="H400" i="10"/>
  <c r="I400" i="10"/>
  <c r="J400" i="10"/>
  <c r="B401" i="10"/>
  <c r="C401" i="10"/>
  <c r="D401" i="10"/>
  <c r="E401" i="10"/>
  <c r="F401" i="10"/>
  <c r="G401" i="10"/>
  <c r="H401" i="10"/>
  <c r="I401" i="10"/>
  <c r="J401" i="10"/>
  <c r="B402" i="10"/>
  <c r="C402" i="10"/>
  <c r="D402" i="10"/>
  <c r="E402" i="10"/>
  <c r="F402" i="10"/>
  <c r="G402" i="10"/>
  <c r="H402" i="10"/>
  <c r="I402" i="10"/>
  <c r="J402" i="10"/>
  <c r="B403" i="10"/>
  <c r="C403" i="10"/>
  <c r="D403" i="10"/>
  <c r="E403" i="10"/>
  <c r="F403" i="10"/>
  <c r="G403" i="10"/>
  <c r="H403" i="10"/>
  <c r="I403" i="10"/>
  <c r="J403" i="10"/>
  <c r="B404" i="10"/>
  <c r="C404" i="10"/>
  <c r="D404" i="10"/>
  <c r="E404" i="10"/>
  <c r="F404" i="10"/>
  <c r="G404" i="10"/>
  <c r="H404" i="10"/>
  <c r="I404" i="10"/>
  <c r="J404" i="10"/>
  <c r="B405" i="10"/>
  <c r="C405" i="10"/>
  <c r="D405" i="10"/>
  <c r="E405" i="10"/>
  <c r="F405" i="10"/>
  <c r="G405" i="10"/>
  <c r="H405" i="10"/>
  <c r="I405" i="10"/>
  <c r="J405" i="10"/>
  <c r="B406" i="10"/>
  <c r="C406" i="10"/>
  <c r="D406" i="10"/>
  <c r="E406" i="10"/>
  <c r="F406" i="10"/>
  <c r="G406" i="10"/>
  <c r="H406" i="10"/>
  <c r="I406" i="10"/>
  <c r="J406" i="10"/>
  <c r="B407" i="10"/>
  <c r="C407" i="10"/>
  <c r="D407" i="10"/>
  <c r="E407" i="10"/>
  <c r="F407" i="10"/>
  <c r="G407" i="10"/>
  <c r="H407" i="10"/>
  <c r="I407" i="10"/>
  <c r="J407" i="10"/>
  <c r="B408" i="10"/>
  <c r="C408" i="10"/>
  <c r="D408" i="10"/>
  <c r="E408" i="10"/>
  <c r="F408" i="10"/>
  <c r="G408" i="10"/>
  <c r="H408" i="10"/>
  <c r="I408" i="10"/>
  <c r="J408" i="10"/>
  <c r="B409" i="10"/>
  <c r="C409" i="10"/>
  <c r="D409" i="10"/>
  <c r="E409" i="10"/>
  <c r="F409" i="10"/>
  <c r="G409" i="10"/>
  <c r="H409" i="10"/>
  <c r="I409" i="10"/>
  <c r="J409" i="10"/>
  <c r="B410" i="10"/>
  <c r="C410" i="10"/>
  <c r="D410" i="10"/>
  <c r="E410" i="10"/>
  <c r="F410" i="10"/>
  <c r="G410" i="10"/>
  <c r="H410" i="10"/>
  <c r="I410" i="10"/>
  <c r="J410" i="10"/>
  <c r="B411" i="10"/>
  <c r="C411" i="10"/>
  <c r="D411" i="10"/>
  <c r="E411" i="10"/>
  <c r="F411" i="10"/>
  <c r="G411" i="10"/>
  <c r="H411" i="10"/>
  <c r="I411" i="10"/>
  <c r="J411" i="10"/>
  <c r="B412" i="10"/>
  <c r="C412" i="10"/>
  <c r="D412" i="10"/>
  <c r="E412" i="10"/>
  <c r="F412" i="10"/>
  <c r="G412" i="10"/>
  <c r="H412" i="10"/>
  <c r="I412" i="10"/>
  <c r="J412" i="10"/>
  <c r="B413" i="10"/>
  <c r="C413" i="10"/>
  <c r="D413" i="10"/>
  <c r="E413" i="10"/>
  <c r="F413" i="10"/>
  <c r="G413" i="10"/>
  <c r="H413" i="10"/>
  <c r="I413" i="10"/>
  <c r="J413" i="10"/>
  <c r="B414" i="10"/>
  <c r="C414" i="10"/>
  <c r="D414" i="10"/>
  <c r="E414" i="10"/>
  <c r="F414" i="10"/>
  <c r="G414" i="10"/>
  <c r="H414" i="10"/>
  <c r="I414" i="10"/>
  <c r="J414" i="10"/>
  <c r="B415" i="10"/>
  <c r="C415" i="10"/>
  <c r="D415" i="10"/>
  <c r="E415" i="10"/>
  <c r="F415" i="10"/>
  <c r="G415" i="10"/>
  <c r="H415" i="10"/>
  <c r="I415" i="10"/>
  <c r="J415" i="10"/>
  <c r="B416" i="10"/>
  <c r="C416" i="10"/>
  <c r="D416" i="10"/>
  <c r="E416" i="10"/>
  <c r="F416" i="10"/>
  <c r="G416" i="10"/>
  <c r="H416" i="10"/>
  <c r="I416" i="10"/>
  <c r="J416" i="10"/>
  <c r="B417" i="10"/>
  <c r="C417" i="10"/>
  <c r="D417" i="10"/>
  <c r="E417" i="10"/>
  <c r="F417" i="10"/>
  <c r="G417" i="10"/>
  <c r="H417" i="10"/>
  <c r="I417" i="10"/>
  <c r="J417" i="10"/>
  <c r="B418" i="10"/>
  <c r="C418" i="10"/>
  <c r="D418" i="10"/>
  <c r="E418" i="10"/>
  <c r="F418" i="10"/>
  <c r="G418" i="10"/>
  <c r="H418" i="10"/>
  <c r="I418" i="10"/>
  <c r="J418" i="10"/>
  <c r="B419" i="10"/>
  <c r="C419" i="10"/>
  <c r="D419" i="10"/>
  <c r="E419" i="10"/>
  <c r="F419" i="10"/>
  <c r="G419" i="10"/>
  <c r="H419" i="10"/>
  <c r="I419" i="10"/>
  <c r="J419" i="10"/>
  <c r="B420" i="10"/>
  <c r="C420" i="10"/>
  <c r="D420" i="10"/>
  <c r="E420" i="10"/>
  <c r="F420" i="10"/>
  <c r="G420" i="10"/>
  <c r="H420" i="10"/>
  <c r="I420" i="10"/>
  <c r="J420" i="10"/>
  <c r="B421" i="10"/>
  <c r="C421" i="10"/>
  <c r="D421" i="10"/>
  <c r="E421" i="10"/>
  <c r="F421" i="10"/>
  <c r="G421" i="10"/>
  <c r="H421" i="10"/>
  <c r="I421" i="10"/>
  <c r="J421" i="10"/>
  <c r="B422" i="10"/>
  <c r="C422" i="10"/>
  <c r="D422" i="10"/>
  <c r="E422" i="10"/>
  <c r="F422" i="10"/>
  <c r="G422" i="10"/>
  <c r="H422" i="10"/>
  <c r="I422" i="10"/>
  <c r="J422" i="10"/>
  <c r="B423" i="10"/>
  <c r="C423" i="10"/>
  <c r="D423" i="10"/>
  <c r="E423" i="10"/>
  <c r="F423" i="10"/>
  <c r="G423" i="10"/>
  <c r="H423" i="10"/>
  <c r="I423" i="10"/>
  <c r="J423" i="10"/>
  <c r="B424" i="10"/>
  <c r="C424" i="10"/>
  <c r="D424" i="10"/>
  <c r="E424" i="10"/>
  <c r="F424" i="10"/>
  <c r="G424" i="10"/>
  <c r="H424" i="10"/>
  <c r="I424" i="10"/>
  <c r="J424" i="10"/>
  <c r="B437" i="10"/>
  <c r="C437" i="10"/>
  <c r="D437" i="10"/>
  <c r="E437" i="10"/>
  <c r="F437" i="10"/>
  <c r="G437" i="10"/>
  <c r="H437" i="10"/>
  <c r="I437" i="10"/>
  <c r="J437" i="10"/>
  <c r="B438" i="10"/>
  <c r="C438" i="10"/>
  <c r="D438" i="10"/>
  <c r="E438" i="10"/>
  <c r="F438" i="10"/>
  <c r="G438" i="10"/>
  <c r="H438" i="10"/>
  <c r="I438" i="10"/>
  <c r="J438" i="10"/>
  <c r="B441" i="10"/>
  <c r="C441" i="10"/>
  <c r="D441" i="10"/>
  <c r="E441" i="10"/>
  <c r="F441" i="10"/>
  <c r="G441" i="10"/>
  <c r="H441" i="10"/>
  <c r="I441" i="10"/>
  <c r="J441" i="10"/>
  <c r="B442" i="10"/>
  <c r="C442" i="10"/>
  <c r="D442" i="10"/>
  <c r="E442" i="10"/>
  <c r="F442" i="10"/>
  <c r="G442" i="10"/>
  <c r="H442" i="10"/>
  <c r="I442" i="10"/>
  <c r="J442" i="10"/>
  <c r="B443" i="10"/>
  <c r="C443" i="10"/>
  <c r="D443" i="10"/>
  <c r="E443" i="10"/>
  <c r="F443" i="10"/>
  <c r="G443" i="10"/>
  <c r="H443" i="10"/>
  <c r="I443" i="10"/>
  <c r="J443" i="10"/>
  <c r="B444" i="10"/>
  <c r="C444" i="10"/>
  <c r="D444" i="10"/>
  <c r="E444" i="10"/>
  <c r="F444" i="10"/>
  <c r="G444" i="10"/>
  <c r="H444" i="10"/>
  <c r="I444" i="10"/>
  <c r="J444" i="10"/>
  <c r="B445" i="10"/>
  <c r="C445" i="10"/>
  <c r="D445" i="10"/>
  <c r="E445" i="10"/>
  <c r="F445" i="10"/>
  <c r="G445" i="10"/>
  <c r="H445" i="10"/>
  <c r="I445" i="10"/>
  <c r="J445" i="10"/>
  <c r="B446" i="10"/>
  <c r="C446" i="10"/>
  <c r="D446" i="10"/>
  <c r="E446" i="10"/>
  <c r="F446" i="10"/>
  <c r="G446" i="10"/>
  <c r="H446" i="10"/>
  <c r="I446" i="10"/>
  <c r="J446" i="10"/>
  <c r="B447" i="10"/>
  <c r="C447" i="10"/>
  <c r="D447" i="10"/>
  <c r="E447" i="10"/>
  <c r="F447" i="10"/>
  <c r="G447" i="10"/>
  <c r="H447" i="10"/>
  <c r="I447" i="10"/>
  <c r="J447" i="10"/>
  <c r="B448" i="10"/>
  <c r="C448" i="10"/>
  <c r="D448" i="10"/>
  <c r="E448" i="10"/>
  <c r="F448" i="10"/>
  <c r="G448" i="10"/>
  <c r="H448" i="10"/>
  <c r="I448" i="10"/>
  <c r="J448" i="10"/>
  <c r="B449" i="10"/>
  <c r="C449" i="10"/>
  <c r="D449" i="10"/>
  <c r="E449" i="10"/>
  <c r="F449" i="10"/>
  <c r="G449" i="10"/>
  <c r="H449" i="10"/>
  <c r="I449" i="10"/>
  <c r="J449" i="10"/>
  <c r="B450" i="10"/>
  <c r="C450" i="10"/>
  <c r="D450" i="10"/>
  <c r="E450" i="10"/>
  <c r="F450" i="10"/>
  <c r="G450" i="10"/>
  <c r="H450" i="10"/>
  <c r="I450" i="10"/>
  <c r="J450" i="10"/>
  <c r="B451" i="10"/>
  <c r="C451" i="10"/>
  <c r="D451" i="10"/>
  <c r="E451" i="10"/>
  <c r="F451" i="10"/>
  <c r="G451" i="10"/>
  <c r="H451" i="10"/>
  <c r="I451" i="10"/>
  <c r="J451" i="10"/>
  <c r="R451" i="10"/>
  <c r="S451" i="10"/>
  <c r="T451" i="10"/>
  <c r="U451" i="10"/>
  <c r="V451" i="10"/>
  <c r="W451" i="10"/>
  <c r="X451" i="10"/>
  <c r="Y451" i="10"/>
  <c r="Z451" i="10"/>
  <c r="B452" i="10"/>
  <c r="C452" i="10"/>
  <c r="D452" i="10"/>
  <c r="E452" i="10"/>
  <c r="F452" i="10"/>
  <c r="G452" i="10"/>
  <c r="H452" i="10"/>
  <c r="I452" i="10"/>
  <c r="J452" i="10"/>
  <c r="B453" i="10"/>
  <c r="C453" i="10"/>
  <c r="D453" i="10"/>
  <c r="E453" i="10"/>
  <c r="F453" i="10"/>
  <c r="G453" i="10"/>
  <c r="H453" i="10"/>
  <c r="I453" i="10"/>
  <c r="J453" i="10"/>
  <c r="Q453" i="10"/>
  <c r="R453" i="10"/>
  <c r="S453" i="10"/>
  <c r="U453" i="10"/>
  <c r="V453" i="10"/>
  <c r="W453" i="10"/>
  <c r="Y453" i="10"/>
  <c r="Z453" i="10"/>
  <c r="B454" i="10"/>
  <c r="C454" i="10"/>
  <c r="D454" i="10"/>
  <c r="E454" i="10"/>
  <c r="F454" i="10"/>
  <c r="G454" i="10"/>
  <c r="H454" i="10"/>
  <c r="I454" i="10"/>
  <c r="J454" i="10"/>
  <c r="Q454" i="10"/>
  <c r="R454" i="10"/>
  <c r="S454" i="10"/>
  <c r="U454" i="10"/>
  <c r="V454" i="10"/>
  <c r="W454" i="10"/>
  <c r="Y454" i="10"/>
  <c r="Z454" i="10"/>
  <c r="B455" i="10"/>
  <c r="C455" i="10"/>
  <c r="D455" i="10"/>
  <c r="E455" i="10"/>
  <c r="F455" i="10"/>
  <c r="G455" i="10"/>
  <c r="H455" i="10"/>
  <c r="I455" i="10"/>
  <c r="J455" i="10"/>
  <c r="Q455" i="10"/>
  <c r="S455" i="10"/>
  <c r="T455" i="10"/>
  <c r="U455" i="10"/>
  <c r="W455" i="10"/>
  <c r="X455" i="10"/>
  <c r="Y455" i="10"/>
  <c r="B456" i="10"/>
  <c r="C456" i="10"/>
  <c r="D456" i="10"/>
  <c r="E456" i="10"/>
  <c r="F456" i="10"/>
  <c r="G456" i="10"/>
  <c r="H456" i="10"/>
  <c r="I456" i="10"/>
  <c r="J456" i="10"/>
  <c r="Q456" i="10"/>
  <c r="B457" i="10"/>
  <c r="C457" i="10"/>
  <c r="D457" i="10"/>
  <c r="E457" i="10"/>
  <c r="F457" i="10"/>
  <c r="G457" i="10"/>
  <c r="H457" i="10"/>
  <c r="I457" i="10"/>
  <c r="J457" i="10"/>
  <c r="Q457" i="10"/>
  <c r="R457" i="10"/>
  <c r="S457" i="10"/>
  <c r="U457" i="10"/>
  <c r="V457" i="10"/>
  <c r="W457" i="10"/>
  <c r="Y457" i="10"/>
  <c r="Z457" i="10"/>
  <c r="B458" i="10"/>
  <c r="C458" i="10"/>
  <c r="D458" i="10"/>
  <c r="E458" i="10"/>
  <c r="F458" i="10"/>
  <c r="G458" i="10"/>
  <c r="H458" i="10"/>
  <c r="I458" i="10"/>
  <c r="J458" i="10"/>
  <c r="Q458" i="10"/>
  <c r="R458" i="10"/>
  <c r="T458" i="10"/>
  <c r="U458" i="10"/>
  <c r="V458" i="10"/>
  <c r="W458" i="10"/>
  <c r="X458" i="10"/>
  <c r="Y458" i="10"/>
  <c r="Z458" i="10"/>
  <c r="B459" i="10"/>
  <c r="C459" i="10"/>
  <c r="D459" i="10"/>
  <c r="E459" i="10"/>
  <c r="F459" i="10"/>
  <c r="G459" i="10"/>
  <c r="H459" i="10"/>
  <c r="I459" i="10"/>
  <c r="J459" i="10"/>
  <c r="B460" i="10"/>
  <c r="C460" i="10"/>
  <c r="D460" i="10"/>
  <c r="E460" i="10"/>
  <c r="F460" i="10"/>
  <c r="G460" i="10"/>
  <c r="H460" i="10"/>
  <c r="I460" i="10"/>
  <c r="J460" i="10"/>
  <c r="B461" i="10"/>
  <c r="C461" i="10"/>
  <c r="D461" i="10"/>
  <c r="E461" i="10"/>
  <c r="F461" i="10"/>
  <c r="G461" i="10"/>
  <c r="H461" i="10"/>
  <c r="I461" i="10"/>
  <c r="J461" i="10"/>
  <c r="B462" i="10"/>
  <c r="C462" i="10"/>
  <c r="D462" i="10"/>
  <c r="E462" i="10"/>
  <c r="F462" i="10"/>
  <c r="G462" i="10"/>
  <c r="H462" i="10"/>
  <c r="I462" i="10"/>
  <c r="J462" i="10"/>
  <c r="B463" i="10"/>
  <c r="C463" i="10"/>
  <c r="D463" i="10"/>
  <c r="E463" i="10"/>
  <c r="F463" i="10"/>
  <c r="G463" i="10"/>
  <c r="H463" i="10"/>
  <c r="I463" i="10"/>
  <c r="J463" i="10"/>
  <c r="R463" i="10"/>
  <c r="S463" i="10"/>
  <c r="T463" i="10"/>
  <c r="U463" i="10"/>
  <c r="V463" i="10"/>
  <c r="W463" i="10"/>
  <c r="X463" i="10"/>
  <c r="Y463" i="10"/>
  <c r="Z463" i="10"/>
  <c r="B464" i="10"/>
  <c r="C464" i="10"/>
  <c r="D464" i="10"/>
  <c r="E464" i="10"/>
  <c r="F464" i="10"/>
  <c r="G464" i="10"/>
  <c r="H464" i="10"/>
  <c r="I464" i="10"/>
  <c r="J464" i="10"/>
  <c r="B465" i="10"/>
  <c r="C465" i="10"/>
  <c r="D465" i="10"/>
  <c r="E465" i="10"/>
  <c r="F465" i="10"/>
  <c r="G465" i="10"/>
  <c r="H465" i="10"/>
  <c r="I465" i="10"/>
  <c r="J465" i="10"/>
  <c r="Q465" i="10"/>
  <c r="S465" i="10"/>
  <c r="U465" i="10"/>
  <c r="Y465" i="10"/>
  <c r="Q466" i="10"/>
  <c r="S466" i="10"/>
  <c r="U466" i="10"/>
  <c r="W466" i="10"/>
  <c r="Y466" i="10"/>
  <c r="Q467" i="10"/>
  <c r="S467" i="10"/>
  <c r="Q468" i="10"/>
  <c r="Q469" i="10"/>
  <c r="R469" i="10"/>
  <c r="S469" i="10"/>
  <c r="U469" i="10"/>
  <c r="V469" i="10"/>
  <c r="W469" i="10"/>
  <c r="Y469" i="10"/>
  <c r="Q470" i="10"/>
  <c r="R470" i="10"/>
  <c r="T470" i="10"/>
  <c r="U470" i="10"/>
  <c r="V470" i="10"/>
  <c r="X470" i="10"/>
  <c r="R475" i="10"/>
  <c r="S475" i="10"/>
  <c r="T475" i="10"/>
  <c r="U475" i="10"/>
  <c r="V475" i="10"/>
  <c r="W475" i="10"/>
  <c r="X475" i="10"/>
  <c r="Y475" i="10"/>
  <c r="Z475" i="10"/>
  <c r="Q477" i="10"/>
  <c r="R477" i="10"/>
  <c r="S477" i="10"/>
  <c r="T477" i="10"/>
  <c r="U477" i="10"/>
  <c r="V477" i="10"/>
  <c r="W477" i="10"/>
  <c r="X477" i="10"/>
  <c r="Y477" i="10"/>
  <c r="Z477" i="10"/>
  <c r="B478" i="10"/>
  <c r="C478" i="10"/>
  <c r="D478" i="10"/>
  <c r="E478" i="10"/>
  <c r="F478" i="10"/>
  <c r="G478" i="10"/>
  <c r="H478" i="10"/>
  <c r="I478" i="10"/>
  <c r="J478" i="10"/>
  <c r="Q478" i="10"/>
  <c r="R478" i="10"/>
  <c r="S478" i="10"/>
  <c r="U478" i="10"/>
  <c r="V478" i="10"/>
  <c r="W478" i="10"/>
  <c r="Y478" i="10"/>
  <c r="Z478" i="10"/>
  <c r="B479" i="10"/>
  <c r="C479" i="10"/>
  <c r="D479" i="10"/>
  <c r="E479" i="10"/>
  <c r="F479" i="10"/>
  <c r="G479" i="10"/>
  <c r="H479" i="10"/>
  <c r="I479" i="10"/>
  <c r="J479" i="10"/>
  <c r="Q479" i="10"/>
  <c r="R479" i="10"/>
  <c r="S479" i="10"/>
  <c r="T479" i="10"/>
  <c r="U479" i="10"/>
  <c r="V479" i="10"/>
  <c r="W479" i="10"/>
  <c r="X479" i="10"/>
  <c r="Y479" i="10"/>
  <c r="Z479" i="10"/>
  <c r="R480" i="10"/>
  <c r="S480" i="10"/>
  <c r="U480" i="10"/>
  <c r="V480" i="10"/>
  <c r="W480" i="10"/>
  <c r="Y480" i="10"/>
  <c r="Z480" i="10"/>
  <c r="Q481" i="10"/>
  <c r="R481" i="10"/>
  <c r="S481" i="10"/>
  <c r="T481" i="10"/>
  <c r="U481" i="10"/>
  <c r="V481" i="10"/>
  <c r="W481" i="10"/>
  <c r="X481" i="10"/>
  <c r="Y481" i="10"/>
  <c r="Z481" i="10"/>
  <c r="B482" i="10"/>
  <c r="C482" i="10"/>
  <c r="D482" i="10"/>
  <c r="E482" i="10"/>
  <c r="F482" i="10"/>
  <c r="G482" i="10"/>
  <c r="H482" i="10"/>
  <c r="I482" i="10"/>
  <c r="J482" i="10"/>
  <c r="Q482" i="10"/>
  <c r="R482" i="10"/>
  <c r="T482" i="10"/>
  <c r="U482" i="10"/>
  <c r="V482" i="10"/>
  <c r="X482" i="10"/>
  <c r="Y482" i="10"/>
  <c r="Z482" i="10"/>
  <c r="B483" i="10"/>
  <c r="C483" i="10"/>
  <c r="D483" i="10"/>
  <c r="E483" i="10"/>
  <c r="F483" i="10"/>
  <c r="G483" i="10"/>
  <c r="H483" i="10"/>
  <c r="I483" i="10"/>
  <c r="J483" i="10"/>
  <c r="R483" i="10"/>
  <c r="S483" i="10"/>
  <c r="T483" i="10"/>
  <c r="U483" i="10"/>
  <c r="V483" i="10"/>
  <c r="W483" i="10"/>
  <c r="X483" i="10"/>
  <c r="Y483" i="10"/>
  <c r="Z483" i="10"/>
  <c r="B484" i="10"/>
  <c r="C484" i="10"/>
  <c r="D484" i="10"/>
  <c r="E484" i="10"/>
  <c r="F484" i="10"/>
  <c r="G484" i="10"/>
  <c r="H484" i="10"/>
  <c r="I484" i="10"/>
  <c r="J484" i="10"/>
  <c r="Q484" i="10"/>
  <c r="R484" i="10"/>
  <c r="S484" i="10"/>
  <c r="T484" i="10"/>
  <c r="U484" i="10"/>
  <c r="V484" i="10"/>
  <c r="W484" i="10"/>
  <c r="X484" i="10"/>
  <c r="Y484" i="10"/>
  <c r="Z484" i="10"/>
  <c r="B485" i="10"/>
  <c r="C485" i="10"/>
  <c r="D485" i="10"/>
  <c r="E485" i="10"/>
  <c r="F485" i="10"/>
  <c r="G485" i="10"/>
  <c r="H485" i="10"/>
  <c r="I485" i="10"/>
  <c r="J485" i="10"/>
  <c r="B486" i="10"/>
  <c r="C486" i="10"/>
  <c r="D486" i="10"/>
  <c r="E486" i="10"/>
  <c r="F486" i="10"/>
  <c r="G486" i="10"/>
  <c r="H486" i="10"/>
  <c r="I486" i="10"/>
  <c r="J486" i="10"/>
  <c r="B487" i="10"/>
  <c r="C487" i="10"/>
  <c r="D487" i="10"/>
  <c r="E487" i="10"/>
  <c r="F487" i="10"/>
  <c r="G487" i="10"/>
  <c r="H487" i="10"/>
  <c r="I487" i="10"/>
  <c r="J487" i="10"/>
  <c r="B488" i="10"/>
  <c r="C488" i="10"/>
  <c r="D488" i="10"/>
  <c r="E488" i="10"/>
  <c r="F488" i="10"/>
  <c r="G488" i="10"/>
  <c r="H488" i="10"/>
  <c r="I488" i="10"/>
  <c r="J488" i="10"/>
  <c r="B489" i="10"/>
  <c r="C489" i="10"/>
  <c r="D489" i="10"/>
  <c r="E489" i="10"/>
  <c r="F489" i="10"/>
  <c r="G489" i="10"/>
  <c r="H489" i="10"/>
  <c r="I489" i="10"/>
  <c r="J489" i="10"/>
  <c r="R489" i="10"/>
  <c r="S489" i="10"/>
  <c r="T489" i="10"/>
  <c r="U489" i="10"/>
  <c r="V489" i="10"/>
  <c r="W489" i="10"/>
  <c r="X489" i="10"/>
  <c r="Y489" i="10"/>
  <c r="Z489" i="10"/>
  <c r="B490" i="10"/>
  <c r="C490" i="10"/>
  <c r="D490" i="10"/>
  <c r="E490" i="10"/>
  <c r="F490" i="10"/>
  <c r="G490" i="10"/>
  <c r="H490" i="10"/>
  <c r="I490" i="10"/>
  <c r="J490" i="10"/>
  <c r="B491" i="10"/>
  <c r="C491" i="10"/>
  <c r="D491" i="10"/>
  <c r="E491" i="10"/>
  <c r="F491" i="10"/>
  <c r="G491" i="10"/>
  <c r="H491" i="10"/>
  <c r="I491" i="10"/>
  <c r="J491" i="10"/>
  <c r="Q491" i="10"/>
  <c r="U491" i="10"/>
  <c r="Y491" i="10"/>
  <c r="B492" i="10"/>
  <c r="C492" i="10"/>
  <c r="D492" i="10"/>
  <c r="E492" i="10"/>
  <c r="F492" i="10"/>
  <c r="G492" i="10"/>
  <c r="H492" i="10"/>
  <c r="I492" i="10"/>
  <c r="J492" i="10"/>
  <c r="Q492" i="10"/>
  <c r="B493" i="10"/>
  <c r="C493" i="10"/>
  <c r="D493" i="10"/>
  <c r="E493" i="10"/>
  <c r="F493" i="10"/>
  <c r="G493" i="10"/>
  <c r="H493" i="10"/>
  <c r="I493" i="10"/>
  <c r="J493" i="10"/>
  <c r="Q493" i="10"/>
  <c r="V493" i="10"/>
  <c r="X493" i="10"/>
  <c r="B494" i="10"/>
  <c r="C494" i="10"/>
  <c r="D494" i="10"/>
  <c r="E494" i="10"/>
  <c r="F494" i="10"/>
  <c r="G494" i="10"/>
  <c r="H494" i="10"/>
  <c r="I494" i="10"/>
  <c r="J494" i="10"/>
  <c r="Q494" i="10"/>
  <c r="B495" i="10"/>
  <c r="C495" i="10"/>
  <c r="D495" i="10"/>
  <c r="E495" i="10"/>
  <c r="F495" i="10"/>
  <c r="G495" i="10"/>
  <c r="H495" i="10"/>
  <c r="I495" i="10"/>
  <c r="J495" i="10"/>
  <c r="Q495" i="10"/>
  <c r="S495" i="10"/>
  <c r="W495" i="10"/>
  <c r="B496" i="10"/>
  <c r="C496" i="10"/>
  <c r="D496" i="10"/>
  <c r="E496" i="10"/>
  <c r="F496" i="10"/>
  <c r="G496" i="10"/>
  <c r="H496" i="10"/>
  <c r="I496" i="10"/>
  <c r="J496" i="10"/>
  <c r="Q496" i="10"/>
  <c r="B497" i="10"/>
  <c r="C497" i="10"/>
  <c r="D497" i="10"/>
  <c r="E497" i="10"/>
  <c r="F497" i="10"/>
  <c r="G497" i="10"/>
  <c r="H497" i="10"/>
  <c r="I497" i="10"/>
  <c r="J497" i="10"/>
  <c r="Q497" i="10"/>
  <c r="T497" i="10"/>
  <c r="X497" i="10"/>
  <c r="B498" i="10"/>
  <c r="C498" i="10"/>
  <c r="D498" i="10"/>
  <c r="E498" i="10"/>
  <c r="F498" i="10"/>
  <c r="G498" i="10"/>
  <c r="H498" i="10"/>
  <c r="I498" i="10"/>
  <c r="J498" i="10"/>
  <c r="Q498" i="10"/>
  <c r="B499" i="10"/>
  <c r="C499" i="10"/>
  <c r="D499" i="10"/>
  <c r="E499" i="10"/>
  <c r="F499" i="10"/>
  <c r="G499" i="10"/>
  <c r="H499" i="10"/>
  <c r="I499" i="10"/>
  <c r="J499" i="10"/>
  <c r="B500" i="10"/>
  <c r="C500" i="10"/>
  <c r="D500" i="10"/>
  <c r="E500" i="10"/>
  <c r="F500" i="10"/>
  <c r="G500" i="10"/>
  <c r="H500" i="10"/>
  <c r="I500" i="10"/>
  <c r="J500" i="10"/>
  <c r="B501" i="10"/>
  <c r="C501" i="10"/>
  <c r="D501" i="10"/>
  <c r="E501" i="10"/>
  <c r="F501" i="10"/>
  <c r="G501" i="10"/>
  <c r="H501" i="10"/>
  <c r="I501" i="10"/>
  <c r="J501" i="10"/>
  <c r="B502" i="10"/>
  <c r="C502" i="10"/>
  <c r="D502" i="10"/>
  <c r="E502" i="10"/>
  <c r="F502" i="10"/>
  <c r="G502" i="10"/>
  <c r="H502" i="10"/>
  <c r="I502" i="10"/>
  <c r="J502" i="10"/>
  <c r="B503" i="10"/>
  <c r="C503" i="10"/>
  <c r="D503" i="10"/>
  <c r="E503" i="10"/>
  <c r="F503" i="10"/>
  <c r="G503" i="10"/>
  <c r="H503" i="10"/>
  <c r="I503" i="10"/>
  <c r="J503" i="10"/>
  <c r="R503" i="10"/>
  <c r="S503" i="10"/>
  <c r="T503" i="10"/>
  <c r="U503" i="10"/>
  <c r="V503" i="10"/>
  <c r="W503" i="10"/>
  <c r="X503" i="10"/>
  <c r="Y503" i="10"/>
  <c r="Z503" i="10"/>
  <c r="B504" i="10"/>
  <c r="C504" i="10"/>
  <c r="D504" i="10"/>
  <c r="E504" i="10"/>
  <c r="F504" i="10"/>
  <c r="G504" i="10"/>
  <c r="H504" i="10"/>
  <c r="I504" i="10"/>
  <c r="J504" i="10"/>
  <c r="B505" i="10"/>
  <c r="C505" i="10"/>
  <c r="D505" i="10"/>
  <c r="E505" i="10"/>
  <c r="F505" i="10"/>
  <c r="G505" i="10"/>
  <c r="H505" i="10"/>
  <c r="I505" i="10"/>
  <c r="J505" i="10"/>
  <c r="Q505" i="10"/>
  <c r="R505" i="10"/>
  <c r="T505" i="10"/>
  <c r="U505" i="10"/>
  <c r="V505" i="10"/>
  <c r="X505" i="10"/>
  <c r="Y505" i="10"/>
  <c r="B506" i="10"/>
  <c r="C506" i="10"/>
  <c r="D506" i="10"/>
  <c r="E506" i="10"/>
  <c r="F506" i="10"/>
  <c r="G506" i="10"/>
  <c r="H506" i="10"/>
  <c r="I506" i="10"/>
  <c r="J506" i="10"/>
  <c r="Q506" i="10"/>
  <c r="R506" i="10"/>
  <c r="S506" i="10"/>
  <c r="U506" i="10"/>
  <c r="V506" i="10"/>
  <c r="W506" i="10"/>
  <c r="Y506" i="10"/>
  <c r="Q507" i="10"/>
  <c r="R507" i="10"/>
  <c r="T507" i="10"/>
  <c r="U507" i="10"/>
  <c r="V507" i="10"/>
  <c r="X507" i="10"/>
  <c r="Y507" i="10"/>
  <c r="Z507" i="10"/>
  <c r="Q508" i="10"/>
  <c r="R508" i="10"/>
  <c r="S508" i="10"/>
  <c r="T508" i="10"/>
  <c r="U508" i="10"/>
  <c r="V508" i="10"/>
  <c r="W508" i="10"/>
  <c r="X508" i="10"/>
  <c r="Y508" i="10"/>
  <c r="Z508" i="10"/>
  <c r="Q509" i="10"/>
  <c r="R509" i="10"/>
  <c r="S509" i="10"/>
  <c r="T509" i="10"/>
  <c r="U509" i="10"/>
  <c r="V509" i="10"/>
  <c r="W509" i="10"/>
  <c r="X509" i="10"/>
  <c r="Y509" i="10"/>
  <c r="Z509" i="10"/>
  <c r="Q510" i="10"/>
  <c r="R510" i="10"/>
  <c r="S510" i="10"/>
  <c r="T510" i="10"/>
  <c r="V510" i="10"/>
  <c r="W510" i="10"/>
  <c r="X510" i="10"/>
  <c r="Q511" i="10"/>
  <c r="R511" i="10"/>
  <c r="S511" i="10"/>
  <c r="T511" i="10"/>
  <c r="V511" i="10"/>
  <c r="W511" i="10"/>
  <c r="X511" i="10"/>
  <c r="Z511" i="10"/>
  <c r="Q512" i="10"/>
  <c r="R512" i="10"/>
  <c r="S512" i="10"/>
  <c r="T512" i="10"/>
  <c r="U512" i="10"/>
  <c r="V512" i="10"/>
  <c r="W512" i="10"/>
  <c r="X512" i="10"/>
  <c r="Y512" i="10"/>
  <c r="Z512" i="10"/>
  <c r="R517" i="10"/>
  <c r="S517" i="10"/>
  <c r="T517" i="10"/>
  <c r="U517" i="10"/>
  <c r="V517" i="10"/>
  <c r="W517" i="10"/>
  <c r="X517" i="10"/>
  <c r="Y517" i="10"/>
  <c r="Z517" i="10"/>
  <c r="B518" i="10"/>
  <c r="C518" i="10"/>
  <c r="D518" i="10"/>
  <c r="E518" i="10"/>
  <c r="F518" i="10"/>
  <c r="G518" i="10"/>
  <c r="H518" i="10"/>
  <c r="I518" i="10"/>
  <c r="J518" i="10"/>
  <c r="B519" i="10"/>
  <c r="C519" i="10"/>
  <c r="D519" i="10"/>
  <c r="E519" i="10"/>
  <c r="F519" i="10"/>
  <c r="G519" i="10"/>
  <c r="H519" i="10"/>
  <c r="I519" i="10"/>
  <c r="J519" i="10"/>
  <c r="Q519" i="10"/>
  <c r="S519" i="10"/>
  <c r="W519" i="10"/>
  <c r="Q520" i="10"/>
  <c r="Q521" i="10"/>
  <c r="T521" i="10"/>
  <c r="B522" i="10"/>
  <c r="C522" i="10"/>
  <c r="D522" i="10"/>
  <c r="E522" i="10"/>
  <c r="F522" i="10"/>
  <c r="G522" i="10"/>
  <c r="H522" i="10"/>
  <c r="I522" i="10"/>
  <c r="J522" i="10"/>
  <c r="Q522" i="10"/>
  <c r="Y522" i="10"/>
  <c r="B523" i="10"/>
  <c r="C523" i="10"/>
  <c r="D523" i="10"/>
  <c r="E523" i="10"/>
  <c r="F523" i="10"/>
  <c r="G523" i="10"/>
  <c r="H523" i="10"/>
  <c r="I523" i="10"/>
  <c r="J523" i="10"/>
  <c r="Q523" i="10"/>
  <c r="B524" i="10"/>
  <c r="C524" i="10"/>
  <c r="D524" i="10"/>
  <c r="E524" i="10"/>
  <c r="F524" i="10"/>
  <c r="G524" i="10"/>
  <c r="H524" i="10"/>
  <c r="I524" i="10"/>
  <c r="J524" i="10"/>
  <c r="Q524" i="10"/>
  <c r="B525" i="10"/>
  <c r="C525" i="10"/>
  <c r="D525" i="10"/>
  <c r="E525" i="10"/>
  <c r="F525" i="10"/>
  <c r="G525" i="10"/>
  <c r="H525" i="10"/>
  <c r="I525" i="10"/>
  <c r="J525" i="10"/>
  <c r="B526" i="10"/>
  <c r="C526" i="10"/>
  <c r="D526" i="10"/>
  <c r="E526" i="10"/>
  <c r="F526" i="10"/>
  <c r="G526" i="10"/>
  <c r="H526" i="10"/>
  <c r="I526" i="10"/>
  <c r="J526" i="10"/>
  <c r="B527" i="10"/>
  <c r="C527" i="10"/>
  <c r="D527" i="10"/>
  <c r="E527" i="10"/>
  <c r="F527" i="10"/>
  <c r="G527" i="10"/>
  <c r="H527" i="10"/>
  <c r="I527" i="10"/>
  <c r="J527" i="10"/>
  <c r="B528" i="10"/>
  <c r="C528" i="10"/>
  <c r="D528" i="10"/>
  <c r="E528" i="10"/>
  <c r="F528" i="10"/>
  <c r="G528" i="10"/>
  <c r="H528" i="10"/>
  <c r="I528" i="10"/>
  <c r="J528" i="10"/>
  <c r="B529" i="10"/>
  <c r="C529" i="10"/>
  <c r="D529" i="10"/>
  <c r="E529" i="10"/>
  <c r="F529" i="10"/>
  <c r="G529" i="10"/>
  <c r="H529" i="10"/>
  <c r="I529" i="10"/>
  <c r="J529" i="10"/>
  <c r="R529" i="10"/>
  <c r="S529" i="10"/>
  <c r="T529" i="10"/>
  <c r="U529" i="10"/>
  <c r="V529" i="10"/>
  <c r="W529" i="10"/>
  <c r="X529" i="10"/>
  <c r="Y529" i="10"/>
  <c r="Z529" i="10"/>
  <c r="B530" i="10"/>
  <c r="C530" i="10"/>
  <c r="D530" i="10"/>
  <c r="E530" i="10"/>
  <c r="F530" i="10"/>
  <c r="G530" i="10"/>
  <c r="H530" i="10"/>
  <c r="I530" i="10"/>
  <c r="J530" i="10"/>
  <c r="B531" i="10"/>
  <c r="C531" i="10"/>
  <c r="D531" i="10"/>
  <c r="E531" i="10"/>
  <c r="F531" i="10"/>
  <c r="G531" i="10"/>
  <c r="H531" i="10"/>
  <c r="I531" i="10"/>
  <c r="J531" i="10"/>
  <c r="Q531" i="10"/>
  <c r="S531" i="10"/>
  <c r="T531" i="10"/>
  <c r="U531" i="10"/>
  <c r="W531" i="10"/>
  <c r="X531" i="10"/>
  <c r="Y531" i="10"/>
  <c r="Z531" i="10"/>
  <c r="B532" i="10"/>
  <c r="C532" i="10"/>
  <c r="D532" i="10"/>
  <c r="E532" i="10"/>
  <c r="F532" i="10"/>
  <c r="G532" i="10"/>
  <c r="H532" i="10"/>
  <c r="I532" i="10"/>
  <c r="J532" i="10"/>
  <c r="Q532" i="10"/>
  <c r="S532" i="10"/>
  <c r="T532" i="10"/>
  <c r="U532" i="10"/>
  <c r="W532" i="10"/>
  <c r="X532" i="10"/>
  <c r="Y532" i="10"/>
  <c r="B533" i="10"/>
  <c r="C533" i="10"/>
  <c r="D533" i="10"/>
  <c r="E533" i="10"/>
  <c r="F533" i="10"/>
  <c r="G533" i="10"/>
  <c r="H533" i="10"/>
  <c r="I533" i="10"/>
  <c r="J533" i="10"/>
  <c r="Q533" i="10"/>
  <c r="R533" i="10"/>
  <c r="S533" i="10"/>
  <c r="T533" i="10"/>
  <c r="U533" i="10"/>
  <c r="V533" i="10"/>
  <c r="W533" i="10"/>
  <c r="X533" i="10"/>
  <c r="Y533" i="10"/>
  <c r="Z533" i="10"/>
  <c r="B534" i="10"/>
  <c r="C534" i="10"/>
  <c r="D534" i="10"/>
  <c r="E534" i="10"/>
  <c r="F534" i="10"/>
  <c r="G534" i="10"/>
  <c r="H534" i="10"/>
  <c r="I534" i="10"/>
  <c r="J534" i="10"/>
  <c r="Q534" i="10"/>
  <c r="S534" i="10"/>
  <c r="T534" i="10"/>
  <c r="U534" i="10"/>
  <c r="W534" i="10"/>
  <c r="X534" i="10"/>
  <c r="Y534" i="10"/>
  <c r="B535" i="10"/>
  <c r="C535" i="10"/>
  <c r="D535" i="10"/>
  <c r="E535" i="10"/>
  <c r="F535" i="10"/>
  <c r="G535" i="10"/>
  <c r="H535" i="10"/>
  <c r="I535" i="10"/>
  <c r="J535" i="10"/>
  <c r="Q535" i="10"/>
  <c r="R535" i="10"/>
  <c r="S535" i="10"/>
  <c r="U535" i="10"/>
  <c r="V535" i="10"/>
  <c r="W535" i="10"/>
  <c r="X535" i="10"/>
  <c r="Y535" i="10"/>
  <c r="Z535" i="10"/>
  <c r="B536" i="10"/>
  <c r="C536" i="10"/>
  <c r="D536" i="10"/>
  <c r="E536" i="10"/>
  <c r="F536" i="10"/>
  <c r="G536" i="10"/>
  <c r="H536" i="10"/>
  <c r="I536" i="10"/>
  <c r="J536" i="10"/>
  <c r="Q536" i="10"/>
  <c r="R536" i="10"/>
  <c r="S536" i="10"/>
  <c r="U536" i="10"/>
  <c r="V536" i="10"/>
  <c r="W536" i="10"/>
  <c r="X536" i="10"/>
  <c r="Y536" i="10"/>
  <c r="Z536" i="10"/>
  <c r="B537" i="10"/>
  <c r="C537" i="10"/>
  <c r="D537" i="10"/>
  <c r="E537" i="10"/>
  <c r="F537" i="10"/>
  <c r="G537" i="10"/>
  <c r="H537" i="10"/>
  <c r="I537" i="10"/>
  <c r="J537" i="10"/>
  <c r="Q537" i="10"/>
  <c r="S537" i="10"/>
  <c r="T537" i="10"/>
  <c r="U537" i="10"/>
  <c r="W537" i="10"/>
  <c r="X537" i="10"/>
  <c r="Y537" i="10"/>
  <c r="B538" i="10"/>
  <c r="C538" i="10"/>
  <c r="D538" i="10"/>
  <c r="E538" i="10"/>
  <c r="F538" i="10"/>
  <c r="G538" i="10"/>
  <c r="H538" i="10"/>
  <c r="I538" i="10"/>
  <c r="J538" i="10"/>
  <c r="B539" i="10"/>
  <c r="C539" i="10"/>
  <c r="D539" i="10"/>
  <c r="E539" i="10"/>
  <c r="F539" i="10"/>
  <c r="G539" i="10"/>
  <c r="H539" i="10"/>
  <c r="I539" i="10"/>
  <c r="J539" i="10"/>
  <c r="B540" i="10"/>
  <c r="C540" i="10"/>
  <c r="D540" i="10"/>
  <c r="E540" i="10"/>
  <c r="F540" i="10"/>
  <c r="G540" i="10"/>
  <c r="H540" i="10"/>
  <c r="I540" i="10"/>
  <c r="J540" i="10"/>
  <c r="B541" i="10"/>
  <c r="C541" i="10"/>
  <c r="D541" i="10"/>
  <c r="E541" i="10"/>
  <c r="F541" i="10"/>
  <c r="G541" i="10"/>
  <c r="H541" i="10"/>
  <c r="I541" i="10"/>
  <c r="J541" i="10"/>
  <c r="B542" i="10"/>
  <c r="C542" i="10"/>
  <c r="D542" i="10"/>
  <c r="E542" i="10"/>
  <c r="F542" i="10"/>
  <c r="G542" i="10"/>
  <c r="H542" i="10"/>
  <c r="I542" i="10"/>
  <c r="J542" i="10"/>
  <c r="B543" i="10"/>
  <c r="C543" i="10"/>
  <c r="D543" i="10"/>
  <c r="E543" i="10"/>
  <c r="F543" i="10"/>
  <c r="G543" i="10"/>
  <c r="H543" i="10"/>
  <c r="I543" i="10"/>
  <c r="J543" i="10"/>
  <c r="R543" i="10"/>
  <c r="S543" i="10"/>
  <c r="T543" i="10"/>
  <c r="U543" i="10"/>
  <c r="V543" i="10"/>
  <c r="W543" i="10"/>
  <c r="X543" i="10"/>
  <c r="Y543" i="10"/>
  <c r="Z543" i="10"/>
  <c r="B544" i="10"/>
  <c r="C544" i="10"/>
  <c r="D544" i="10"/>
  <c r="E544" i="10"/>
  <c r="F544" i="10"/>
  <c r="G544" i="10"/>
  <c r="H544" i="10"/>
  <c r="I544" i="10"/>
  <c r="J544" i="10"/>
  <c r="B545" i="10"/>
  <c r="C545" i="10"/>
  <c r="D545" i="10"/>
  <c r="E545" i="10"/>
  <c r="F545" i="10"/>
  <c r="G545" i="10"/>
  <c r="H545" i="10"/>
  <c r="I545" i="10"/>
  <c r="J545" i="10"/>
  <c r="Q545" i="10"/>
  <c r="S545" i="10"/>
  <c r="T545" i="10"/>
  <c r="U545" i="10"/>
  <c r="W545" i="10"/>
  <c r="X545" i="10"/>
  <c r="Y545" i="10"/>
  <c r="B546" i="10"/>
  <c r="C546" i="10"/>
  <c r="D546" i="10"/>
  <c r="E546" i="10"/>
  <c r="F546" i="10"/>
  <c r="G546" i="10"/>
  <c r="H546" i="10"/>
  <c r="I546" i="10"/>
  <c r="J546" i="10"/>
  <c r="Q547" i="10"/>
  <c r="R547" i="10"/>
  <c r="S547" i="10"/>
  <c r="U547" i="10"/>
  <c r="V547" i="10"/>
  <c r="W547" i="10"/>
  <c r="Y547" i="10"/>
  <c r="Z547" i="10"/>
  <c r="Q548" i="10"/>
  <c r="R548" i="10"/>
  <c r="S548" i="10"/>
  <c r="T548" i="10"/>
  <c r="U548" i="10"/>
  <c r="V548" i="10"/>
  <c r="W548" i="10"/>
  <c r="X548" i="10"/>
  <c r="Y548" i="10"/>
  <c r="Z548" i="10"/>
  <c r="Q549" i="10"/>
  <c r="R549" i="10"/>
  <c r="S549" i="10"/>
  <c r="T549" i="10"/>
  <c r="U549" i="10"/>
  <c r="V549" i="10"/>
  <c r="W549" i="10"/>
  <c r="X549" i="10"/>
  <c r="Y549" i="10"/>
  <c r="Z549" i="10"/>
  <c r="Q550" i="10"/>
  <c r="R550" i="10"/>
  <c r="R573" i="10"/>
  <c r="S550" i="10"/>
  <c r="S573" i="10"/>
  <c r="T550" i="10"/>
  <c r="T573" i="10"/>
  <c r="V550" i="10"/>
  <c r="V573" i="10"/>
  <c r="W550" i="10"/>
  <c r="W573" i="10"/>
  <c r="X550" i="10"/>
  <c r="X573" i="10"/>
  <c r="Z550" i="10"/>
  <c r="Z573" i="10"/>
  <c r="Q551" i="10"/>
  <c r="R551" i="10"/>
  <c r="R574" i="10"/>
  <c r="S551" i="10"/>
  <c r="S574" i="10"/>
  <c r="U551" i="10"/>
  <c r="U574" i="10"/>
  <c r="V551" i="10"/>
  <c r="V574" i="10"/>
  <c r="W551" i="10"/>
  <c r="W574" i="10"/>
  <c r="Y551" i="10"/>
  <c r="Y574" i="10"/>
  <c r="Z551" i="10"/>
  <c r="Z574" i="10"/>
  <c r="Q552" i="10"/>
  <c r="R552" i="10"/>
  <c r="T552" i="10"/>
  <c r="U552" i="10"/>
  <c r="V552" i="10"/>
  <c r="X552" i="10"/>
  <c r="Y552" i="10"/>
  <c r="Z552" i="10"/>
  <c r="Q553" i="10"/>
  <c r="R553" i="10"/>
  <c r="T553" i="10"/>
  <c r="U553" i="10"/>
  <c r="V553" i="10"/>
  <c r="X553" i="10"/>
  <c r="Y553" i="10"/>
  <c r="B559" i="10"/>
  <c r="C559" i="10"/>
  <c r="D559" i="10"/>
  <c r="E559" i="10"/>
  <c r="F559" i="10"/>
  <c r="G559" i="10"/>
  <c r="H559" i="10"/>
  <c r="I559" i="10"/>
  <c r="J559" i="10"/>
  <c r="R559" i="10"/>
  <c r="S559" i="10"/>
  <c r="T559" i="10"/>
  <c r="U559" i="10"/>
  <c r="V559" i="10"/>
  <c r="W559" i="10"/>
  <c r="X559" i="10"/>
  <c r="Y559" i="10"/>
  <c r="Z559" i="10"/>
  <c r="B560" i="10"/>
  <c r="C560" i="10"/>
  <c r="D560" i="10"/>
  <c r="E560" i="10"/>
  <c r="F560" i="10"/>
  <c r="G560" i="10"/>
  <c r="H560" i="10"/>
  <c r="I560" i="10"/>
  <c r="J560" i="10"/>
  <c r="Q561" i="10"/>
  <c r="S561" i="10"/>
  <c r="W561" i="10"/>
  <c r="Q562" i="10"/>
  <c r="B563" i="10"/>
  <c r="C563" i="10"/>
  <c r="D563" i="10"/>
  <c r="E563" i="10"/>
  <c r="F563" i="10"/>
  <c r="G563" i="10"/>
  <c r="H563" i="10"/>
  <c r="I563" i="10"/>
  <c r="J563" i="10"/>
  <c r="Q563" i="10"/>
  <c r="R563" i="10"/>
  <c r="W563" i="10"/>
  <c r="X563" i="10"/>
  <c r="B564" i="10"/>
  <c r="C564" i="10"/>
  <c r="D564" i="10"/>
  <c r="E564" i="10"/>
  <c r="F564" i="10"/>
  <c r="G564" i="10"/>
  <c r="H564" i="10"/>
  <c r="I564" i="10"/>
  <c r="J564" i="10"/>
  <c r="Q564" i="10"/>
  <c r="B565" i="10"/>
  <c r="C565" i="10"/>
  <c r="D565" i="10"/>
  <c r="E565" i="10"/>
  <c r="F565" i="10"/>
  <c r="G565" i="10"/>
  <c r="H565" i="10"/>
  <c r="I565" i="10"/>
  <c r="J565" i="10"/>
  <c r="Q565" i="10"/>
  <c r="T565" i="10"/>
  <c r="W565" i="10"/>
  <c r="X565" i="10"/>
  <c r="B566" i="10"/>
  <c r="C566" i="10"/>
  <c r="D566" i="10"/>
  <c r="E566" i="10"/>
  <c r="F566" i="10"/>
  <c r="G566" i="10"/>
  <c r="H566" i="10"/>
  <c r="I566" i="10"/>
  <c r="J566" i="10"/>
  <c r="Q566" i="10"/>
  <c r="R566" i="10"/>
  <c r="S566" i="10"/>
  <c r="V566" i="10"/>
  <c r="X566" i="10"/>
  <c r="B567" i="10"/>
  <c r="C567" i="10"/>
  <c r="D567" i="10"/>
  <c r="E567" i="10"/>
  <c r="F567" i="10"/>
  <c r="G567" i="10"/>
  <c r="H567" i="10"/>
  <c r="I567" i="10"/>
  <c r="J567" i="10"/>
  <c r="Q567" i="10"/>
  <c r="R567" i="10"/>
  <c r="V567" i="10"/>
  <c r="B568" i="10"/>
  <c r="C568" i="10"/>
  <c r="D568" i="10"/>
  <c r="E568" i="10"/>
  <c r="F568" i="10"/>
  <c r="G568" i="10"/>
  <c r="H568" i="10"/>
  <c r="I568" i="10"/>
  <c r="J568" i="10"/>
  <c r="Q568" i="10"/>
  <c r="U568" i="10"/>
  <c r="V568" i="10"/>
  <c r="Y568" i="10"/>
  <c r="B569" i="10"/>
  <c r="C569" i="10"/>
  <c r="D569" i="10"/>
  <c r="E569" i="10"/>
  <c r="F569" i="10"/>
  <c r="G569" i="10"/>
  <c r="H569" i="10"/>
  <c r="I569" i="10"/>
  <c r="J569" i="10"/>
  <c r="Q569" i="10"/>
  <c r="U569" i="10"/>
  <c r="Y569" i="10"/>
  <c r="B570" i="10"/>
  <c r="C570" i="10"/>
  <c r="D570" i="10"/>
  <c r="E570" i="10"/>
  <c r="F570" i="10"/>
  <c r="G570" i="10"/>
  <c r="H570" i="10"/>
  <c r="I570" i="10"/>
  <c r="J570" i="10"/>
  <c r="B571" i="10"/>
  <c r="C571" i="10"/>
  <c r="D571" i="10"/>
  <c r="E571" i="10"/>
  <c r="F571" i="10"/>
  <c r="G571" i="10"/>
  <c r="H571" i="10"/>
  <c r="I571" i="10"/>
  <c r="J571" i="10"/>
  <c r="B572" i="10"/>
  <c r="C572" i="10"/>
  <c r="D572" i="10"/>
  <c r="E572" i="10"/>
  <c r="F572" i="10"/>
  <c r="G572" i="10"/>
  <c r="H572" i="10"/>
  <c r="I572" i="10"/>
  <c r="J572" i="10"/>
  <c r="B573" i="10"/>
  <c r="C573" i="10"/>
  <c r="D573" i="10"/>
  <c r="E573" i="10"/>
  <c r="F573" i="10"/>
  <c r="G573" i="10"/>
  <c r="H573" i="10"/>
  <c r="I573" i="10"/>
  <c r="J573" i="10"/>
  <c r="B574" i="10"/>
  <c r="C574" i="10"/>
  <c r="D574" i="10"/>
  <c r="E574" i="10"/>
  <c r="F574" i="10"/>
  <c r="G574" i="10"/>
  <c r="H574" i="10"/>
  <c r="I574" i="10"/>
  <c r="J574" i="10"/>
  <c r="B575" i="10"/>
  <c r="C575" i="10"/>
  <c r="D575" i="10"/>
  <c r="E575" i="10"/>
  <c r="F575" i="10"/>
  <c r="G575" i="10"/>
  <c r="H575" i="10"/>
  <c r="I575" i="10"/>
  <c r="J575" i="10"/>
  <c r="B576" i="10"/>
  <c r="C576" i="10"/>
  <c r="D576" i="10"/>
  <c r="E576" i="10"/>
  <c r="F576" i="10"/>
  <c r="G576" i="10"/>
  <c r="H576" i="10"/>
  <c r="I576" i="10"/>
  <c r="J576" i="10"/>
  <c r="B577" i="10"/>
  <c r="C577" i="10"/>
  <c r="D577" i="10"/>
  <c r="E577" i="10"/>
  <c r="F577" i="10"/>
  <c r="G577" i="10"/>
  <c r="H577" i="10"/>
  <c r="I577" i="10"/>
  <c r="J577" i="10"/>
  <c r="B578" i="10"/>
  <c r="C578" i="10"/>
  <c r="D578" i="10"/>
  <c r="E578" i="10"/>
  <c r="F578" i="10"/>
  <c r="G578" i="10"/>
  <c r="H578" i="10"/>
  <c r="I578" i="10"/>
  <c r="J578" i="10"/>
  <c r="B579" i="10"/>
  <c r="C579" i="10"/>
  <c r="D579" i="10"/>
  <c r="E579" i="10"/>
  <c r="F579" i="10"/>
  <c r="G579" i="10"/>
  <c r="H579" i="10"/>
  <c r="I579" i="10"/>
  <c r="J579" i="10"/>
  <c r="B580" i="10"/>
  <c r="C580" i="10"/>
  <c r="D580" i="10"/>
  <c r="E580" i="10"/>
  <c r="F580" i="10"/>
  <c r="G580" i="10"/>
  <c r="H580" i="10"/>
  <c r="I580" i="10"/>
  <c r="J580" i="10"/>
  <c r="B581" i="10"/>
  <c r="C581" i="10"/>
  <c r="D581" i="10"/>
  <c r="E581" i="10"/>
  <c r="F581" i="10"/>
  <c r="G581" i="10"/>
  <c r="H581" i="10"/>
  <c r="I581" i="10"/>
  <c r="J581" i="10"/>
  <c r="B582" i="10"/>
  <c r="C582" i="10"/>
  <c r="D582" i="10"/>
  <c r="E582" i="10"/>
  <c r="F582" i="10"/>
  <c r="G582" i="10"/>
  <c r="H582" i="10"/>
  <c r="I582" i="10"/>
  <c r="J582" i="10"/>
  <c r="B583" i="10"/>
  <c r="C583" i="10"/>
  <c r="D583" i="10"/>
  <c r="E583" i="10"/>
  <c r="F583" i="10"/>
  <c r="G583" i="10"/>
  <c r="H583" i="10"/>
  <c r="I583" i="10"/>
  <c r="J583" i="10"/>
  <c r="B584" i="10"/>
  <c r="C584" i="10"/>
  <c r="D584" i="10"/>
  <c r="E584" i="10"/>
  <c r="F584" i="10"/>
  <c r="G584" i="10"/>
  <c r="H584" i="10"/>
  <c r="I584" i="10"/>
  <c r="J584" i="10"/>
  <c r="B585" i="10"/>
  <c r="C585" i="10"/>
  <c r="D585" i="10"/>
  <c r="E585" i="10"/>
  <c r="F585" i="10"/>
  <c r="G585" i="10"/>
  <c r="H585" i="10"/>
  <c r="I585" i="10"/>
  <c r="J585" i="10"/>
  <c r="B586" i="10"/>
  <c r="C586" i="10"/>
  <c r="D586" i="10"/>
  <c r="E586" i="10"/>
  <c r="F586" i="10"/>
  <c r="G586" i="10"/>
  <c r="H586" i="10"/>
  <c r="I586" i="10"/>
  <c r="J586" i="10"/>
  <c r="B587" i="10"/>
  <c r="C587" i="10"/>
  <c r="D587" i="10"/>
  <c r="E587" i="10"/>
  <c r="F587" i="10"/>
  <c r="G587" i="10"/>
  <c r="H587" i="10"/>
  <c r="I587" i="10"/>
  <c r="J587" i="10"/>
  <c r="B600" i="10"/>
  <c r="C600" i="10"/>
  <c r="D600" i="10"/>
  <c r="E600" i="10"/>
  <c r="F600" i="10"/>
  <c r="G600" i="10"/>
  <c r="H600" i="10"/>
  <c r="I600" i="10"/>
  <c r="J600" i="10"/>
  <c r="B601" i="10"/>
  <c r="C601" i="10"/>
  <c r="D601" i="10"/>
  <c r="E601" i="10"/>
  <c r="F601" i="10"/>
  <c r="G601" i="10"/>
  <c r="H601" i="10"/>
  <c r="I601" i="10"/>
  <c r="J601" i="10"/>
  <c r="B604" i="10"/>
  <c r="C604" i="10"/>
  <c r="D604" i="10"/>
  <c r="E604" i="10"/>
  <c r="F604" i="10"/>
  <c r="G604" i="10"/>
  <c r="H604" i="10"/>
  <c r="I604" i="10"/>
  <c r="J604" i="10"/>
  <c r="B605" i="10"/>
  <c r="C605" i="10"/>
  <c r="D605" i="10"/>
  <c r="E605" i="10"/>
  <c r="F605" i="10"/>
  <c r="G605" i="10"/>
  <c r="H605" i="10"/>
  <c r="I605" i="10"/>
  <c r="J605" i="10"/>
  <c r="B606" i="10"/>
  <c r="C606" i="10"/>
  <c r="D606" i="10"/>
  <c r="E606" i="10"/>
  <c r="F606" i="10"/>
  <c r="G606" i="10"/>
  <c r="H606" i="10"/>
  <c r="I606" i="10"/>
  <c r="J606" i="10"/>
  <c r="B607" i="10"/>
  <c r="C607" i="10"/>
  <c r="D607" i="10"/>
  <c r="E607" i="10"/>
  <c r="F607" i="10"/>
  <c r="G607" i="10"/>
  <c r="H607" i="10"/>
  <c r="I607" i="10"/>
  <c r="J607" i="10"/>
  <c r="B608" i="10"/>
  <c r="C608" i="10"/>
  <c r="D608" i="10"/>
  <c r="E608" i="10"/>
  <c r="F608" i="10"/>
  <c r="G608" i="10"/>
  <c r="H608" i="10"/>
  <c r="I608" i="10"/>
  <c r="J608" i="10"/>
  <c r="B609" i="10"/>
  <c r="C609" i="10"/>
  <c r="D609" i="10"/>
  <c r="E609" i="10"/>
  <c r="F609" i="10"/>
  <c r="G609" i="10"/>
  <c r="H609" i="10"/>
  <c r="I609" i="10"/>
  <c r="J609" i="10"/>
  <c r="B610" i="10"/>
  <c r="C610" i="10"/>
  <c r="D610" i="10"/>
  <c r="E610" i="10"/>
  <c r="F610" i="10"/>
  <c r="G610" i="10"/>
  <c r="H610" i="10"/>
  <c r="I610" i="10"/>
  <c r="J610" i="10"/>
  <c r="B611" i="10"/>
  <c r="C611" i="10"/>
  <c r="D611" i="10"/>
  <c r="E611" i="10"/>
  <c r="F611" i="10"/>
  <c r="G611" i="10"/>
  <c r="H611" i="10"/>
  <c r="I611" i="10"/>
  <c r="J611" i="10"/>
  <c r="B612" i="10"/>
  <c r="C612" i="10"/>
  <c r="D612" i="10"/>
  <c r="E612" i="10"/>
  <c r="F612" i="10"/>
  <c r="G612" i="10"/>
  <c r="H612" i="10"/>
  <c r="I612" i="10"/>
  <c r="J612" i="10"/>
  <c r="B613" i="10"/>
  <c r="C613" i="10"/>
  <c r="D613" i="10"/>
  <c r="E613" i="10"/>
  <c r="F613" i="10"/>
  <c r="G613" i="10"/>
  <c r="H613" i="10"/>
  <c r="I613" i="10"/>
  <c r="J613" i="10"/>
  <c r="B614" i="10"/>
  <c r="C614" i="10"/>
  <c r="D614" i="10"/>
  <c r="E614" i="10"/>
  <c r="F614" i="10"/>
  <c r="G614" i="10"/>
  <c r="H614" i="10"/>
  <c r="I614" i="10"/>
  <c r="J614" i="10"/>
  <c r="B615" i="10"/>
  <c r="C615" i="10"/>
  <c r="D615" i="10"/>
  <c r="E615" i="10"/>
  <c r="F615" i="10"/>
  <c r="G615" i="10"/>
  <c r="H615" i="10"/>
  <c r="I615" i="10"/>
  <c r="J615" i="10"/>
  <c r="B616" i="10"/>
  <c r="C616" i="10"/>
  <c r="D616" i="10"/>
  <c r="E616" i="10"/>
  <c r="F616" i="10"/>
  <c r="G616" i="10"/>
  <c r="H616" i="10"/>
  <c r="I616" i="10"/>
  <c r="J616" i="10"/>
  <c r="B617" i="10"/>
  <c r="C617" i="10"/>
  <c r="D617" i="10"/>
  <c r="E617" i="10"/>
  <c r="F617" i="10"/>
  <c r="G617" i="10"/>
  <c r="H617" i="10"/>
  <c r="I617" i="10"/>
  <c r="J617" i="10"/>
  <c r="B618" i="10"/>
  <c r="C618" i="10"/>
  <c r="D618" i="10"/>
  <c r="E618" i="10"/>
  <c r="F618" i="10"/>
  <c r="G618" i="10"/>
  <c r="H618" i="10"/>
  <c r="I618" i="10"/>
  <c r="J618" i="10"/>
  <c r="B619" i="10"/>
  <c r="C619" i="10"/>
  <c r="D619" i="10"/>
  <c r="E619" i="10"/>
  <c r="F619" i="10"/>
  <c r="G619" i="10"/>
  <c r="H619" i="10"/>
  <c r="I619" i="10"/>
  <c r="J619" i="10"/>
  <c r="B620" i="10"/>
  <c r="C620" i="10"/>
  <c r="D620" i="10"/>
  <c r="E620" i="10"/>
  <c r="F620" i="10"/>
  <c r="G620" i="10"/>
  <c r="H620" i="10"/>
  <c r="I620" i="10"/>
  <c r="J620" i="10"/>
  <c r="B621" i="10"/>
  <c r="C621" i="10"/>
  <c r="D621" i="10"/>
  <c r="E621" i="10"/>
  <c r="F621" i="10"/>
  <c r="G621" i="10"/>
  <c r="H621" i="10"/>
  <c r="I621" i="10"/>
  <c r="J621" i="10"/>
  <c r="B622" i="10"/>
  <c r="C622" i="10"/>
  <c r="D622" i="10"/>
  <c r="E622" i="10"/>
  <c r="F622" i="10"/>
  <c r="G622" i="10"/>
  <c r="H622" i="10"/>
  <c r="I622" i="10"/>
  <c r="J622" i="10"/>
  <c r="B623" i="10"/>
  <c r="C623" i="10"/>
  <c r="D623" i="10"/>
  <c r="E623" i="10"/>
  <c r="F623" i="10"/>
  <c r="G623" i="10"/>
  <c r="H623" i="10"/>
  <c r="I623" i="10"/>
  <c r="J623" i="10"/>
  <c r="B624" i="10"/>
  <c r="C624" i="10"/>
  <c r="D624" i="10"/>
  <c r="E624" i="10"/>
  <c r="F624" i="10"/>
  <c r="G624" i="10"/>
  <c r="H624" i="10"/>
  <c r="I624" i="10"/>
  <c r="J624" i="10"/>
  <c r="B625" i="10"/>
  <c r="C625" i="10"/>
  <c r="D625" i="10"/>
  <c r="E625" i="10"/>
  <c r="F625" i="10"/>
  <c r="G625" i="10"/>
  <c r="H625" i="10"/>
  <c r="I625" i="10"/>
  <c r="J625" i="10"/>
  <c r="B626" i="10"/>
  <c r="C626" i="10"/>
  <c r="D626" i="10"/>
  <c r="E626" i="10"/>
  <c r="F626" i="10"/>
  <c r="G626" i="10"/>
  <c r="H626" i="10"/>
  <c r="I626" i="10"/>
  <c r="J626" i="10"/>
  <c r="B627" i="10"/>
  <c r="C627" i="10"/>
  <c r="D627" i="10"/>
  <c r="E627" i="10"/>
  <c r="F627" i="10"/>
  <c r="G627" i="10"/>
  <c r="H627" i="10"/>
  <c r="I627" i="10"/>
  <c r="J627" i="10"/>
  <c r="B628" i="10"/>
  <c r="C628" i="10"/>
  <c r="D628" i="10"/>
  <c r="E628" i="10"/>
  <c r="F628" i="10"/>
  <c r="G628" i="10"/>
  <c r="H628" i="10"/>
  <c r="I628" i="10"/>
  <c r="J628" i="10"/>
  <c r="B641" i="10"/>
  <c r="C641" i="10"/>
  <c r="D641" i="10"/>
  <c r="E641" i="10"/>
  <c r="F641" i="10"/>
  <c r="G641" i="10"/>
  <c r="H641" i="10"/>
  <c r="I641" i="10"/>
  <c r="J641" i="10"/>
  <c r="B642" i="10"/>
  <c r="C642" i="10"/>
  <c r="D642" i="10"/>
  <c r="E642" i="10"/>
  <c r="F642" i="10"/>
  <c r="G642" i="10"/>
  <c r="H642" i="10"/>
  <c r="I642" i="10"/>
  <c r="J642" i="10"/>
  <c r="B645" i="10"/>
  <c r="C645" i="10"/>
  <c r="D645" i="10"/>
  <c r="E645" i="10"/>
  <c r="F645" i="10"/>
  <c r="G645" i="10"/>
  <c r="H645" i="10"/>
  <c r="I645" i="10"/>
  <c r="J645" i="10"/>
  <c r="B646" i="10"/>
  <c r="C646" i="10"/>
  <c r="D646" i="10"/>
  <c r="E646" i="10"/>
  <c r="F646" i="10"/>
  <c r="G646" i="10"/>
  <c r="H646" i="10"/>
  <c r="I646" i="10"/>
  <c r="J646" i="10"/>
  <c r="B647" i="10"/>
  <c r="C647" i="10"/>
  <c r="D647" i="10"/>
  <c r="E647" i="10"/>
  <c r="F647" i="10"/>
  <c r="G647" i="10"/>
  <c r="H647" i="10"/>
  <c r="I647" i="10"/>
  <c r="J647" i="10"/>
  <c r="B648" i="10"/>
  <c r="C648" i="10"/>
  <c r="D648" i="10"/>
  <c r="E648" i="10"/>
  <c r="F648" i="10"/>
  <c r="G648" i="10"/>
  <c r="H648" i="10"/>
  <c r="I648" i="10"/>
  <c r="J648" i="10"/>
  <c r="B649" i="10"/>
  <c r="C649" i="10"/>
  <c r="D649" i="10"/>
  <c r="E649" i="10"/>
  <c r="F649" i="10"/>
  <c r="G649" i="10"/>
  <c r="H649" i="10"/>
  <c r="I649" i="10"/>
  <c r="J649" i="10"/>
  <c r="B650" i="10"/>
  <c r="C650" i="10"/>
  <c r="D650" i="10"/>
  <c r="E650" i="10"/>
  <c r="F650" i="10"/>
  <c r="G650" i="10"/>
  <c r="H650" i="10"/>
  <c r="I650" i="10"/>
  <c r="J650" i="10"/>
  <c r="B651" i="10"/>
  <c r="C651" i="10"/>
  <c r="D651" i="10"/>
  <c r="E651" i="10"/>
  <c r="F651" i="10"/>
  <c r="G651" i="10"/>
  <c r="H651" i="10"/>
  <c r="I651" i="10"/>
  <c r="J651" i="10"/>
  <c r="B652" i="10"/>
  <c r="C652" i="10"/>
  <c r="D652" i="10"/>
  <c r="E652" i="10"/>
  <c r="F652" i="10"/>
  <c r="G652" i="10"/>
  <c r="H652" i="10"/>
  <c r="I652" i="10"/>
  <c r="J652" i="10"/>
  <c r="B653" i="10"/>
  <c r="C653" i="10"/>
  <c r="D653" i="10"/>
  <c r="E653" i="10"/>
  <c r="F653" i="10"/>
  <c r="G653" i="10"/>
  <c r="H653" i="10"/>
  <c r="I653" i="10"/>
  <c r="J653" i="10"/>
  <c r="B654" i="10"/>
  <c r="C654" i="10"/>
  <c r="D654" i="10"/>
  <c r="E654" i="10"/>
  <c r="F654" i="10"/>
  <c r="G654" i="10"/>
  <c r="H654" i="10"/>
  <c r="I654" i="10"/>
  <c r="J654" i="10"/>
  <c r="B655" i="10"/>
  <c r="C655" i="10"/>
  <c r="D655" i="10"/>
  <c r="E655" i="10"/>
  <c r="F655" i="10"/>
  <c r="G655" i="10"/>
  <c r="H655" i="10"/>
  <c r="I655" i="10"/>
  <c r="J655" i="10"/>
  <c r="B656" i="10"/>
  <c r="C656" i="10"/>
  <c r="D656" i="10"/>
  <c r="E656" i="10"/>
  <c r="F656" i="10"/>
  <c r="G656" i="10"/>
  <c r="H656" i="10"/>
  <c r="I656" i="10"/>
  <c r="J656" i="10"/>
  <c r="B657" i="10"/>
  <c r="C657" i="10"/>
  <c r="D657" i="10"/>
  <c r="E657" i="10"/>
  <c r="F657" i="10"/>
  <c r="G657" i="10"/>
  <c r="H657" i="10"/>
  <c r="I657" i="10"/>
  <c r="J657" i="10"/>
  <c r="B658" i="10"/>
  <c r="C658" i="10"/>
  <c r="D658" i="10"/>
  <c r="E658" i="10"/>
  <c r="F658" i="10"/>
  <c r="G658" i="10"/>
  <c r="H658" i="10"/>
  <c r="I658" i="10"/>
  <c r="J658" i="10"/>
  <c r="B659" i="10"/>
  <c r="C659" i="10"/>
  <c r="D659" i="10"/>
  <c r="E659" i="10"/>
  <c r="F659" i="10"/>
  <c r="G659" i="10"/>
  <c r="H659" i="10"/>
  <c r="I659" i="10"/>
  <c r="J659" i="10"/>
  <c r="B660" i="10"/>
  <c r="C660" i="10"/>
  <c r="D660" i="10"/>
  <c r="E660" i="10"/>
  <c r="F660" i="10"/>
  <c r="G660" i="10"/>
  <c r="H660" i="10"/>
  <c r="I660" i="10"/>
  <c r="J660" i="10"/>
  <c r="B661" i="10"/>
  <c r="C661" i="10"/>
  <c r="D661" i="10"/>
  <c r="E661" i="10"/>
  <c r="F661" i="10"/>
  <c r="G661" i="10"/>
  <c r="H661" i="10"/>
  <c r="I661" i="10"/>
  <c r="J661" i="10"/>
  <c r="B662" i="10"/>
  <c r="C662" i="10"/>
  <c r="D662" i="10"/>
  <c r="E662" i="10"/>
  <c r="F662" i="10"/>
  <c r="G662" i="10"/>
  <c r="H662" i="10"/>
  <c r="I662" i="10"/>
  <c r="J662" i="10"/>
  <c r="B663" i="10"/>
  <c r="C663" i="10"/>
  <c r="D663" i="10"/>
  <c r="E663" i="10"/>
  <c r="F663" i="10"/>
  <c r="G663" i="10"/>
  <c r="H663" i="10"/>
  <c r="I663" i="10"/>
  <c r="J663" i="10"/>
  <c r="B664" i="10"/>
  <c r="C664" i="10"/>
  <c r="D664" i="10"/>
  <c r="E664" i="10"/>
  <c r="F664" i="10"/>
  <c r="G664" i="10"/>
  <c r="H664" i="10"/>
  <c r="I664" i="10"/>
  <c r="J664" i="10"/>
  <c r="B665" i="10"/>
  <c r="C665" i="10"/>
  <c r="D665" i="10"/>
  <c r="E665" i="10"/>
  <c r="F665" i="10"/>
  <c r="G665" i="10"/>
  <c r="H665" i="10"/>
  <c r="I665" i="10"/>
  <c r="J665" i="10"/>
  <c r="B666" i="10"/>
  <c r="C666" i="10"/>
  <c r="D666" i="10"/>
  <c r="E666" i="10"/>
  <c r="F666" i="10"/>
  <c r="G666" i="10"/>
  <c r="H666" i="10"/>
  <c r="I666" i="10"/>
  <c r="J666" i="10"/>
  <c r="B667" i="10"/>
  <c r="C667" i="10"/>
  <c r="D667" i="10"/>
  <c r="E667" i="10"/>
  <c r="F667" i="10"/>
  <c r="G667" i="10"/>
  <c r="H667" i="10"/>
  <c r="I667" i="10"/>
  <c r="J667" i="10"/>
  <c r="B668" i="10"/>
  <c r="C668" i="10"/>
  <c r="D668" i="10"/>
  <c r="E668" i="10"/>
  <c r="F668" i="10"/>
  <c r="G668" i="10"/>
  <c r="H668" i="10"/>
  <c r="I668" i="10"/>
  <c r="J668" i="10"/>
  <c r="B669" i="10"/>
  <c r="C669" i="10"/>
  <c r="D669" i="10"/>
  <c r="E669" i="10"/>
  <c r="F669" i="10"/>
  <c r="G669" i="10"/>
  <c r="H669" i="10"/>
  <c r="I669" i="10"/>
  <c r="J669" i="10"/>
  <c r="B682" i="10"/>
  <c r="C682" i="10"/>
  <c r="D682" i="10"/>
  <c r="E682" i="10"/>
  <c r="F682" i="10"/>
  <c r="G682" i="10"/>
  <c r="H682" i="10"/>
  <c r="I682" i="10"/>
  <c r="J682" i="10"/>
  <c r="B683" i="10"/>
  <c r="C683" i="10"/>
  <c r="D683" i="10"/>
  <c r="E683" i="10"/>
  <c r="F683" i="10"/>
  <c r="G683" i="10"/>
  <c r="H683" i="10"/>
  <c r="I683" i="10"/>
  <c r="J683" i="10"/>
  <c r="B686" i="10"/>
  <c r="C686" i="10"/>
  <c r="D686" i="10"/>
  <c r="E686" i="10"/>
  <c r="F686" i="10"/>
  <c r="G686" i="10"/>
  <c r="H686" i="10"/>
  <c r="I686" i="10"/>
  <c r="J686" i="10"/>
  <c r="B687" i="10"/>
  <c r="C687" i="10"/>
  <c r="D687" i="10"/>
  <c r="E687" i="10"/>
  <c r="F687" i="10"/>
  <c r="G687" i="10"/>
  <c r="H687" i="10"/>
  <c r="I687" i="10"/>
  <c r="J687" i="10"/>
  <c r="B688" i="10"/>
  <c r="C688" i="10"/>
  <c r="D688" i="10"/>
  <c r="E688" i="10"/>
  <c r="F688" i="10"/>
  <c r="G688" i="10"/>
  <c r="H688" i="10"/>
  <c r="I688" i="10"/>
  <c r="J688" i="10"/>
  <c r="B689" i="10"/>
  <c r="C689" i="10"/>
  <c r="D689" i="10"/>
  <c r="E689" i="10"/>
  <c r="F689" i="10"/>
  <c r="G689" i="10"/>
  <c r="H689" i="10"/>
  <c r="I689" i="10"/>
  <c r="J689" i="10"/>
  <c r="B690" i="10"/>
  <c r="C690" i="10"/>
  <c r="D690" i="10"/>
  <c r="E690" i="10"/>
  <c r="F690" i="10"/>
  <c r="G690" i="10"/>
  <c r="H690" i="10"/>
  <c r="I690" i="10"/>
  <c r="J690" i="10"/>
  <c r="B691" i="10"/>
  <c r="C691" i="10"/>
  <c r="D691" i="10"/>
  <c r="E691" i="10"/>
  <c r="F691" i="10"/>
  <c r="G691" i="10"/>
  <c r="H691" i="10"/>
  <c r="I691" i="10"/>
  <c r="J691" i="10"/>
  <c r="B692" i="10"/>
  <c r="C692" i="10"/>
  <c r="D692" i="10"/>
  <c r="E692" i="10"/>
  <c r="F692" i="10"/>
  <c r="G692" i="10"/>
  <c r="H692" i="10"/>
  <c r="I692" i="10"/>
  <c r="J692" i="10"/>
  <c r="B693" i="10"/>
  <c r="C693" i="10"/>
  <c r="D693" i="10"/>
  <c r="E693" i="10"/>
  <c r="F693" i="10"/>
  <c r="G693" i="10"/>
  <c r="H693" i="10"/>
  <c r="I693" i="10"/>
  <c r="J693" i="10"/>
  <c r="B694" i="10"/>
  <c r="C694" i="10"/>
  <c r="D694" i="10"/>
  <c r="E694" i="10"/>
  <c r="F694" i="10"/>
  <c r="G694" i="10"/>
  <c r="H694" i="10"/>
  <c r="I694" i="10"/>
  <c r="J694" i="10"/>
  <c r="B695" i="10"/>
  <c r="C695" i="10"/>
  <c r="D695" i="10"/>
  <c r="E695" i="10"/>
  <c r="F695" i="10"/>
  <c r="G695" i="10"/>
  <c r="H695" i="10"/>
  <c r="I695" i="10"/>
  <c r="J695" i="10"/>
  <c r="B696" i="10"/>
  <c r="C696" i="10"/>
  <c r="D696" i="10"/>
  <c r="E696" i="10"/>
  <c r="F696" i="10"/>
  <c r="G696" i="10"/>
  <c r="H696" i="10"/>
  <c r="I696" i="10"/>
  <c r="J696" i="10"/>
  <c r="B697" i="10"/>
  <c r="C697" i="10"/>
  <c r="D697" i="10"/>
  <c r="E697" i="10"/>
  <c r="F697" i="10"/>
  <c r="G697" i="10"/>
  <c r="H697" i="10"/>
  <c r="I697" i="10"/>
  <c r="J697" i="10"/>
  <c r="B698" i="10"/>
  <c r="C698" i="10"/>
  <c r="D698" i="10"/>
  <c r="E698" i="10"/>
  <c r="F698" i="10"/>
  <c r="G698" i="10"/>
  <c r="H698" i="10"/>
  <c r="I698" i="10"/>
  <c r="J698" i="10"/>
  <c r="B699" i="10"/>
  <c r="C699" i="10"/>
  <c r="D699" i="10"/>
  <c r="E699" i="10"/>
  <c r="F699" i="10"/>
  <c r="G699" i="10"/>
  <c r="H699" i="10"/>
  <c r="I699" i="10"/>
  <c r="J699" i="10"/>
  <c r="B700" i="10"/>
  <c r="C700" i="10"/>
  <c r="D700" i="10"/>
  <c r="E700" i="10"/>
  <c r="F700" i="10"/>
  <c r="G700" i="10"/>
  <c r="H700" i="10"/>
  <c r="I700" i="10"/>
  <c r="J700" i="10"/>
  <c r="B701" i="10"/>
  <c r="C701" i="10"/>
  <c r="D701" i="10"/>
  <c r="E701" i="10"/>
  <c r="F701" i="10"/>
  <c r="G701" i="10"/>
  <c r="H701" i="10"/>
  <c r="I701" i="10"/>
  <c r="J701" i="10"/>
  <c r="B702" i="10"/>
  <c r="C702" i="10"/>
  <c r="D702" i="10"/>
  <c r="E702" i="10"/>
  <c r="F702" i="10"/>
  <c r="G702" i="10"/>
  <c r="H702" i="10"/>
  <c r="I702" i="10"/>
  <c r="J702" i="10"/>
  <c r="B703" i="10"/>
  <c r="C703" i="10"/>
  <c r="D703" i="10"/>
  <c r="E703" i="10"/>
  <c r="F703" i="10"/>
  <c r="G703" i="10"/>
  <c r="H703" i="10"/>
  <c r="I703" i="10"/>
  <c r="J703" i="10"/>
  <c r="B704" i="10"/>
  <c r="C704" i="10"/>
  <c r="D704" i="10"/>
  <c r="E704" i="10"/>
  <c r="F704" i="10"/>
  <c r="G704" i="10"/>
  <c r="H704" i="10"/>
  <c r="I704" i="10"/>
  <c r="J704" i="10"/>
  <c r="B705" i="10"/>
  <c r="C705" i="10"/>
  <c r="D705" i="10"/>
  <c r="E705" i="10"/>
  <c r="F705" i="10"/>
  <c r="G705" i="10"/>
  <c r="H705" i="10"/>
  <c r="I705" i="10"/>
  <c r="J705" i="10"/>
  <c r="B706" i="10"/>
  <c r="C706" i="10"/>
  <c r="D706" i="10"/>
  <c r="E706" i="10"/>
  <c r="F706" i="10"/>
  <c r="G706" i="10"/>
  <c r="H706" i="10"/>
  <c r="I706" i="10"/>
  <c r="J706" i="10"/>
  <c r="B707" i="10"/>
  <c r="C707" i="10"/>
  <c r="D707" i="10"/>
  <c r="E707" i="10"/>
  <c r="F707" i="10"/>
  <c r="G707" i="10"/>
  <c r="H707" i="10"/>
  <c r="I707" i="10"/>
  <c r="J707" i="10"/>
  <c r="B708" i="10"/>
  <c r="C708" i="10"/>
  <c r="D708" i="10"/>
  <c r="E708" i="10"/>
  <c r="F708" i="10"/>
  <c r="G708" i="10"/>
  <c r="H708" i="10"/>
  <c r="I708" i="10"/>
  <c r="J708" i="10"/>
  <c r="B709" i="10"/>
  <c r="C709" i="10"/>
  <c r="D709" i="10"/>
  <c r="E709" i="10"/>
  <c r="F709" i="10"/>
  <c r="G709" i="10"/>
  <c r="H709" i="10"/>
  <c r="I709" i="10"/>
  <c r="J709" i="10"/>
  <c r="B710" i="10"/>
  <c r="C710" i="10"/>
  <c r="D710" i="10"/>
  <c r="E710" i="10"/>
  <c r="F710" i="10"/>
  <c r="G710" i="10"/>
  <c r="H710" i="10"/>
  <c r="I710" i="10"/>
  <c r="J710" i="10"/>
  <c r="B723" i="10"/>
  <c r="C723" i="10"/>
  <c r="D723" i="10"/>
  <c r="E723" i="10"/>
  <c r="F723" i="10"/>
  <c r="G723" i="10"/>
  <c r="H723" i="10"/>
  <c r="I723" i="10"/>
  <c r="J723" i="10"/>
  <c r="B724" i="10"/>
  <c r="C724" i="10"/>
  <c r="D724" i="10"/>
  <c r="E724" i="10"/>
  <c r="F724" i="10"/>
  <c r="G724" i="10"/>
  <c r="H724" i="10"/>
  <c r="I724" i="10"/>
  <c r="J724" i="10"/>
  <c r="B727" i="10"/>
  <c r="C727" i="10"/>
  <c r="D727" i="10"/>
  <c r="E727" i="10"/>
  <c r="F727" i="10"/>
  <c r="G727" i="10"/>
  <c r="H727" i="10"/>
  <c r="I727" i="10"/>
  <c r="J727" i="10"/>
  <c r="B728" i="10"/>
  <c r="C728" i="10"/>
  <c r="D728" i="10"/>
  <c r="E728" i="10"/>
  <c r="F728" i="10"/>
  <c r="G728" i="10"/>
  <c r="H728" i="10"/>
  <c r="I728" i="10"/>
  <c r="J728" i="10"/>
  <c r="B729" i="10"/>
  <c r="C729" i="10"/>
  <c r="D729" i="10"/>
  <c r="E729" i="10"/>
  <c r="F729" i="10"/>
  <c r="G729" i="10"/>
  <c r="H729" i="10"/>
  <c r="I729" i="10"/>
  <c r="J729" i="10"/>
  <c r="B730" i="10"/>
  <c r="C730" i="10"/>
  <c r="D730" i="10"/>
  <c r="E730" i="10"/>
  <c r="F730" i="10"/>
  <c r="G730" i="10"/>
  <c r="H730" i="10"/>
  <c r="I730" i="10"/>
  <c r="J730" i="10"/>
  <c r="B731" i="10"/>
  <c r="C731" i="10"/>
  <c r="D731" i="10"/>
  <c r="E731" i="10"/>
  <c r="F731" i="10"/>
  <c r="G731" i="10"/>
  <c r="H731" i="10"/>
  <c r="I731" i="10"/>
  <c r="J731" i="10"/>
  <c r="B732" i="10"/>
  <c r="C732" i="10"/>
  <c r="D732" i="10"/>
  <c r="E732" i="10"/>
  <c r="F732" i="10"/>
  <c r="G732" i="10"/>
  <c r="H732" i="10"/>
  <c r="I732" i="10"/>
  <c r="J732" i="10"/>
  <c r="B733" i="10"/>
  <c r="C733" i="10"/>
  <c r="D733" i="10"/>
  <c r="E733" i="10"/>
  <c r="F733" i="10"/>
  <c r="G733" i="10"/>
  <c r="H733" i="10"/>
  <c r="I733" i="10"/>
  <c r="J733" i="10"/>
  <c r="B734" i="10"/>
  <c r="C734" i="10"/>
  <c r="D734" i="10"/>
  <c r="E734" i="10"/>
  <c r="F734" i="10"/>
  <c r="G734" i="10"/>
  <c r="H734" i="10"/>
  <c r="I734" i="10"/>
  <c r="J734" i="10"/>
  <c r="B735" i="10"/>
  <c r="C735" i="10"/>
  <c r="D735" i="10"/>
  <c r="E735" i="10"/>
  <c r="F735" i="10"/>
  <c r="G735" i="10"/>
  <c r="H735" i="10"/>
  <c r="I735" i="10"/>
  <c r="J735" i="10"/>
  <c r="B736" i="10"/>
  <c r="C736" i="10"/>
  <c r="D736" i="10"/>
  <c r="E736" i="10"/>
  <c r="F736" i="10"/>
  <c r="G736" i="10"/>
  <c r="H736" i="10"/>
  <c r="I736" i="10"/>
  <c r="J736" i="10"/>
  <c r="B737" i="10"/>
  <c r="C737" i="10"/>
  <c r="D737" i="10"/>
  <c r="E737" i="10"/>
  <c r="F737" i="10"/>
  <c r="G737" i="10"/>
  <c r="H737" i="10"/>
  <c r="I737" i="10"/>
  <c r="J737" i="10"/>
  <c r="B738" i="10"/>
  <c r="C738" i="10"/>
  <c r="D738" i="10"/>
  <c r="E738" i="10"/>
  <c r="F738" i="10"/>
  <c r="G738" i="10"/>
  <c r="H738" i="10"/>
  <c r="I738" i="10"/>
  <c r="J738" i="10"/>
  <c r="B739" i="10"/>
  <c r="C739" i="10"/>
  <c r="D739" i="10"/>
  <c r="E739" i="10"/>
  <c r="F739" i="10"/>
  <c r="G739" i="10"/>
  <c r="H739" i="10"/>
  <c r="I739" i="10"/>
  <c r="J739" i="10"/>
  <c r="B740" i="10"/>
  <c r="C740" i="10"/>
  <c r="D740" i="10"/>
  <c r="E740" i="10"/>
  <c r="F740" i="10"/>
  <c r="G740" i="10"/>
  <c r="H740" i="10"/>
  <c r="I740" i="10"/>
  <c r="J740" i="10"/>
  <c r="B741" i="10"/>
  <c r="C741" i="10"/>
  <c r="D741" i="10"/>
  <c r="E741" i="10"/>
  <c r="F741" i="10"/>
  <c r="G741" i="10"/>
  <c r="H741" i="10"/>
  <c r="I741" i="10"/>
  <c r="J741" i="10"/>
  <c r="B742" i="10"/>
  <c r="C742" i="10"/>
  <c r="D742" i="10"/>
  <c r="E742" i="10"/>
  <c r="F742" i="10"/>
  <c r="G742" i="10"/>
  <c r="H742" i="10"/>
  <c r="I742" i="10"/>
  <c r="J742" i="10"/>
  <c r="B743" i="10"/>
  <c r="C743" i="10"/>
  <c r="D743" i="10"/>
  <c r="E743" i="10"/>
  <c r="F743" i="10"/>
  <c r="G743" i="10"/>
  <c r="H743" i="10"/>
  <c r="I743" i="10"/>
  <c r="J743" i="10"/>
  <c r="B744" i="10"/>
  <c r="C744" i="10"/>
  <c r="D744" i="10"/>
  <c r="E744" i="10"/>
  <c r="F744" i="10"/>
  <c r="G744" i="10"/>
  <c r="H744" i="10"/>
  <c r="I744" i="10"/>
  <c r="J744" i="10"/>
  <c r="B745" i="10"/>
  <c r="C745" i="10"/>
  <c r="D745" i="10"/>
  <c r="E745" i="10"/>
  <c r="F745" i="10"/>
  <c r="G745" i="10"/>
  <c r="H745" i="10"/>
  <c r="I745" i="10"/>
  <c r="J745" i="10"/>
  <c r="B746" i="10"/>
  <c r="C746" i="10"/>
  <c r="D746" i="10"/>
  <c r="E746" i="10"/>
  <c r="F746" i="10"/>
  <c r="G746" i="10"/>
  <c r="H746" i="10"/>
  <c r="I746" i="10"/>
  <c r="J746" i="10"/>
  <c r="B747" i="10"/>
  <c r="C747" i="10"/>
  <c r="D747" i="10"/>
  <c r="E747" i="10"/>
  <c r="F747" i="10"/>
  <c r="G747" i="10"/>
  <c r="H747" i="10"/>
  <c r="I747" i="10"/>
  <c r="J747" i="10"/>
  <c r="B748" i="10"/>
  <c r="C748" i="10"/>
  <c r="D748" i="10"/>
  <c r="E748" i="10"/>
  <c r="F748" i="10"/>
  <c r="G748" i="10"/>
  <c r="H748" i="10"/>
  <c r="I748" i="10"/>
  <c r="J748" i="10"/>
  <c r="B749" i="10"/>
  <c r="C749" i="10"/>
  <c r="D749" i="10"/>
  <c r="E749" i="10"/>
  <c r="F749" i="10"/>
  <c r="G749" i="10"/>
  <c r="H749" i="10"/>
  <c r="I749" i="10"/>
  <c r="J749" i="10"/>
  <c r="B750" i="10"/>
  <c r="C750" i="10"/>
  <c r="D750" i="10"/>
  <c r="E750" i="10"/>
  <c r="F750" i="10"/>
  <c r="G750" i="10"/>
  <c r="H750" i="10"/>
  <c r="I750" i="10"/>
  <c r="J750" i="10"/>
  <c r="B751" i="10"/>
  <c r="C751" i="10"/>
  <c r="D751" i="10"/>
  <c r="E751" i="10"/>
  <c r="F751" i="10"/>
  <c r="G751" i="10"/>
  <c r="H751" i="10"/>
  <c r="I751" i="10"/>
  <c r="J751" i="10"/>
  <c r="B765" i="10"/>
  <c r="C765" i="10"/>
  <c r="D765" i="10"/>
  <c r="E765" i="10"/>
  <c r="F765" i="10"/>
  <c r="G765" i="10"/>
  <c r="H765" i="10"/>
  <c r="I765" i="10"/>
  <c r="J765" i="10"/>
  <c r="B766" i="10"/>
  <c r="C766" i="10"/>
  <c r="D766" i="10"/>
  <c r="E766" i="10"/>
  <c r="F766" i="10"/>
  <c r="G766" i="10"/>
  <c r="H766" i="10"/>
  <c r="I766" i="10"/>
  <c r="J766" i="10"/>
  <c r="B769" i="10"/>
  <c r="C769" i="10"/>
  <c r="D769" i="10"/>
  <c r="E769" i="10"/>
  <c r="F769" i="10"/>
  <c r="G769" i="10"/>
  <c r="H769" i="10"/>
  <c r="I769" i="10"/>
  <c r="J769" i="10"/>
  <c r="B770" i="10"/>
  <c r="C770" i="10"/>
  <c r="D770" i="10"/>
  <c r="E770" i="10"/>
  <c r="F770" i="10"/>
  <c r="G770" i="10"/>
  <c r="H770" i="10"/>
  <c r="I770" i="10"/>
  <c r="J770" i="10"/>
  <c r="B771" i="10"/>
  <c r="C771" i="10"/>
  <c r="D771" i="10"/>
  <c r="E771" i="10"/>
  <c r="F771" i="10"/>
  <c r="G771" i="10"/>
  <c r="H771" i="10"/>
  <c r="I771" i="10"/>
  <c r="J771" i="10"/>
  <c r="B772" i="10"/>
  <c r="C772" i="10"/>
  <c r="D772" i="10"/>
  <c r="E772" i="10"/>
  <c r="F772" i="10"/>
  <c r="G772" i="10"/>
  <c r="H772" i="10"/>
  <c r="I772" i="10"/>
  <c r="J772" i="10"/>
  <c r="B773" i="10"/>
  <c r="C773" i="10"/>
  <c r="D773" i="10"/>
  <c r="E773" i="10"/>
  <c r="F773" i="10"/>
  <c r="G773" i="10"/>
  <c r="H773" i="10"/>
  <c r="I773" i="10"/>
  <c r="J773" i="10"/>
  <c r="B774" i="10"/>
  <c r="C774" i="10"/>
  <c r="D774" i="10"/>
  <c r="E774" i="10"/>
  <c r="F774" i="10"/>
  <c r="G774" i="10"/>
  <c r="H774" i="10"/>
  <c r="I774" i="10"/>
  <c r="J774" i="10"/>
  <c r="B775" i="10"/>
  <c r="C775" i="10"/>
  <c r="D775" i="10"/>
  <c r="E775" i="10"/>
  <c r="F775" i="10"/>
  <c r="G775" i="10"/>
  <c r="H775" i="10"/>
  <c r="I775" i="10"/>
  <c r="J775" i="10"/>
  <c r="B776" i="10"/>
  <c r="C776" i="10"/>
  <c r="D776" i="10"/>
  <c r="E776" i="10"/>
  <c r="F776" i="10"/>
  <c r="G776" i="10"/>
  <c r="H776" i="10"/>
  <c r="I776" i="10"/>
  <c r="J776" i="10"/>
  <c r="B777" i="10"/>
  <c r="C777" i="10"/>
  <c r="D777" i="10"/>
  <c r="E777" i="10"/>
  <c r="F777" i="10"/>
  <c r="G777" i="10"/>
  <c r="H777" i="10"/>
  <c r="I777" i="10"/>
  <c r="J777" i="10"/>
  <c r="B778" i="10"/>
  <c r="C778" i="10"/>
  <c r="D778" i="10"/>
  <c r="E778" i="10"/>
  <c r="F778" i="10"/>
  <c r="G778" i="10"/>
  <c r="H778" i="10"/>
  <c r="I778" i="10"/>
  <c r="J778" i="10"/>
  <c r="B779" i="10"/>
  <c r="C779" i="10"/>
  <c r="D779" i="10"/>
  <c r="E779" i="10"/>
  <c r="F779" i="10"/>
  <c r="G779" i="10"/>
  <c r="H779" i="10"/>
  <c r="I779" i="10"/>
  <c r="J779" i="10"/>
  <c r="B780" i="10"/>
  <c r="C780" i="10"/>
  <c r="D780" i="10"/>
  <c r="E780" i="10"/>
  <c r="F780" i="10"/>
  <c r="G780" i="10"/>
  <c r="H780" i="10"/>
  <c r="I780" i="10"/>
  <c r="J780" i="10"/>
  <c r="B781" i="10"/>
  <c r="C781" i="10"/>
  <c r="D781" i="10"/>
  <c r="E781" i="10"/>
  <c r="F781" i="10"/>
  <c r="G781" i="10"/>
  <c r="H781" i="10"/>
  <c r="I781" i="10"/>
  <c r="J781" i="10"/>
  <c r="B782" i="10"/>
  <c r="C782" i="10"/>
  <c r="D782" i="10"/>
  <c r="E782" i="10"/>
  <c r="F782" i="10"/>
  <c r="G782" i="10"/>
  <c r="H782" i="10"/>
  <c r="I782" i="10"/>
  <c r="J782" i="10"/>
  <c r="B783" i="10"/>
  <c r="C783" i="10"/>
  <c r="D783" i="10"/>
  <c r="E783" i="10"/>
  <c r="F783" i="10"/>
  <c r="G783" i="10"/>
  <c r="H783" i="10"/>
  <c r="I783" i="10"/>
  <c r="J783" i="10"/>
  <c r="B784" i="10"/>
  <c r="C784" i="10"/>
  <c r="D784" i="10"/>
  <c r="E784" i="10"/>
  <c r="F784" i="10"/>
  <c r="G784" i="10"/>
  <c r="H784" i="10"/>
  <c r="I784" i="10"/>
  <c r="J784" i="10"/>
  <c r="B785" i="10"/>
  <c r="C785" i="10"/>
  <c r="D785" i="10"/>
  <c r="E785" i="10"/>
  <c r="F785" i="10"/>
  <c r="G785" i="10"/>
  <c r="H785" i="10"/>
  <c r="I785" i="10"/>
  <c r="J785" i="10"/>
  <c r="B786" i="10"/>
  <c r="C786" i="10"/>
  <c r="D786" i="10"/>
  <c r="E786" i="10"/>
  <c r="F786" i="10"/>
  <c r="G786" i="10"/>
  <c r="H786" i="10"/>
  <c r="I786" i="10"/>
  <c r="J786" i="10"/>
  <c r="B787" i="10"/>
  <c r="C787" i="10"/>
  <c r="D787" i="10"/>
  <c r="E787" i="10"/>
  <c r="F787" i="10"/>
  <c r="G787" i="10"/>
  <c r="H787" i="10"/>
  <c r="I787" i="10"/>
  <c r="J787" i="10"/>
  <c r="B788" i="10"/>
  <c r="C788" i="10"/>
  <c r="D788" i="10"/>
  <c r="E788" i="10"/>
  <c r="F788" i="10"/>
  <c r="G788" i="10"/>
  <c r="H788" i="10"/>
  <c r="I788" i="10"/>
  <c r="J788" i="10"/>
  <c r="B789" i="10"/>
  <c r="C789" i="10"/>
  <c r="D789" i="10"/>
  <c r="E789" i="10"/>
  <c r="F789" i="10"/>
  <c r="G789" i="10"/>
  <c r="H789" i="10"/>
  <c r="I789" i="10"/>
  <c r="J789" i="10"/>
  <c r="B790" i="10"/>
  <c r="C790" i="10"/>
  <c r="D790" i="10"/>
  <c r="E790" i="10"/>
  <c r="F790" i="10"/>
  <c r="G790" i="10"/>
  <c r="H790" i="10"/>
  <c r="I790" i="10"/>
  <c r="J790" i="10"/>
  <c r="B791" i="10"/>
  <c r="C791" i="10"/>
  <c r="D791" i="10"/>
  <c r="E791" i="10"/>
  <c r="F791" i="10"/>
  <c r="G791" i="10"/>
  <c r="H791" i="10"/>
  <c r="I791" i="10"/>
  <c r="J791" i="10"/>
  <c r="B792" i="10"/>
  <c r="C792" i="10"/>
  <c r="D792" i="10"/>
  <c r="E792" i="10"/>
  <c r="F792" i="10"/>
  <c r="G792" i="10"/>
  <c r="H792" i="10"/>
  <c r="I792" i="10"/>
  <c r="J792" i="10"/>
  <c r="B793" i="10"/>
  <c r="C793" i="10"/>
  <c r="D793" i="10"/>
  <c r="E793" i="10"/>
  <c r="F793" i="10"/>
  <c r="G793" i="10"/>
  <c r="H793" i="10"/>
  <c r="I793" i="10"/>
  <c r="J793" i="10"/>
  <c r="B794" i="10"/>
  <c r="C794" i="10"/>
  <c r="D794" i="10"/>
  <c r="E794" i="10"/>
  <c r="F794" i="10"/>
  <c r="G794" i="10"/>
  <c r="H794" i="10"/>
  <c r="I794" i="10"/>
  <c r="J794" i="10"/>
  <c r="B795" i="10"/>
  <c r="C795" i="10"/>
  <c r="D795" i="10"/>
  <c r="E795" i="10"/>
  <c r="F795" i="10"/>
  <c r="G795" i="10"/>
  <c r="H795" i="10"/>
  <c r="I795" i="10"/>
  <c r="J795" i="10"/>
  <c r="B796" i="10"/>
  <c r="C796" i="10"/>
  <c r="D796" i="10"/>
  <c r="E796" i="10"/>
  <c r="F796" i="10"/>
  <c r="G796" i="10"/>
  <c r="H796" i="10"/>
  <c r="I796" i="10"/>
  <c r="J796" i="10"/>
  <c r="B797" i="10"/>
  <c r="C797" i="10"/>
  <c r="D797" i="10"/>
  <c r="E797" i="10"/>
  <c r="F797" i="10"/>
  <c r="G797" i="10"/>
  <c r="H797" i="10"/>
  <c r="I797" i="10"/>
  <c r="J797" i="10"/>
  <c r="B798" i="10"/>
  <c r="C798" i="10"/>
  <c r="D798" i="10"/>
  <c r="E798" i="10"/>
  <c r="F798" i="10"/>
  <c r="G798" i="10"/>
  <c r="H798" i="10"/>
  <c r="I798" i="10"/>
  <c r="J798" i="10"/>
  <c r="B799" i="10"/>
  <c r="C799" i="10"/>
  <c r="D799" i="10"/>
  <c r="E799" i="10"/>
  <c r="F799" i="10"/>
  <c r="G799" i="10"/>
  <c r="H799" i="10"/>
  <c r="I799" i="10"/>
  <c r="J799" i="10"/>
  <c r="B800" i="10"/>
  <c r="C800" i="10"/>
  <c r="D800" i="10"/>
  <c r="E800" i="10"/>
  <c r="F800" i="10"/>
  <c r="G800" i="10"/>
  <c r="H800" i="10"/>
  <c r="I800" i="10"/>
  <c r="J800" i="10"/>
  <c r="B801" i="10"/>
  <c r="C801" i="10"/>
  <c r="D801" i="10"/>
  <c r="E801" i="10"/>
  <c r="F801" i="10"/>
  <c r="G801" i="10"/>
  <c r="H801" i="10"/>
  <c r="I801" i="10"/>
  <c r="J801" i="10"/>
  <c r="B802" i="10"/>
  <c r="C802" i="10"/>
  <c r="D802" i="10"/>
  <c r="E802" i="10"/>
  <c r="F802" i="10"/>
  <c r="G802" i="10"/>
  <c r="H802" i="10"/>
  <c r="I802" i="10"/>
  <c r="J802" i="10"/>
  <c r="B803" i="10"/>
  <c r="C803" i="10"/>
  <c r="D803" i="10"/>
  <c r="E803" i="10"/>
  <c r="F803" i="10"/>
  <c r="G803" i="10"/>
  <c r="H803" i="10"/>
  <c r="I803" i="10"/>
  <c r="J803" i="10"/>
  <c r="B804" i="10"/>
  <c r="C804" i="10"/>
  <c r="D804" i="10"/>
  <c r="E804" i="10"/>
  <c r="F804" i="10"/>
  <c r="G804" i="10"/>
  <c r="H804" i="10"/>
  <c r="I804" i="10"/>
  <c r="J804" i="10"/>
  <c r="B805" i="10"/>
  <c r="C805" i="10"/>
  <c r="D805" i="10"/>
  <c r="E805" i="10"/>
  <c r="F805" i="10"/>
  <c r="G805" i="10"/>
  <c r="H805" i="10"/>
  <c r="I805" i="10"/>
  <c r="J805" i="10"/>
  <c r="B806" i="10"/>
  <c r="C806" i="10"/>
  <c r="D806" i="10"/>
  <c r="E806" i="10"/>
  <c r="F806" i="10"/>
  <c r="G806" i="10"/>
  <c r="H806" i="10"/>
  <c r="I806" i="10"/>
  <c r="J806" i="10"/>
  <c r="B807" i="10"/>
  <c r="C807" i="10"/>
  <c r="D807" i="10"/>
  <c r="E807" i="10"/>
  <c r="F807" i="10"/>
  <c r="G807" i="10"/>
  <c r="H807" i="10"/>
  <c r="I807" i="10"/>
  <c r="J807" i="10"/>
  <c r="B808" i="10"/>
  <c r="C808" i="10"/>
  <c r="D808" i="10"/>
  <c r="E808" i="10"/>
  <c r="F808" i="10"/>
  <c r="G808" i="10"/>
  <c r="H808" i="10"/>
  <c r="I808" i="10"/>
  <c r="J808" i="10"/>
  <c r="B809" i="10"/>
  <c r="C809" i="10"/>
  <c r="D809" i="10"/>
  <c r="E809" i="10"/>
  <c r="F809" i="10"/>
  <c r="G809" i="10"/>
  <c r="H809" i="10"/>
  <c r="I809" i="10"/>
  <c r="J809" i="10"/>
  <c r="B810" i="10"/>
  <c r="C810" i="10"/>
  <c r="D810" i="10"/>
  <c r="E810" i="10"/>
  <c r="F810" i="10"/>
  <c r="G810" i="10"/>
  <c r="H810" i="10"/>
  <c r="I810" i="10"/>
  <c r="J810" i="10"/>
  <c r="B811" i="10"/>
  <c r="C811" i="10"/>
  <c r="D811" i="10"/>
  <c r="E811" i="10"/>
  <c r="F811" i="10"/>
  <c r="G811" i="10"/>
  <c r="H811" i="10"/>
  <c r="I811" i="10"/>
  <c r="J811" i="10"/>
  <c r="B812" i="10"/>
  <c r="C812" i="10"/>
  <c r="D812" i="10"/>
  <c r="E812" i="10"/>
  <c r="F812" i="10"/>
  <c r="G812" i="10"/>
  <c r="H812" i="10"/>
  <c r="I812" i="10"/>
  <c r="J812" i="10"/>
  <c r="B813" i="10"/>
  <c r="C813" i="10"/>
  <c r="D813" i="10"/>
  <c r="E813" i="10"/>
  <c r="F813" i="10"/>
  <c r="G813" i="10"/>
  <c r="H813" i="10"/>
  <c r="I813" i="10"/>
  <c r="J813" i="10"/>
  <c r="B814" i="10"/>
  <c r="C814" i="10"/>
  <c r="D814" i="10"/>
  <c r="E814" i="10"/>
  <c r="F814" i="10"/>
  <c r="G814" i="10"/>
  <c r="H814" i="10"/>
  <c r="I814" i="10"/>
  <c r="J814" i="10"/>
  <c r="B815" i="10"/>
  <c r="C815" i="10"/>
  <c r="D815" i="10"/>
  <c r="E815" i="10"/>
  <c r="F815" i="10"/>
  <c r="G815" i="10"/>
  <c r="H815" i="10"/>
  <c r="I815" i="10"/>
  <c r="J815" i="10"/>
  <c r="B816" i="10"/>
  <c r="C816" i="10"/>
  <c r="D816" i="10"/>
  <c r="E816" i="10"/>
  <c r="F816" i="10"/>
  <c r="G816" i="10"/>
  <c r="H816" i="10"/>
  <c r="I816" i="10"/>
  <c r="J816" i="10"/>
  <c r="B817" i="10"/>
  <c r="C817" i="10"/>
  <c r="D817" i="10"/>
  <c r="E817" i="10"/>
  <c r="F817" i="10"/>
  <c r="G817" i="10"/>
  <c r="H817" i="10"/>
  <c r="I817" i="10"/>
  <c r="J817" i="10"/>
  <c r="B818" i="10"/>
  <c r="C818" i="10"/>
  <c r="D818" i="10"/>
  <c r="E818" i="10"/>
  <c r="F818" i="10"/>
  <c r="G818" i="10"/>
  <c r="H818" i="10"/>
  <c r="I818" i="10"/>
  <c r="J818" i="10"/>
  <c r="B819" i="10"/>
  <c r="C819" i="10"/>
  <c r="D819" i="10"/>
  <c r="E819" i="10"/>
  <c r="F819" i="10"/>
  <c r="G819" i="10"/>
  <c r="H819" i="10"/>
  <c r="I819" i="10"/>
  <c r="J819" i="10"/>
  <c r="B820" i="10"/>
  <c r="C820" i="10"/>
  <c r="D820" i="10"/>
  <c r="E820" i="10"/>
  <c r="F820" i="10"/>
  <c r="G820" i="10"/>
  <c r="H820" i="10"/>
  <c r="I820" i="10"/>
  <c r="J820" i="10"/>
  <c r="B821" i="10"/>
  <c r="C821" i="10"/>
  <c r="D821" i="10"/>
  <c r="E821" i="10"/>
  <c r="F821" i="10"/>
  <c r="G821" i="10"/>
  <c r="H821" i="10"/>
  <c r="I821" i="10"/>
  <c r="J821" i="10"/>
  <c r="B822" i="10"/>
  <c r="C822" i="10"/>
  <c r="D822" i="10"/>
  <c r="E822" i="10"/>
  <c r="F822" i="10"/>
  <c r="G822" i="10"/>
  <c r="H822" i="10"/>
  <c r="I822" i="10"/>
  <c r="J822" i="10"/>
  <c r="B823" i="10"/>
  <c r="C823" i="10"/>
  <c r="D823" i="10"/>
  <c r="E823" i="10"/>
  <c r="F823" i="10"/>
  <c r="G823" i="10"/>
  <c r="H823" i="10"/>
  <c r="I823" i="10"/>
  <c r="J823" i="10"/>
  <c r="B824" i="10"/>
  <c r="C824" i="10"/>
  <c r="D824" i="10"/>
  <c r="E824" i="10"/>
  <c r="F824" i="10"/>
  <c r="G824" i="10"/>
  <c r="H824" i="10"/>
  <c r="I824" i="10"/>
  <c r="J824" i="10"/>
  <c r="B825" i="10"/>
  <c r="C825" i="10"/>
  <c r="D825" i="10"/>
  <c r="E825" i="10"/>
  <c r="F825" i="10"/>
  <c r="G825" i="10"/>
  <c r="H825" i="10"/>
  <c r="I825" i="10"/>
  <c r="J825" i="10"/>
  <c r="B826" i="10"/>
  <c r="C826" i="10"/>
  <c r="D826" i="10"/>
  <c r="E826" i="10"/>
  <c r="F826" i="10"/>
  <c r="G826" i="10"/>
  <c r="H826" i="10"/>
  <c r="I826" i="10"/>
  <c r="J826" i="10"/>
  <c r="B827" i="10"/>
  <c r="C827" i="10"/>
  <c r="D827" i="10"/>
  <c r="E827" i="10"/>
  <c r="F827" i="10"/>
  <c r="G827" i="10"/>
  <c r="H827" i="10"/>
  <c r="I827" i="10"/>
  <c r="J827" i="10"/>
  <c r="B828" i="10"/>
  <c r="C828" i="10"/>
  <c r="D828" i="10"/>
  <c r="E828" i="10"/>
  <c r="F828" i="10"/>
  <c r="G828" i="10"/>
  <c r="H828" i="10"/>
  <c r="I828" i="10"/>
  <c r="J828" i="10"/>
  <c r="B829" i="10"/>
  <c r="C829" i="10"/>
  <c r="D829" i="10"/>
  <c r="E829" i="10"/>
  <c r="F829" i="10"/>
  <c r="G829" i="10"/>
  <c r="H829" i="10"/>
  <c r="I829" i="10"/>
  <c r="J829" i="10"/>
  <c r="B830" i="10"/>
  <c r="C830" i="10"/>
  <c r="D830" i="10"/>
  <c r="E830" i="10"/>
  <c r="F830" i="10"/>
  <c r="G830" i="10"/>
  <c r="H830" i="10"/>
  <c r="I830" i="10"/>
  <c r="J830" i="10"/>
  <c r="B831" i="10"/>
  <c r="C831" i="10"/>
  <c r="D831" i="10"/>
  <c r="E831" i="10"/>
  <c r="F831" i="10"/>
  <c r="G831" i="10"/>
  <c r="H831" i="10"/>
  <c r="I831" i="10"/>
  <c r="J831" i="10"/>
  <c r="B832" i="10"/>
  <c r="C832" i="10"/>
  <c r="D832" i="10"/>
  <c r="E832" i="10"/>
  <c r="F832" i="10"/>
  <c r="G832" i="10"/>
  <c r="H832" i="10"/>
  <c r="I832" i="10"/>
  <c r="J832" i="10"/>
  <c r="B833" i="10"/>
  <c r="C833" i="10"/>
  <c r="D833" i="10"/>
  <c r="E833" i="10"/>
  <c r="F833" i="10"/>
  <c r="G833" i="10"/>
  <c r="H833" i="10"/>
  <c r="I833" i="10"/>
  <c r="J833" i="10"/>
  <c r="B834" i="10"/>
  <c r="C834" i="10"/>
  <c r="D834" i="10"/>
  <c r="E834" i="10"/>
  <c r="F834" i="10"/>
  <c r="G834" i="10"/>
  <c r="H834" i="10"/>
  <c r="I834" i="10"/>
  <c r="J834" i="10"/>
  <c r="B835" i="10"/>
  <c r="C835" i="10"/>
  <c r="D835" i="10"/>
  <c r="E835" i="10"/>
  <c r="F835" i="10"/>
  <c r="G835" i="10"/>
  <c r="H835" i="10"/>
  <c r="I835" i="10"/>
  <c r="J835" i="10"/>
  <c r="B836" i="10"/>
  <c r="C836" i="10"/>
  <c r="D836" i="10"/>
  <c r="E836" i="10"/>
  <c r="F836" i="10"/>
  <c r="G836" i="10"/>
  <c r="H836" i="10"/>
  <c r="I836" i="10"/>
  <c r="J836" i="10"/>
  <c r="B837" i="10"/>
  <c r="C837" i="10"/>
  <c r="D837" i="10"/>
  <c r="E837" i="10"/>
  <c r="F837" i="10"/>
  <c r="G837" i="10"/>
  <c r="H837" i="10"/>
  <c r="I837" i="10"/>
  <c r="J837" i="10"/>
  <c r="B838" i="10"/>
  <c r="C838" i="10"/>
  <c r="D838" i="10"/>
  <c r="E838" i="10"/>
  <c r="F838" i="10"/>
  <c r="G838" i="10"/>
  <c r="H838" i="10"/>
  <c r="I838" i="10"/>
  <c r="J838" i="10"/>
  <c r="B839" i="10"/>
  <c r="C839" i="10"/>
  <c r="D839" i="10"/>
  <c r="E839" i="10"/>
  <c r="F839" i="10"/>
  <c r="G839" i="10"/>
  <c r="H839" i="10"/>
  <c r="I839" i="10"/>
  <c r="J839" i="10"/>
  <c r="B840" i="10"/>
  <c r="C840" i="10"/>
  <c r="D840" i="10"/>
  <c r="E840" i="10"/>
  <c r="F840" i="10"/>
  <c r="G840" i="10"/>
  <c r="H840" i="10"/>
  <c r="I840" i="10"/>
  <c r="J840" i="10"/>
  <c r="B841" i="10"/>
  <c r="C841" i="10"/>
  <c r="D841" i="10"/>
  <c r="E841" i="10"/>
  <c r="F841" i="10"/>
  <c r="G841" i="10"/>
  <c r="H841" i="10"/>
  <c r="I841" i="10"/>
  <c r="J841" i="10"/>
  <c r="B842" i="10"/>
  <c r="C842" i="10"/>
  <c r="D842" i="10"/>
  <c r="E842" i="10"/>
  <c r="F842" i="10"/>
  <c r="G842" i="10"/>
  <c r="H842" i="10"/>
  <c r="I842" i="10"/>
  <c r="J842" i="10"/>
  <c r="B843" i="10"/>
  <c r="C843" i="10"/>
  <c r="D843" i="10"/>
  <c r="E843" i="10"/>
  <c r="F843" i="10"/>
  <c r="G843" i="10"/>
  <c r="H843" i="10"/>
  <c r="I843" i="10"/>
  <c r="J843" i="10"/>
  <c r="B844" i="10"/>
  <c r="C844" i="10"/>
  <c r="D844" i="10"/>
  <c r="E844" i="10"/>
  <c r="F844" i="10"/>
  <c r="G844" i="10"/>
  <c r="H844" i="10"/>
  <c r="I844" i="10"/>
  <c r="J844" i="10"/>
  <c r="B845" i="10"/>
  <c r="C845" i="10"/>
  <c r="D845" i="10"/>
  <c r="E845" i="10"/>
  <c r="F845" i="10"/>
  <c r="G845" i="10"/>
  <c r="H845" i="10"/>
  <c r="I845" i="10"/>
  <c r="J845" i="10"/>
  <c r="B846" i="10"/>
  <c r="C846" i="10"/>
  <c r="D846" i="10"/>
  <c r="E846" i="10"/>
  <c r="F846" i="10"/>
  <c r="G846" i="10"/>
  <c r="H846" i="10"/>
  <c r="I846" i="10"/>
  <c r="J846" i="10"/>
  <c r="B847" i="10"/>
  <c r="C847" i="10"/>
  <c r="D847" i="10"/>
  <c r="E847" i="10"/>
  <c r="F847" i="10"/>
  <c r="G847" i="10"/>
  <c r="H847" i="10"/>
  <c r="I847" i="10"/>
  <c r="J847" i="10"/>
  <c r="B848" i="10"/>
  <c r="C848" i="10"/>
  <c r="D848" i="10"/>
  <c r="E848" i="10"/>
  <c r="F848" i="10"/>
  <c r="G848" i="10"/>
  <c r="H848" i="10"/>
  <c r="I848" i="10"/>
  <c r="J848" i="10"/>
  <c r="B849" i="10"/>
  <c r="C849" i="10"/>
  <c r="D849" i="10"/>
  <c r="E849" i="10"/>
  <c r="F849" i="10"/>
  <c r="G849" i="10"/>
  <c r="H849" i="10"/>
  <c r="I849" i="10"/>
  <c r="J849" i="10"/>
  <c r="B850" i="10"/>
  <c r="C850" i="10"/>
  <c r="D850" i="10"/>
  <c r="E850" i="10"/>
  <c r="F850" i="10"/>
  <c r="G850" i="10"/>
  <c r="H850" i="10"/>
  <c r="I850" i="10"/>
  <c r="J850" i="10"/>
  <c r="B851" i="10"/>
  <c r="C851" i="10"/>
  <c r="D851" i="10"/>
  <c r="E851" i="10"/>
  <c r="F851" i="10"/>
  <c r="G851" i="10"/>
  <c r="H851" i="10"/>
  <c r="I851" i="10"/>
  <c r="J851" i="10"/>
  <c r="B852" i="10"/>
  <c r="C852" i="10"/>
  <c r="D852" i="10"/>
  <c r="E852" i="10"/>
  <c r="F852" i="10"/>
  <c r="G852" i="10"/>
  <c r="H852" i="10"/>
  <c r="I852" i="10"/>
  <c r="J852" i="10"/>
  <c r="B853" i="10"/>
  <c r="C853" i="10"/>
  <c r="D853" i="10"/>
  <c r="E853" i="10"/>
  <c r="F853" i="10"/>
  <c r="G853" i="10"/>
  <c r="H853" i="10"/>
  <c r="I853" i="10"/>
  <c r="J853" i="10"/>
  <c r="B854" i="10"/>
  <c r="C854" i="10"/>
  <c r="D854" i="10"/>
  <c r="E854" i="10"/>
  <c r="F854" i="10"/>
  <c r="G854" i="10"/>
  <c r="H854" i="10"/>
  <c r="I854" i="10"/>
  <c r="J854" i="10"/>
  <c r="B855" i="10"/>
  <c r="C855" i="10"/>
  <c r="D855" i="10"/>
  <c r="E855" i="10"/>
  <c r="F855" i="10"/>
  <c r="G855" i="10"/>
  <c r="H855" i="10"/>
  <c r="I855" i="10"/>
  <c r="J855" i="10"/>
  <c r="B856" i="10"/>
  <c r="C856" i="10"/>
  <c r="D856" i="10"/>
  <c r="E856" i="10"/>
  <c r="F856" i="10"/>
  <c r="G856" i="10"/>
  <c r="H856" i="10"/>
  <c r="I856" i="10"/>
  <c r="J856" i="10"/>
  <c r="B857" i="10"/>
  <c r="C857" i="10"/>
  <c r="D857" i="10"/>
  <c r="E857" i="10"/>
  <c r="F857" i="10"/>
  <c r="G857" i="10"/>
  <c r="H857" i="10"/>
  <c r="I857" i="10"/>
  <c r="J857" i="10"/>
  <c r="B858" i="10"/>
  <c r="C858" i="10"/>
  <c r="D858" i="10"/>
  <c r="E858" i="10"/>
  <c r="F858" i="10"/>
  <c r="G858" i="10"/>
  <c r="H858" i="10"/>
  <c r="I858" i="10"/>
  <c r="J858" i="10"/>
  <c r="B859" i="10"/>
  <c r="C859" i="10"/>
  <c r="D859" i="10"/>
  <c r="E859" i="10"/>
  <c r="F859" i="10"/>
  <c r="G859" i="10"/>
  <c r="H859" i="10"/>
  <c r="I859" i="10"/>
  <c r="J859" i="10"/>
  <c r="B860" i="10"/>
  <c r="C860" i="10"/>
  <c r="D860" i="10"/>
  <c r="E860" i="10"/>
  <c r="F860" i="10"/>
  <c r="G860" i="10"/>
  <c r="H860" i="10"/>
  <c r="I860" i="10"/>
  <c r="J860" i="10"/>
  <c r="B861" i="10"/>
  <c r="C861" i="10"/>
  <c r="D861" i="10"/>
  <c r="E861" i="10"/>
  <c r="F861" i="10"/>
  <c r="G861" i="10"/>
  <c r="H861" i="10"/>
  <c r="I861" i="10"/>
  <c r="J861" i="10"/>
  <c r="B862" i="10"/>
  <c r="C862" i="10"/>
  <c r="D862" i="10"/>
  <c r="E862" i="10"/>
  <c r="F862" i="10"/>
  <c r="G862" i="10"/>
  <c r="H862" i="10"/>
  <c r="I862" i="10"/>
  <c r="J862" i="10"/>
  <c r="B863" i="10"/>
  <c r="C863" i="10"/>
  <c r="D863" i="10"/>
  <c r="E863" i="10"/>
  <c r="F863" i="10"/>
  <c r="G863" i="10"/>
  <c r="H863" i="10"/>
  <c r="I863" i="10"/>
  <c r="J863" i="10"/>
  <c r="B864" i="10"/>
  <c r="C864" i="10"/>
  <c r="D864" i="10"/>
  <c r="E864" i="10"/>
  <c r="F864" i="10"/>
  <c r="G864" i="10"/>
  <c r="H864" i="10"/>
  <c r="I864" i="10"/>
  <c r="J864" i="10"/>
  <c r="B865" i="10"/>
  <c r="C865" i="10"/>
  <c r="D865" i="10"/>
  <c r="E865" i="10"/>
  <c r="F865" i="10"/>
  <c r="G865" i="10"/>
  <c r="H865" i="10"/>
  <c r="I865" i="10"/>
  <c r="J865" i="10"/>
  <c r="B866" i="10"/>
  <c r="C866" i="10"/>
  <c r="D866" i="10"/>
  <c r="E866" i="10"/>
  <c r="F866" i="10"/>
  <c r="G866" i="10"/>
  <c r="H866" i="10"/>
  <c r="I866" i="10"/>
  <c r="J866" i="10"/>
  <c r="B867" i="10"/>
  <c r="C867" i="10"/>
  <c r="D867" i="10"/>
  <c r="E867" i="10"/>
  <c r="F867" i="10"/>
  <c r="G867" i="10"/>
  <c r="H867" i="10"/>
  <c r="I867" i="10"/>
  <c r="J867" i="10"/>
  <c r="B868" i="10"/>
  <c r="C868" i="10"/>
  <c r="D868" i="10"/>
  <c r="E868" i="10"/>
  <c r="F868" i="10"/>
  <c r="G868" i="10"/>
  <c r="H868" i="10"/>
  <c r="I868" i="10"/>
  <c r="J868" i="10"/>
  <c r="B869" i="10"/>
  <c r="C869" i="10"/>
  <c r="D869" i="10"/>
  <c r="E869" i="10"/>
  <c r="F869" i="10"/>
  <c r="G869" i="10"/>
  <c r="H869" i="10"/>
  <c r="I869" i="10"/>
  <c r="J869" i="10"/>
  <c r="B870" i="10"/>
  <c r="C870" i="10"/>
  <c r="D870" i="10"/>
  <c r="E870" i="10"/>
  <c r="F870" i="10"/>
  <c r="G870" i="10"/>
  <c r="H870" i="10"/>
  <c r="I870" i="10"/>
  <c r="J870" i="10"/>
  <c r="B871" i="10"/>
  <c r="C871" i="10"/>
  <c r="D871" i="10"/>
  <c r="E871" i="10"/>
  <c r="F871" i="10"/>
  <c r="G871" i="10"/>
  <c r="H871" i="10"/>
  <c r="I871" i="10"/>
  <c r="J871" i="10"/>
  <c r="B872" i="10"/>
  <c r="C872" i="10"/>
  <c r="D872" i="10"/>
  <c r="E872" i="10"/>
  <c r="F872" i="10"/>
  <c r="G872" i="10"/>
  <c r="H872" i="10"/>
  <c r="I872" i="10"/>
  <c r="J872" i="10"/>
  <c r="B873" i="10"/>
  <c r="C873" i="10"/>
  <c r="D873" i="10"/>
  <c r="E873" i="10"/>
  <c r="F873" i="10"/>
  <c r="G873" i="10"/>
  <c r="H873" i="10"/>
  <c r="I873" i="10"/>
  <c r="J873" i="10"/>
  <c r="B874" i="10"/>
  <c r="C874" i="10"/>
  <c r="D874" i="10"/>
  <c r="E874" i="10"/>
  <c r="F874" i="10"/>
  <c r="G874" i="10"/>
  <c r="H874" i="10"/>
  <c r="I874" i="10"/>
  <c r="J874" i="10"/>
  <c r="B875" i="10"/>
  <c r="C875" i="10"/>
  <c r="D875" i="10"/>
  <c r="E875" i="10"/>
  <c r="F875" i="10"/>
  <c r="G875" i="10"/>
  <c r="H875" i="10"/>
  <c r="I875" i="10"/>
  <c r="J875" i="10"/>
  <c r="B876" i="10"/>
  <c r="C876" i="10"/>
  <c r="D876" i="10"/>
  <c r="E876" i="10"/>
  <c r="F876" i="10"/>
  <c r="G876" i="10"/>
  <c r="H876" i="10"/>
  <c r="I876" i="10"/>
  <c r="J876" i="10"/>
  <c r="B877" i="10"/>
  <c r="C877" i="10"/>
  <c r="D877" i="10"/>
  <c r="E877" i="10"/>
  <c r="F877" i="10"/>
  <c r="G877" i="10"/>
  <c r="H877" i="10"/>
  <c r="I877" i="10"/>
  <c r="J877" i="10"/>
  <c r="B878" i="10"/>
  <c r="C878" i="10"/>
  <c r="D878" i="10"/>
  <c r="E878" i="10"/>
  <c r="F878" i="10"/>
  <c r="G878" i="10"/>
  <c r="H878" i="10"/>
  <c r="I878" i="10"/>
  <c r="J878" i="10"/>
  <c r="B879" i="10"/>
  <c r="C879" i="10"/>
  <c r="D879" i="10"/>
  <c r="E879" i="10"/>
  <c r="F879" i="10"/>
  <c r="G879" i="10"/>
  <c r="H879" i="10"/>
  <c r="I879" i="10"/>
  <c r="J879" i="10"/>
  <c r="B880" i="10"/>
  <c r="C880" i="10"/>
  <c r="D880" i="10"/>
  <c r="E880" i="10"/>
  <c r="F880" i="10"/>
  <c r="G880" i="10"/>
  <c r="H880" i="10"/>
  <c r="I880" i="10"/>
  <c r="J880" i="10"/>
  <c r="B881" i="10"/>
  <c r="C881" i="10"/>
  <c r="D881" i="10"/>
  <c r="E881" i="10"/>
  <c r="F881" i="10"/>
  <c r="G881" i="10"/>
  <c r="H881" i="10"/>
  <c r="I881" i="10"/>
  <c r="J881" i="10"/>
  <c r="B882" i="10"/>
  <c r="C882" i="10"/>
  <c r="D882" i="10"/>
  <c r="E882" i="10"/>
  <c r="F882" i="10"/>
  <c r="G882" i="10"/>
  <c r="H882" i="10"/>
  <c r="I882" i="10"/>
  <c r="J882" i="10"/>
  <c r="B883" i="10"/>
  <c r="C883" i="10"/>
  <c r="D883" i="10"/>
  <c r="E883" i="10"/>
  <c r="F883" i="10"/>
  <c r="G883" i="10"/>
  <c r="H883" i="10"/>
  <c r="I883" i="10"/>
  <c r="J883" i="10"/>
  <c r="B884" i="10"/>
  <c r="C884" i="10"/>
  <c r="D884" i="10"/>
  <c r="E884" i="10"/>
  <c r="F884" i="10"/>
  <c r="G884" i="10"/>
  <c r="H884" i="10"/>
  <c r="I884" i="10"/>
  <c r="J884" i="10"/>
  <c r="B885" i="10"/>
  <c r="C885" i="10"/>
  <c r="D885" i="10"/>
  <c r="E885" i="10"/>
  <c r="F885" i="10"/>
  <c r="G885" i="10"/>
  <c r="H885" i="10"/>
  <c r="I885" i="10"/>
  <c r="J885" i="10"/>
  <c r="B886" i="10"/>
  <c r="C886" i="10"/>
  <c r="D886" i="10"/>
  <c r="E886" i="10"/>
  <c r="F886" i="10"/>
  <c r="G886" i="10"/>
  <c r="H886" i="10"/>
  <c r="I886" i="10"/>
  <c r="J886" i="10"/>
  <c r="B887" i="10"/>
  <c r="C887" i="10"/>
  <c r="D887" i="10"/>
  <c r="E887" i="10"/>
  <c r="F887" i="10"/>
  <c r="G887" i="10"/>
  <c r="H887" i="10"/>
  <c r="I887" i="10"/>
  <c r="J887" i="10"/>
  <c r="B888" i="10"/>
  <c r="C888" i="10"/>
  <c r="D888" i="10"/>
  <c r="E888" i="10"/>
  <c r="F888" i="10"/>
  <c r="G888" i="10"/>
  <c r="H888" i="10"/>
  <c r="I888" i="10"/>
  <c r="J888" i="10"/>
  <c r="B889" i="10"/>
  <c r="C889" i="10"/>
  <c r="D889" i="10"/>
  <c r="E889" i="10"/>
  <c r="F889" i="10"/>
  <c r="G889" i="10"/>
  <c r="H889" i="10"/>
  <c r="I889" i="10"/>
  <c r="J889" i="10"/>
  <c r="B890" i="10"/>
  <c r="C890" i="10"/>
  <c r="D890" i="10"/>
  <c r="E890" i="10"/>
  <c r="F890" i="10"/>
  <c r="G890" i="10"/>
  <c r="H890" i="10"/>
  <c r="I890" i="10"/>
  <c r="J890" i="10"/>
  <c r="B891" i="10"/>
  <c r="C891" i="10"/>
  <c r="D891" i="10"/>
  <c r="E891" i="10"/>
  <c r="F891" i="10"/>
  <c r="G891" i="10"/>
  <c r="H891" i="10"/>
  <c r="I891" i="10"/>
  <c r="J891" i="10"/>
  <c r="B892" i="10"/>
  <c r="C892" i="10"/>
  <c r="D892" i="10"/>
  <c r="E892" i="10"/>
  <c r="F892" i="10"/>
  <c r="G892" i="10"/>
  <c r="H892" i="10"/>
  <c r="I892" i="10"/>
  <c r="J892" i="10"/>
  <c r="B893" i="10"/>
  <c r="C893" i="10"/>
  <c r="D893" i="10"/>
  <c r="E893" i="10"/>
  <c r="F893" i="10"/>
  <c r="G893" i="10"/>
  <c r="H893" i="10"/>
  <c r="I893" i="10"/>
  <c r="J893" i="10"/>
  <c r="B894" i="10"/>
  <c r="C894" i="10"/>
  <c r="D894" i="10"/>
  <c r="E894" i="10"/>
  <c r="F894" i="10"/>
  <c r="G894" i="10"/>
  <c r="H894" i="10"/>
  <c r="I894" i="10"/>
  <c r="J894" i="10"/>
  <c r="B895" i="10"/>
  <c r="C895" i="10"/>
  <c r="D895" i="10"/>
  <c r="E895" i="10"/>
  <c r="F895" i="10"/>
  <c r="G895" i="10"/>
  <c r="H895" i="10"/>
  <c r="I895" i="10"/>
  <c r="J895" i="10"/>
  <c r="B896" i="10"/>
  <c r="C896" i="10"/>
  <c r="D896" i="10"/>
  <c r="E896" i="10"/>
  <c r="F896" i="10"/>
  <c r="G896" i="10"/>
  <c r="H896" i="10"/>
  <c r="I896" i="10"/>
  <c r="J896" i="10"/>
  <c r="B897" i="10"/>
  <c r="C897" i="10"/>
  <c r="D897" i="10"/>
  <c r="E897" i="10"/>
  <c r="F897" i="10"/>
  <c r="G897" i="10"/>
  <c r="H897" i="10"/>
  <c r="I897" i="10"/>
  <c r="J897" i="10"/>
  <c r="B898" i="10"/>
  <c r="C898" i="10"/>
  <c r="D898" i="10"/>
  <c r="E898" i="10"/>
  <c r="F898" i="10"/>
  <c r="G898" i="10"/>
  <c r="H898" i="10"/>
  <c r="I898" i="10"/>
  <c r="J898" i="10"/>
  <c r="B899" i="10"/>
  <c r="C899" i="10"/>
  <c r="D899" i="10"/>
  <c r="E899" i="10"/>
  <c r="F899" i="10"/>
  <c r="G899" i="10"/>
  <c r="H899" i="10"/>
  <c r="I899" i="10"/>
  <c r="J899" i="10"/>
  <c r="B900" i="10"/>
  <c r="C900" i="10"/>
  <c r="D900" i="10"/>
  <c r="E900" i="10"/>
  <c r="F900" i="10"/>
  <c r="G900" i="10"/>
  <c r="H900" i="10"/>
  <c r="I900" i="10"/>
  <c r="J900" i="10"/>
  <c r="B901" i="10"/>
  <c r="C901" i="10"/>
  <c r="D901" i="10"/>
  <c r="E901" i="10"/>
  <c r="F901" i="10"/>
  <c r="G901" i="10"/>
  <c r="H901" i="10"/>
  <c r="I901" i="10"/>
  <c r="J901" i="10"/>
  <c r="B902" i="10"/>
  <c r="C902" i="10"/>
  <c r="D902" i="10"/>
  <c r="E902" i="10"/>
  <c r="F902" i="10"/>
  <c r="G902" i="10"/>
  <c r="H902" i="10"/>
  <c r="I902" i="10"/>
  <c r="J902" i="10"/>
  <c r="B903" i="10"/>
  <c r="C903" i="10"/>
  <c r="D903" i="10"/>
  <c r="E903" i="10"/>
  <c r="F903" i="10"/>
  <c r="G903" i="10"/>
  <c r="H903" i="10"/>
  <c r="I903" i="10"/>
  <c r="J903" i="10"/>
  <c r="B904" i="10"/>
  <c r="C904" i="10"/>
  <c r="D904" i="10"/>
  <c r="E904" i="10"/>
  <c r="F904" i="10"/>
  <c r="G904" i="10"/>
  <c r="H904" i="10"/>
  <c r="I904" i="10"/>
  <c r="J904" i="10"/>
  <c r="B905" i="10"/>
  <c r="C905" i="10"/>
  <c r="D905" i="10"/>
  <c r="E905" i="10"/>
  <c r="F905" i="10"/>
  <c r="G905" i="10"/>
  <c r="H905" i="10"/>
  <c r="I905" i="10"/>
  <c r="J905" i="10"/>
  <c r="B906" i="10"/>
  <c r="C906" i="10"/>
  <c r="D906" i="10"/>
  <c r="E906" i="10"/>
  <c r="F906" i="10"/>
  <c r="G906" i="10"/>
  <c r="H906" i="10"/>
  <c r="I906" i="10"/>
  <c r="J906" i="10"/>
  <c r="B907" i="10"/>
  <c r="C907" i="10"/>
  <c r="D907" i="10"/>
  <c r="E907" i="10"/>
  <c r="F907" i="10"/>
  <c r="G907" i="10"/>
  <c r="H907" i="10"/>
  <c r="I907" i="10"/>
  <c r="J907" i="10"/>
  <c r="B908" i="10"/>
  <c r="C908" i="10"/>
  <c r="D908" i="10"/>
  <c r="E908" i="10"/>
  <c r="F908" i="10"/>
  <c r="G908" i="10"/>
  <c r="H908" i="10"/>
  <c r="I908" i="10"/>
  <c r="J908" i="10"/>
  <c r="B909" i="10"/>
  <c r="C909" i="10"/>
  <c r="D909" i="10"/>
  <c r="E909" i="10"/>
  <c r="F909" i="10"/>
  <c r="G909" i="10"/>
  <c r="H909" i="10"/>
  <c r="I909" i="10"/>
  <c r="J909" i="10"/>
  <c r="B910" i="10"/>
  <c r="C910" i="10"/>
  <c r="D910" i="10"/>
  <c r="E910" i="10"/>
  <c r="F910" i="10"/>
  <c r="G910" i="10"/>
  <c r="H910" i="10"/>
  <c r="I910" i="10"/>
  <c r="J910" i="10"/>
  <c r="B911" i="10"/>
  <c r="C911" i="10"/>
  <c r="D911" i="10"/>
  <c r="E911" i="10"/>
  <c r="F911" i="10"/>
  <c r="G911" i="10"/>
  <c r="H911" i="10"/>
  <c r="I911" i="10"/>
  <c r="J911" i="10"/>
  <c r="B912" i="10"/>
  <c r="C912" i="10"/>
  <c r="D912" i="10"/>
  <c r="E912" i="10"/>
  <c r="F912" i="10"/>
  <c r="G912" i="10"/>
  <c r="H912" i="10"/>
  <c r="I912" i="10"/>
  <c r="J912" i="10"/>
  <c r="B913" i="10"/>
  <c r="C913" i="10"/>
  <c r="D913" i="10"/>
  <c r="E913" i="10"/>
  <c r="F913" i="10"/>
  <c r="G913" i="10"/>
  <c r="H913" i="10"/>
  <c r="I913" i="10"/>
  <c r="J913" i="10"/>
  <c r="B914" i="10"/>
  <c r="C914" i="10"/>
  <c r="D914" i="10"/>
  <c r="E914" i="10"/>
  <c r="F914" i="10"/>
  <c r="G914" i="10"/>
  <c r="H914" i="10"/>
  <c r="I914" i="10"/>
  <c r="J914" i="10"/>
  <c r="B915" i="10"/>
  <c r="C915" i="10"/>
  <c r="D915" i="10"/>
  <c r="E915" i="10"/>
  <c r="F915" i="10"/>
  <c r="G915" i="10"/>
  <c r="H915" i="10"/>
  <c r="I915" i="10"/>
  <c r="J915" i="10"/>
  <c r="B916" i="10"/>
  <c r="C916" i="10"/>
  <c r="D916" i="10"/>
  <c r="E916" i="10"/>
  <c r="F916" i="10"/>
  <c r="G916" i="10"/>
  <c r="H916" i="10"/>
  <c r="I916" i="10"/>
  <c r="J916" i="10"/>
  <c r="B917" i="10"/>
  <c r="C917" i="10"/>
  <c r="D917" i="10"/>
  <c r="E917" i="10"/>
  <c r="F917" i="10"/>
  <c r="G917" i="10"/>
  <c r="H917" i="10"/>
  <c r="I917" i="10"/>
  <c r="J917" i="10"/>
  <c r="C9" i="81"/>
  <c r="D9" i="81"/>
  <c r="E9" i="81"/>
  <c r="F9" i="81"/>
  <c r="G9" i="81"/>
  <c r="H9" i="81"/>
  <c r="I9" i="81"/>
  <c r="O9" i="81"/>
  <c r="C10" i="81"/>
  <c r="D10" i="81"/>
  <c r="E10" i="81"/>
  <c r="F10" i="81"/>
  <c r="G10" i="81"/>
  <c r="H10" i="81"/>
  <c r="I10" i="81"/>
  <c r="O10" i="81"/>
  <c r="C12" i="81"/>
  <c r="D12" i="81"/>
  <c r="E12" i="81"/>
  <c r="F12" i="81"/>
  <c r="G12" i="81"/>
  <c r="H12" i="81"/>
  <c r="I12" i="81"/>
  <c r="O12" i="81"/>
  <c r="C13" i="81"/>
  <c r="D13" i="81"/>
  <c r="E13" i="81"/>
  <c r="F13" i="81"/>
  <c r="G13" i="81"/>
  <c r="H13" i="81"/>
  <c r="I13" i="81"/>
  <c r="O13" i="81"/>
  <c r="C18" i="81"/>
  <c r="D18" i="81"/>
  <c r="E18" i="81"/>
  <c r="F18" i="81"/>
  <c r="G18" i="81"/>
  <c r="H18" i="81"/>
  <c r="I18" i="81"/>
  <c r="O18" i="81"/>
  <c r="C19" i="81"/>
  <c r="D19" i="81"/>
  <c r="E19" i="81"/>
  <c r="F19" i="81"/>
  <c r="G19" i="81"/>
  <c r="H19" i="81"/>
  <c r="I19" i="81"/>
  <c r="O19" i="81"/>
  <c r="C21" i="81"/>
  <c r="D21" i="81"/>
  <c r="E21" i="81"/>
  <c r="F21" i="81"/>
  <c r="G21" i="81"/>
  <c r="H21" i="81"/>
  <c r="I21" i="81"/>
  <c r="O21" i="81"/>
  <c r="C22" i="81"/>
  <c r="D22" i="81"/>
  <c r="E22" i="81"/>
  <c r="F22" i="81"/>
  <c r="G22" i="81"/>
  <c r="H22" i="81"/>
  <c r="I22" i="81"/>
  <c r="O22" i="81"/>
  <c r="C9" i="80"/>
  <c r="D9" i="80"/>
  <c r="E9" i="80"/>
  <c r="F9" i="80"/>
  <c r="G9" i="80"/>
  <c r="H9" i="80"/>
  <c r="I9" i="80"/>
  <c r="J9" i="80"/>
  <c r="P9" i="80"/>
  <c r="C10" i="80"/>
  <c r="D10" i="80"/>
  <c r="E10" i="80"/>
  <c r="F10" i="80"/>
  <c r="G10" i="80"/>
  <c r="H10" i="80"/>
  <c r="I10" i="80"/>
  <c r="J10" i="80"/>
  <c r="P10" i="80"/>
  <c r="C18" i="80"/>
  <c r="D18" i="80"/>
  <c r="E18" i="80"/>
  <c r="F18" i="80"/>
  <c r="G18" i="80"/>
  <c r="H18" i="80"/>
  <c r="I18" i="80"/>
  <c r="J18" i="80"/>
  <c r="P18" i="80"/>
  <c r="C19" i="80"/>
  <c r="D19" i="80"/>
  <c r="E19" i="80"/>
  <c r="F19" i="80"/>
  <c r="G19" i="80"/>
  <c r="H19" i="80"/>
  <c r="I19" i="80"/>
  <c r="J19" i="80"/>
  <c r="P19" i="80"/>
  <c r="C27" i="80"/>
  <c r="D27" i="80"/>
  <c r="E27" i="80"/>
  <c r="F27" i="80"/>
  <c r="G27" i="80"/>
  <c r="H27" i="80"/>
  <c r="I27" i="80"/>
  <c r="J27" i="80"/>
  <c r="P27" i="80"/>
  <c r="C28" i="80"/>
  <c r="D28" i="80"/>
  <c r="E28" i="80"/>
  <c r="F28" i="80"/>
  <c r="H28" i="80"/>
  <c r="I28" i="80"/>
  <c r="J28" i="80"/>
  <c r="P28" i="80"/>
  <c r="C49" i="80"/>
  <c r="D49" i="80"/>
  <c r="E49" i="80"/>
  <c r="F49" i="80"/>
  <c r="G49" i="80"/>
  <c r="H49" i="80"/>
  <c r="I49" i="80"/>
  <c r="J49" i="80"/>
  <c r="P49" i="80"/>
  <c r="C50" i="80"/>
  <c r="D50" i="80"/>
  <c r="E50" i="80"/>
  <c r="F50" i="80"/>
  <c r="G50" i="80"/>
  <c r="H50" i="80"/>
  <c r="I50" i="80"/>
  <c r="J50" i="80"/>
  <c r="P50" i="80"/>
  <c r="C59" i="80"/>
  <c r="D59" i="80"/>
  <c r="E59" i="80"/>
  <c r="F59" i="80"/>
  <c r="G59" i="80"/>
  <c r="H59" i="80"/>
  <c r="I59" i="80"/>
  <c r="J59" i="80"/>
  <c r="P59" i="80"/>
  <c r="C60" i="80"/>
  <c r="D60" i="80"/>
  <c r="E60" i="80"/>
  <c r="F60" i="80"/>
  <c r="G60" i="80"/>
  <c r="H60" i="80"/>
  <c r="I60" i="80"/>
  <c r="J60" i="80"/>
  <c r="P60" i="80"/>
  <c r="C70" i="80"/>
  <c r="D70" i="80"/>
  <c r="E70" i="80"/>
  <c r="F70" i="80"/>
  <c r="G70" i="80"/>
  <c r="H70" i="80"/>
  <c r="I70" i="80"/>
  <c r="J70" i="80"/>
  <c r="P70" i="80"/>
  <c r="C71" i="80"/>
  <c r="D71" i="80"/>
  <c r="E71" i="80"/>
  <c r="F71" i="80"/>
  <c r="H71" i="80"/>
  <c r="I71" i="80"/>
  <c r="J71" i="80"/>
  <c r="P71" i="80"/>
  <c r="C80" i="80"/>
  <c r="D80" i="80"/>
  <c r="E80" i="80"/>
  <c r="F80" i="80"/>
  <c r="G80" i="80"/>
  <c r="H80" i="80"/>
  <c r="I80" i="80"/>
  <c r="J80" i="80"/>
  <c r="P80" i="80"/>
  <c r="C81" i="80"/>
  <c r="D81" i="80"/>
  <c r="E81" i="80"/>
  <c r="F81" i="80"/>
  <c r="H81" i="80"/>
  <c r="I81" i="80"/>
  <c r="J81" i="80"/>
  <c r="P81" i="80"/>
  <c r="C9" i="79"/>
  <c r="D9" i="79"/>
  <c r="E9" i="79"/>
  <c r="F9" i="79"/>
  <c r="G9" i="79"/>
  <c r="H9" i="79"/>
  <c r="I9" i="79"/>
  <c r="J9" i="79"/>
  <c r="P9" i="79"/>
  <c r="C10" i="79"/>
  <c r="D10" i="79"/>
  <c r="E10" i="79"/>
  <c r="F10" i="79"/>
  <c r="G10" i="79"/>
  <c r="H10" i="79"/>
  <c r="I10" i="79"/>
  <c r="J10" i="79"/>
  <c r="P10" i="79"/>
  <c r="C26" i="79"/>
  <c r="D26" i="79"/>
  <c r="E26" i="79"/>
  <c r="F26" i="79"/>
  <c r="G26" i="79"/>
  <c r="H26" i="79"/>
  <c r="I26" i="79"/>
  <c r="J26" i="79"/>
  <c r="P26" i="79"/>
  <c r="C27" i="79"/>
  <c r="D27" i="79"/>
  <c r="E27" i="79"/>
  <c r="F27" i="79"/>
  <c r="G27" i="79"/>
  <c r="H27" i="79"/>
  <c r="I27" i="79"/>
  <c r="J27" i="79"/>
  <c r="P27" i="79"/>
  <c r="C43" i="79"/>
  <c r="D43" i="79"/>
  <c r="E43" i="79"/>
  <c r="F43" i="79"/>
  <c r="G43" i="79"/>
  <c r="H43" i="79"/>
  <c r="I43" i="79"/>
  <c r="J43" i="79"/>
  <c r="P43" i="79"/>
  <c r="C44" i="79"/>
  <c r="D44" i="79"/>
  <c r="E44" i="79"/>
  <c r="F44" i="79"/>
  <c r="G44" i="79"/>
  <c r="H44" i="79"/>
  <c r="I44" i="79"/>
  <c r="J44" i="79"/>
  <c r="P44" i="79"/>
  <c r="C60" i="79"/>
  <c r="D60" i="79"/>
  <c r="E60" i="79"/>
  <c r="F60" i="79"/>
  <c r="G60" i="79"/>
  <c r="H60" i="79"/>
  <c r="I60" i="79"/>
  <c r="J60" i="79"/>
  <c r="P60" i="79"/>
  <c r="C61" i="79"/>
  <c r="D61" i="79"/>
  <c r="E61" i="79"/>
  <c r="F61" i="79"/>
  <c r="G61" i="79"/>
  <c r="H61" i="79"/>
  <c r="I61" i="79"/>
  <c r="J61" i="79"/>
  <c r="P61" i="79"/>
  <c r="C9" i="16"/>
  <c r="D9" i="16"/>
  <c r="E9" i="16"/>
  <c r="F9" i="16"/>
  <c r="G9" i="16"/>
  <c r="H9" i="16"/>
  <c r="I9" i="16"/>
  <c r="J9" i="16"/>
  <c r="P9" i="16"/>
  <c r="C10" i="16"/>
  <c r="D10" i="16"/>
  <c r="E10" i="16"/>
  <c r="F10" i="16"/>
  <c r="G10" i="16"/>
  <c r="H10" i="16"/>
  <c r="I10" i="16"/>
  <c r="J10" i="16"/>
  <c r="P10" i="16"/>
  <c r="C16" i="16"/>
  <c r="D16" i="16"/>
  <c r="E16" i="16"/>
  <c r="F16" i="16"/>
  <c r="G16" i="16"/>
  <c r="H16" i="16"/>
  <c r="I16" i="16"/>
  <c r="J16" i="16"/>
  <c r="P16" i="16"/>
  <c r="C17" i="16"/>
  <c r="D17" i="16"/>
  <c r="E17" i="16"/>
  <c r="F17" i="16"/>
  <c r="G17" i="16"/>
  <c r="H17" i="16"/>
  <c r="I17" i="16"/>
  <c r="J17" i="16"/>
  <c r="P17" i="16"/>
  <c r="C31" i="16"/>
  <c r="D31" i="16"/>
  <c r="E31" i="16"/>
  <c r="F31" i="16"/>
  <c r="G31" i="16"/>
  <c r="H31" i="16"/>
  <c r="I31" i="16"/>
  <c r="J31" i="16"/>
  <c r="P31" i="16"/>
  <c r="C32" i="16"/>
  <c r="D32" i="16"/>
  <c r="E32" i="16"/>
  <c r="F32" i="16"/>
  <c r="H32" i="16"/>
  <c r="I32" i="16"/>
  <c r="J32" i="16"/>
  <c r="P32" i="16"/>
  <c r="C43" i="16"/>
  <c r="D43" i="16"/>
  <c r="E43" i="16"/>
  <c r="F43" i="16"/>
  <c r="G43" i="16"/>
  <c r="H43" i="16"/>
  <c r="I43" i="16"/>
  <c r="J43" i="16"/>
  <c r="P43" i="16"/>
  <c r="C44" i="16"/>
  <c r="D44" i="16"/>
  <c r="E44" i="16"/>
  <c r="F44" i="16"/>
  <c r="G44" i="16"/>
  <c r="H44" i="16"/>
  <c r="I44" i="16"/>
  <c r="J44" i="16"/>
  <c r="P44" i="16"/>
  <c r="C52" i="16"/>
  <c r="D52" i="16"/>
  <c r="E52" i="16"/>
  <c r="F52" i="16"/>
  <c r="G52" i="16"/>
  <c r="H52" i="16"/>
  <c r="I52" i="16"/>
  <c r="J52" i="16"/>
  <c r="P52" i="16"/>
  <c r="C53" i="16"/>
  <c r="D53" i="16"/>
  <c r="E53" i="16"/>
  <c r="F53" i="16"/>
  <c r="G53" i="16"/>
  <c r="H53" i="16"/>
  <c r="I53" i="16"/>
  <c r="J53" i="16"/>
  <c r="P53" i="16"/>
  <c r="C62" i="16"/>
  <c r="D62" i="16"/>
  <c r="E62" i="16"/>
  <c r="F62" i="16"/>
  <c r="G62" i="16"/>
  <c r="H62" i="16"/>
  <c r="I62" i="16"/>
  <c r="J62" i="16"/>
  <c r="P62" i="16"/>
  <c r="C63" i="16"/>
  <c r="D63" i="16"/>
  <c r="E63" i="16"/>
  <c r="F63" i="16"/>
  <c r="H63" i="16"/>
  <c r="I63" i="16"/>
  <c r="J63" i="16"/>
  <c r="P63" i="16"/>
  <c r="C71" i="16"/>
  <c r="D71" i="16"/>
  <c r="E71" i="16"/>
  <c r="F71" i="16"/>
  <c r="G71" i="16"/>
  <c r="H71" i="16"/>
  <c r="I71" i="16"/>
  <c r="J71" i="16"/>
  <c r="P71" i="16"/>
  <c r="C72" i="16"/>
  <c r="D72" i="16"/>
  <c r="E72" i="16"/>
  <c r="F72" i="16"/>
  <c r="H72" i="16"/>
  <c r="I72" i="16"/>
  <c r="J72" i="16"/>
  <c r="P72" i="16"/>
  <c r="C8" i="15"/>
  <c r="F8" i="15"/>
  <c r="I8" i="15"/>
  <c r="L8" i="15"/>
  <c r="O8" i="15"/>
  <c r="R8" i="15"/>
  <c r="U8" i="15"/>
  <c r="X8" i="15"/>
  <c r="AF8" i="15"/>
  <c r="C9" i="15"/>
  <c r="F9" i="15"/>
  <c r="I9" i="15"/>
  <c r="L9" i="15"/>
  <c r="R9" i="15"/>
  <c r="U9" i="15"/>
  <c r="X9" i="15"/>
  <c r="AF9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F11" i="15"/>
  <c r="AG11" i="15"/>
  <c r="AH11" i="15"/>
  <c r="C12" i="15"/>
  <c r="D12" i="15"/>
  <c r="E12" i="15"/>
  <c r="F12" i="15"/>
  <c r="D26" i="16"/>
  <c r="G12" i="15"/>
  <c r="H12" i="15"/>
  <c r="I12" i="15"/>
  <c r="J12" i="15"/>
  <c r="K12" i="15"/>
  <c r="L12" i="15"/>
  <c r="F26" i="16"/>
  <c r="M12" i="15"/>
  <c r="N12" i="15"/>
  <c r="O12" i="15"/>
  <c r="P12" i="15"/>
  <c r="Q12" i="15"/>
  <c r="R12" i="15"/>
  <c r="H26" i="16"/>
  <c r="S12" i="15"/>
  <c r="T12" i="15"/>
  <c r="U12" i="15"/>
  <c r="I26" i="16"/>
  <c r="V12" i="15"/>
  <c r="W12" i="15"/>
  <c r="X12" i="15"/>
  <c r="J26" i="16"/>
  <c r="Y12" i="15"/>
  <c r="Z12" i="15"/>
  <c r="AF12" i="15"/>
  <c r="AG12" i="15"/>
  <c r="AH12" i="15"/>
  <c r="C13" i="15"/>
  <c r="D13" i="15"/>
  <c r="E13" i="15"/>
  <c r="F13" i="15"/>
  <c r="D27" i="16"/>
  <c r="G13" i="15"/>
  <c r="H13" i="15"/>
  <c r="I13" i="15"/>
  <c r="E27" i="16"/>
  <c r="J13" i="15"/>
  <c r="K13" i="15"/>
  <c r="L13" i="15"/>
  <c r="M13" i="15"/>
  <c r="N13" i="15"/>
  <c r="O13" i="15"/>
  <c r="P13" i="15"/>
  <c r="Q13" i="15"/>
  <c r="R13" i="15"/>
  <c r="H27" i="16"/>
  <c r="S13" i="15"/>
  <c r="T13" i="15"/>
  <c r="U13" i="15"/>
  <c r="I27" i="16"/>
  <c r="V13" i="15"/>
  <c r="W13" i="15"/>
  <c r="X13" i="15"/>
  <c r="Y13" i="15"/>
  <c r="Z13" i="15"/>
  <c r="AF13" i="15"/>
  <c r="AG13" i="15"/>
  <c r="AH13" i="15"/>
  <c r="C14" i="15"/>
  <c r="D14" i="15"/>
  <c r="E14" i="15"/>
  <c r="F14" i="15"/>
  <c r="G14" i="15"/>
  <c r="H14" i="15"/>
  <c r="I14" i="15"/>
  <c r="J14" i="15"/>
  <c r="K14" i="15"/>
  <c r="L14" i="15"/>
  <c r="F28" i="16"/>
  <c r="M14" i="15"/>
  <c r="N14" i="15"/>
  <c r="O14" i="15"/>
  <c r="P14" i="15"/>
  <c r="Q14" i="15"/>
  <c r="R14" i="15"/>
  <c r="S14" i="15"/>
  <c r="T14" i="15"/>
  <c r="U14" i="15"/>
  <c r="V14" i="15"/>
  <c r="W14" i="15"/>
  <c r="X14" i="15"/>
  <c r="J28" i="16"/>
  <c r="Y14" i="15"/>
  <c r="Z14" i="15"/>
  <c r="AF14" i="15"/>
  <c r="P28" i="16"/>
  <c r="AG14" i="15"/>
  <c r="AH14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F16" i="15"/>
  <c r="AG16" i="15"/>
  <c r="AH16" i="15"/>
  <c r="C17" i="15"/>
  <c r="D17" i="15"/>
  <c r="E17" i="15"/>
  <c r="F17" i="15"/>
  <c r="G17" i="15"/>
  <c r="H17" i="15"/>
  <c r="I17" i="15"/>
  <c r="E64" i="16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F17" i="15"/>
  <c r="AG17" i="15"/>
  <c r="AH17" i="15"/>
  <c r="C18" i="15"/>
  <c r="D18" i="15"/>
  <c r="E18" i="15"/>
  <c r="F18" i="15"/>
  <c r="D75" i="80"/>
  <c r="G18" i="15"/>
  <c r="H18" i="15"/>
  <c r="I18" i="15"/>
  <c r="J18" i="15"/>
  <c r="K18" i="15"/>
  <c r="L18" i="15"/>
  <c r="M18" i="15"/>
  <c r="N18" i="15"/>
  <c r="O18" i="15"/>
  <c r="G75" i="80"/>
  <c r="P18" i="15"/>
  <c r="Q18" i="15"/>
  <c r="R18" i="15"/>
  <c r="H75" i="80"/>
  <c r="S18" i="15"/>
  <c r="T18" i="15"/>
  <c r="U18" i="15"/>
  <c r="V18" i="15"/>
  <c r="W18" i="15"/>
  <c r="X18" i="15"/>
  <c r="Y18" i="15"/>
  <c r="Z18" i="15"/>
  <c r="AF18" i="15"/>
  <c r="AG18" i="15"/>
  <c r="AH18" i="15"/>
  <c r="C19" i="15"/>
  <c r="D19" i="15"/>
  <c r="E19" i="15"/>
  <c r="F19" i="15"/>
  <c r="G19" i="15"/>
  <c r="H19" i="15"/>
  <c r="I19" i="15"/>
  <c r="J19" i="15"/>
  <c r="K19" i="15"/>
  <c r="L19" i="15"/>
  <c r="F76" i="80"/>
  <c r="M19" i="15"/>
  <c r="N19" i="15"/>
  <c r="O19" i="15"/>
  <c r="P19" i="15"/>
  <c r="Q19" i="15"/>
  <c r="R19" i="15"/>
  <c r="S19" i="15"/>
  <c r="T19" i="15"/>
  <c r="U19" i="15"/>
  <c r="V19" i="15"/>
  <c r="W19" i="15"/>
  <c r="X19" i="15"/>
  <c r="J76" i="80"/>
  <c r="Y19" i="15"/>
  <c r="Z19" i="15"/>
  <c r="AF19" i="15"/>
  <c r="AG19" i="15"/>
  <c r="AH19" i="15"/>
  <c r="C20" i="15"/>
  <c r="D20" i="15"/>
  <c r="E20" i="15"/>
  <c r="F20" i="15"/>
  <c r="D77" i="80"/>
  <c r="G20" i="15"/>
  <c r="H20" i="15"/>
  <c r="I20" i="15"/>
  <c r="J20" i="15"/>
  <c r="K20" i="15"/>
  <c r="L20" i="15"/>
  <c r="F77" i="80"/>
  <c r="M20" i="15"/>
  <c r="N20" i="15"/>
  <c r="O20" i="15"/>
  <c r="P20" i="15"/>
  <c r="Q20" i="15"/>
  <c r="R20" i="15"/>
  <c r="H77" i="80"/>
  <c r="S20" i="15"/>
  <c r="T20" i="15"/>
  <c r="U20" i="15"/>
  <c r="V20" i="15"/>
  <c r="W20" i="15"/>
  <c r="X20" i="15"/>
  <c r="J77" i="80"/>
  <c r="Y20" i="15"/>
  <c r="Z20" i="15"/>
  <c r="AF20" i="15"/>
  <c r="AG20" i="15"/>
  <c r="AH20" i="15"/>
  <c r="C21" i="15"/>
  <c r="C78" i="80"/>
  <c r="D21" i="15"/>
  <c r="E21" i="15"/>
  <c r="F21" i="15"/>
  <c r="D78" i="80"/>
  <c r="G21" i="15"/>
  <c r="H21" i="15"/>
  <c r="I21" i="15"/>
  <c r="E78" i="80"/>
  <c r="J21" i="15"/>
  <c r="K21" i="15"/>
  <c r="L21" i="15"/>
  <c r="F78" i="80"/>
  <c r="M21" i="15"/>
  <c r="N21" i="15"/>
  <c r="O21" i="15"/>
  <c r="G78" i="80"/>
  <c r="P21" i="15"/>
  <c r="Q21" i="15"/>
  <c r="R21" i="15"/>
  <c r="H78" i="80"/>
  <c r="S21" i="15"/>
  <c r="T21" i="15"/>
  <c r="U21" i="15"/>
  <c r="I78" i="80"/>
  <c r="V21" i="15"/>
  <c r="W21" i="15"/>
  <c r="X21" i="15"/>
  <c r="J78" i="80"/>
  <c r="Y21" i="15"/>
  <c r="Z21" i="15"/>
  <c r="AF21" i="15"/>
  <c r="P78" i="80"/>
  <c r="AG21" i="15"/>
  <c r="AH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F22" i="15"/>
  <c r="AG22" i="15"/>
  <c r="AH22" i="15"/>
  <c r="C23" i="15"/>
  <c r="D23" i="15"/>
  <c r="E23" i="15"/>
  <c r="F23" i="15"/>
  <c r="G23" i="15"/>
  <c r="H23" i="15"/>
  <c r="I23" i="15"/>
  <c r="E69" i="16"/>
  <c r="J23" i="15"/>
  <c r="K23" i="15"/>
  <c r="L23" i="15"/>
  <c r="F69" i="16"/>
  <c r="M23" i="15"/>
  <c r="N23" i="15"/>
  <c r="O23" i="15"/>
  <c r="G69" i="16"/>
  <c r="P23" i="15"/>
  <c r="Q23" i="15"/>
  <c r="R23" i="15"/>
  <c r="H69" i="16"/>
  <c r="S23" i="15"/>
  <c r="T23" i="15"/>
  <c r="U23" i="15"/>
  <c r="V23" i="15"/>
  <c r="W23" i="15"/>
  <c r="X23" i="15"/>
  <c r="J69" i="16"/>
  <c r="Y23" i="15"/>
  <c r="Z23" i="15"/>
  <c r="AF23" i="15"/>
  <c r="AG23" i="15"/>
  <c r="AH23" i="15"/>
  <c r="C24" i="15"/>
  <c r="D24" i="15"/>
  <c r="E24" i="15"/>
  <c r="F24" i="15"/>
  <c r="G24" i="15"/>
  <c r="H24" i="15"/>
  <c r="I24" i="15"/>
  <c r="J24" i="15"/>
  <c r="K24" i="15"/>
  <c r="L24" i="15"/>
  <c r="F45" i="79"/>
  <c r="M24" i="15"/>
  <c r="N24" i="15"/>
  <c r="O24" i="15"/>
  <c r="P24" i="15"/>
  <c r="Q24" i="15"/>
  <c r="R24" i="15"/>
  <c r="S24" i="15"/>
  <c r="T24" i="15"/>
  <c r="U24" i="15"/>
  <c r="V24" i="15"/>
  <c r="W24" i="15"/>
  <c r="X24" i="15"/>
  <c r="J45" i="79"/>
  <c r="Y24" i="15"/>
  <c r="Z24" i="15"/>
  <c r="AF24" i="15"/>
  <c r="AG24" i="15"/>
  <c r="AH24" i="15"/>
  <c r="C26" i="15"/>
  <c r="C46" i="79"/>
  <c r="D26" i="15"/>
  <c r="E26" i="15"/>
  <c r="F26" i="15"/>
  <c r="D46" i="79"/>
  <c r="G26" i="15"/>
  <c r="H26" i="15"/>
  <c r="I26" i="15"/>
  <c r="E46" i="79"/>
  <c r="J26" i="15"/>
  <c r="K26" i="15"/>
  <c r="L26" i="15"/>
  <c r="F46" i="79"/>
  <c r="M26" i="15"/>
  <c r="N26" i="15"/>
  <c r="O26" i="15"/>
  <c r="G46" i="79"/>
  <c r="P26" i="15"/>
  <c r="Q26" i="15"/>
  <c r="R26" i="15"/>
  <c r="H46" i="79"/>
  <c r="S26" i="15"/>
  <c r="T26" i="15"/>
  <c r="U26" i="15"/>
  <c r="I46" i="79"/>
  <c r="V26" i="15"/>
  <c r="W26" i="15"/>
  <c r="X26" i="15"/>
  <c r="J46" i="79"/>
  <c r="Y26" i="15"/>
  <c r="Z26" i="15"/>
  <c r="AF26" i="15"/>
  <c r="P46" i="79"/>
  <c r="AG26" i="15"/>
  <c r="AH26" i="15"/>
  <c r="C27" i="15"/>
  <c r="C48" i="79"/>
  <c r="D27" i="15"/>
  <c r="E27" i="15"/>
  <c r="F27" i="15"/>
  <c r="D48" i="79"/>
  <c r="G27" i="15"/>
  <c r="H27" i="15"/>
  <c r="I27" i="15"/>
  <c r="E48" i="79"/>
  <c r="J27" i="15"/>
  <c r="K27" i="15"/>
  <c r="L27" i="15"/>
  <c r="F48" i="79"/>
  <c r="M27" i="15"/>
  <c r="N27" i="15"/>
  <c r="O27" i="15"/>
  <c r="P27" i="15"/>
  <c r="Q27" i="15"/>
  <c r="R27" i="15"/>
  <c r="H48" i="79"/>
  <c r="S27" i="15"/>
  <c r="T27" i="15"/>
  <c r="U27" i="15"/>
  <c r="I48" i="79"/>
  <c r="V27" i="15"/>
  <c r="W27" i="15"/>
  <c r="X27" i="15"/>
  <c r="J48" i="79"/>
  <c r="Y27" i="15"/>
  <c r="Z27" i="15"/>
  <c r="AF27" i="15"/>
  <c r="P48" i="79"/>
  <c r="AG27" i="15"/>
  <c r="AH27" i="15"/>
  <c r="C28" i="15"/>
  <c r="D28" i="15"/>
  <c r="E28" i="15"/>
  <c r="F28" i="15"/>
  <c r="D47" i="79"/>
  <c r="G28" i="15"/>
  <c r="H28" i="15"/>
  <c r="I28" i="15"/>
  <c r="E47" i="79"/>
  <c r="J28" i="15"/>
  <c r="K28" i="15"/>
  <c r="L28" i="15"/>
  <c r="F47" i="79"/>
  <c r="M28" i="15"/>
  <c r="N28" i="15"/>
  <c r="O28" i="15"/>
  <c r="P28" i="15"/>
  <c r="Q28" i="15"/>
  <c r="R28" i="15"/>
  <c r="H47" i="79"/>
  <c r="S28" i="15"/>
  <c r="T28" i="15"/>
  <c r="U28" i="15"/>
  <c r="I47" i="79"/>
  <c r="V28" i="15"/>
  <c r="W28" i="15"/>
  <c r="X28" i="15"/>
  <c r="J47" i="79"/>
  <c r="Y28" i="15"/>
  <c r="Z28" i="15"/>
  <c r="AF28" i="15"/>
  <c r="AG28" i="15"/>
  <c r="AH28" i="15"/>
  <c r="C29" i="15"/>
  <c r="D29" i="15"/>
  <c r="E29" i="15"/>
  <c r="F29" i="15"/>
  <c r="D50" i="79"/>
  <c r="G29" i="15"/>
  <c r="H29" i="15"/>
  <c r="I29" i="15"/>
  <c r="J29" i="15"/>
  <c r="K29" i="15"/>
  <c r="L29" i="15"/>
  <c r="M29" i="15"/>
  <c r="N29" i="15"/>
  <c r="O29" i="15"/>
  <c r="G50" i="79"/>
  <c r="P29" i="15"/>
  <c r="Q29" i="15"/>
  <c r="R29" i="15"/>
  <c r="H50" i="79"/>
  <c r="S29" i="15"/>
  <c r="T29" i="15"/>
  <c r="U29" i="15"/>
  <c r="V29" i="15"/>
  <c r="W29" i="15"/>
  <c r="X29" i="15"/>
  <c r="Y29" i="15"/>
  <c r="Z29" i="15"/>
  <c r="AF29" i="15"/>
  <c r="P50" i="79"/>
  <c r="AG29" i="15"/>
  <c r="AH29" i="15"/>
  <c r="C30" i="15"/>
  <c r="C51" i="79"/>
  <c r="D30" i="15"/>
  <c r="E30" i="15"/>
  <c r="F30" i="15"/>
  <c r="D51" i="79"/>
  <c r="G30" i="15"/>
  <c r="H30" i="15"/>
  <c r="I30" i="15"/>
  <c r="J30" i="15"/>
  <c r="K30" i="15"/>
  <c r="L30" i="15"/>
  <c r="F51" i="79"/>
  <c r="M30" i="15"/>
  <c r="N30" i="15"/>
  <c r="O30" i="15"/>
  <c r="P30" i="15"/>
  <c r="Q30" i="15"/>
  <c r="R30" i="15"/>
  <c r="H51" i="79"/>
  <c r="S30" i="15"/>
  <c r="T30" i="15"/>
  <c r="U30" i="15"/>
  <c r="I51" i="79"/>
  <c r="V30" i="15"/>
  <c r="W30" i="15"/>
  <c r="X30" i="15"/>
  <c r="J51" i="79"/>
  <c r="Y30" i="15"/>
  <c r="Z30" i="15"/>
  <c r="AF30" i="15"/>
  <c r="AG30" i="15"/>
  <c r="AH30" i="15"/>
  <c r="C31" i="15"/>
  <c r="C52" i="79"/>
  <c r="D31" i="15"/>
  <c r="E31" i="15"/>
  <c r="F31" i="15"/>
  <c r="D52" i="79"/>
  <c r="G31" i="15"/>
  <c r="H31" i="15"/>
  <c r="I31" i="15"/>
  <c r="J31" i="15"/>
  <c r="K31" i="15"/>
  <c r="L31" i="15"/>
  <c r="F52" i="79"/>
  <c r="M31" i="15"/>
  <c r="N31" i="15"/>
  <c r="O31" i="15"/>
  <c r="P31" i="15"/>
  <c r="Q31" i="15"/>
  <c r="R31" i="15"/>
  <c r="H52" i="79"/>
  <c r="S31" i="15"/>
  <c r="T31" i="15"/>
  <c r="U31" i="15"/>
  <c r="V31" i="15"/>
  <c r="W31" i="15"/>
  <c r="X31" i="15"/>
  <c r="Y31" i="15"/>
  <c r="Z31" i="15"/>
  <c r="AF31" i="15"/>
  <c r="AG31" i="15"/>
  <c r="AH31" i="15"/>
  <c r="C32" i="15"/>
  <c r="C53" i="79"/>
  <c r="D32" i="15"/>
  <c r="E32" i="15"/>
  <c r="F32" i="15"/>
  <c r="D53" i="79"/>
  <c r="G32" i="15"/>
  <c r="H32" i="15"/>
  <c r="I32" i="15"/>
  <c r="J32" i="15"/>
  <c r="K32" i="15"/>
  <c r="L32" i="15"/>
  <c r="F53" i="79"/>
  <c r="M32" i="15"/>
  <c r="N32" i="15"/>
  <c r="O32" i="15"/>
  <c r="G53" i="79"/>
  <c r="P32" i="15"/>
  <c r="Q32" i="15"/>
  <c r="R32" i="15"/>
  <c r="H53" i="79"/>
  <c r="S32" i="15"/>
  <c r="T32" i="15"/>
  <c r="U32" i="15"/>
  <c r="I53" i="79"/>
  <c r="V32" i="15"/>
  <c r="W32" i="15"/>
  <c r="X32" i="15"/>
  <c r="J53" i="79"/>
  <c r="Y32" i="15"/>
  <c r="Z32" i="15"/>
  <c r="AF32" i="15"/>
  <c r="AG32" i="15"/>
  <c r="AH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F33" i="15"/>
  <c r="AG33" i="15"/>
  <c r="AH33" i="15"/>
  <c r="C34" i="15"/>
  <c r="C56" i="79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F34" i="15"/>
  <c r="AG34" i="15"/>
  <c r="AH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F35" i="15"/>
  <c r="AG35" i="15"/>
  <c r="AH35" i="15"/>
  <c r="C36" i="15"/>
  <c r="D36" i="15"/>
  <c r="E36" i="15"/>
  <c r="F36" i="15"/>
  <c r="D58" i="79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F36" i="15"/>
  <c r="AG36" i="15"/>
  <c r="AH36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F38" i="15"/>
  <c r="AG38" i="15"/>
  <c r="AH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G29" i="80"/>
  <c r="P39" i="15"/>
  <c r="Q39" i="15"/>
  <c r="R39" i="15"/>
  <c r="S39" i="15"/>
  <c r="T39" i="15"/>
  <c r="U39" i="15"/>
  <c r="V39" i="15"/>
  <c r="W39" i="15"/>
  <c r="X39" i="15"/>
  <c r="Y39" i="15"/>
  <c r="Z39" i="15"/>
  <c r="AF39" i="15"/>
  <c r="AG39" i="15"/>
  <c r="AH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F40" i="15"/>
  <c r="AG40" i="15"/>
  <c r="AH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F41" i="15"/>
  <c r="AG41" i="15"/>
  <c r="AH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F42" i="15"/>
  <c r="AG42" i="15"/>
  <c r="AH42" i="15"/>
  <c r="C43" i="15"/>
  <c r="D43" i="15"/>
  <c r="E43" i="15"/>
  <c r="F43" i="15"/>
  <c r="D34" i="80"/>
  <c r="G43" i="15"/>
  <c r="H43" i="15"/>
  <c r="I43" i="15"/>
  <c r="E34" i="80"/>
  <c r="J43" i="15"/>
  <c r="K43" i="15"/>
  <c r="L43" i="15"/>
  <c r="M43" i="15"/>
  <c r="N43" i="15"/>
  <c r="O43" i="15"/>
  <c r="G34" i="80"/>
  <c r="P43" i="15"/>
  <c r="Q43" i="15"/>
  <c r="R43" i="15"/>
  <c r="H34" i="80"/>
  <c r="S43" i="15"/>
  <c r="T43" i="15"/>
  <c r="U43" i="15"/>
  <c r="I34" i="80"/>
  <c r="V43" i="15"/>
  <c r="W43" i="15"/>
  <c r="X43" i="15"/>
  <c r="Y43" i="15"/>
  <c r="Z43" i="15"/>
  <c r="AF43" i="15"/>
  <c r="P34" i="80"/>
  <c r="AG43" i="15"/>
  <c r="AH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G72" i="80"/>
  <c r="P44" i="15"/>
  <c r="Q44" i="15"/>
  <c r="R44" i="15"/>
  <c r="S44" i="15"/>
  <c r="T44" i="15"/>
  <c r="U44" i="15"/>
  <c r="V44" i="15"/>
  <c r="W44" i="15"/>
  <c r="X44" i="15"/>
  <c r="Y44" i="15"/>
  <c r="Z44" i="15"/>
  <c r="AF44" i="15"/>
  <c r="AG44" i="15"/>
  <c r="AH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F45" i="15"/>
  <c r="AG45" i="15"/>
  <c r="AH45" i="15"/>
  <c r="C49" i="15"/>
  <c r="F49" i="15"/>
  <c r="I49" i="15"/>
  <c r="L49" i="15"/>
  <c r="O49" i="15"/>
  <c r="R49" i="15"/>
  <c r="U49" i="15"/>
  <c r="X49" i="15"/>
  <c r="AF49" i="15"/>
  <c r="C50" i="15"/>
  <c r="F50" i="15"/>
  <c r="I50" i="15"/>
  <c r="L50" i="15"/>
  <c r="U50" i="15"/>
  <c r="X50" i="15"/>
  <c r="AF50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F52" i="15"/>
  <c r="AG52" i="15"/>
  <c r="AH52" i="15"/>
  <c r="C53" i="15"/>
  <c r="D53" i="15"/>
  <c r="E53" i="15"/>
  <c r="F53" i="15"/>
  <c r="D33" i="16"/>
  <c r="C33" i="16"/>
  <c r="I53" i="15"/>
  <c r="E33" i="16"/>
  <c r="L53" i="15"/>
  <c r="F33" i="16"/>
  <c r="O53" i="15"/>
  <c r="G33" i="16"/>
  <c r="R53" i="15"/>
  <c r="H33" i="16"/>
  <c r="U53" i="15"/>
  <c r="I33" i="16"/>
  <c r="X53" i="15"/>
  <c r="J33" i="16"/>
  <c r="M33" i="16"/>
  <c r="G53" i="15"/>
  <c r="H53" i="15"/>
  <c r="J53" i="15"/>
  <c r="K53" i="15"/>
  <c r="M53" i="15"/>
  <c r="N53" i="15"/>
  <c r="P53" i="15"/>
  <c r="Q53" i="15"/>
  <c r="S53" i="15"/>
  <c r="T53" i="15"/>
  <c r="V53" i="15"/>
  <c r="W53" i="15"/>
  <c r="Y53" i="15"/>
  <c r="Z53" i="15"/>
  <c r="AF53" i="15"/>
  <c r="AG53" i="15"/>
  <c r="AH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H34" i="16"/>
  <c r="C34" i="16"/>
  <c r="D34" i="16"/>
  <c r="E34" i="16"/>
  <c r="F34" i="16"/>
  <c r="G34" i="16"/>
  <c r="U54" i="15"/>
  <c r="I34" i="16"/>
  <c r="X54" i="15"/>
  <c r="J34" i="16"/>
  <c r="L34" i="16"/>
  <c r="S54" i="15"/>
  <c r="T54" i="15"/>
  <c r="V54" i="15"/>
  <c r="W54" i="15"/>
  <c r="Y54" i="15"/>
  <c r="Z54" i="15"/>
  <c r="AF54" i="15"/>
  <c r="AG54" i="15"/>
  <c r="AH54" i="15"/>
  <c r="C55" i="15"/>
  <c r="D55" i="15"/>
  <c r="E55" i="15"/>
  <c r="F55" i="15"/>
  <c r="G55" i="15"/>
  <c r="H55" i="15"/>
  <c r="I55" i="15"/>
  <c r="E35" i="16"/>
  <c r="J55" i="15"/>
  <c r="K55" i="15"/>
  <c r="L55" i="15"/>
  <c r="F35" i="16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F55" i="15"/>
  <c r="AG55" i="15"/>
  <c r="AH55" i="15"/>
  <c r="C56" i="15"/>
  <c r="C36" i="16"/>
  <c r="D56" i="15"/>
  <c r="E56" i="15"/>
  <c r="F56" i="15"/>
  <c r="D36" i="16"/>
  <c r="G56" i="15"/>
  <c r="H56" i="15"/>
  <c r="I56" i="15"/>
  <c r="E36" i="16"/>
  <c r="J56" i="15"/>
  <c r="K56" i="15"/>
  <c r="L56" i="15"/>
  <c r="F36" i="16"/>
  <c r="M56" i="15"/>
  <c r="N56" i="15"/>
  <c r="O56" i="15"/>
  <c r="G36" i="16"/>
  <c r="P56" i="15"/>
  <c r="Q56" i="15"/>
  <c r="R56" i="15"/>
  <c r="H36" i="16"/>
  <c r="S56" i="15"/>
  <c r="T56" i="15"/>
  <c r="U56" i="15"/>
  <c r="I36" i="16"/>
  <c r="V56" i="15"/>
  <c r="W56" i="15"/>
  <c r="X56" i="15"/>
  <c r="J36" i="16"/>
  <c r="Y56" i="15"/>
  <c r="Z56" i="15"/>
  <c r="AF56" i="15"/>
  <c r="P36" i="16"/>
  <c r="AG56" i="15"/>
  <c r="AH56" i="15"/>
  <c r="C57" i="15"/>
  <c r="C37" i="16"/>
  <c r="D57" i="15"/>
  <c r="E57" i="15"/>
  <c r="F57" i="15"/>
  <c r="D37" i="16"/>
  <c r="G57" i="15"/>
  <c r="H57" i="15"/>
  <c r="I57" i="15"/>
  <c r="E37" i="16"/>
  <c r="J57" i="15"/>
  <c r="K57" i="15"/>
  <c r="L57" i="15"/>
  <c r="F37" i="16"/>
  <c r="M57" i="15"/>
  <c r="N57" i="15"/>
  <c r="O57" i="15"/>
  <c r="G37" i="16"/>
  <c r="P57" i="15"/>
  <c r="Q57" i="15"/>
  <c r="R57" i="15"/>
  <c r="H37" i="16"/>
  <c r="S57" i="15"/>
  <c r="T57" i="15"/>
  <c r="U57" i="15"/>
  <c r="I37" i="16"/>
  <c r="V57" i="15"/>
  <c r="W57" i="15"/>
  <c r="X57" i="15"/>
  <c r="J37" i="16"/>
  <c r="Y57" i="15"/>
  <c r="Z57" i="15"/>
  <c r="AF57" i="15"/>
  <c r="P37" i="16"/>
  <c r="AG57" i="15"/>
  <c r="AH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F58" i="15"/>
  <c r="AG58" i="15"/>
  <c r="AH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J85" i="80"/>
  <c r="Y59" i="15"/>
  <c r="Z59" i="15"/>
  <c r="AF59" i="15"/>
  <c r="P85" i="80"/>
  <c r="AG59" i="15"/>
  <c r="AH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F60" i="15"/>
  <c r="AG60" i="15"/>
  <c r="AH60" i="15"/>
  <c r="C61" i="15"/>
  <c r="D61" i="15"/>
  <c r="E61" i="15"/>
  <c r="F61" i="15"/>
  <c r="G61" i="15"/>
  <c r="H61" i="15"/>
  <c r="I61" i="15"/>
  <c r="E87" i="80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J87" i="80"/>
  <c r="Y61" i="15"/>
  <c r="Z61" i="15"/>
  <c r="AF61" i="15"/>
  <c r="AG61" i="15"/>
  <c r="AH61" i="15"/>
  <c r="C62" i="15"/>
  <c r="C88" i="80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H88" i="80"/>
  <c r="S62" i="15"/>
  <c r="T62" i="15"/>
  <c r="U62" i="15"/>
  <c r="V62" i="15"/>
  <c r="W62" i="15"/>
  <c r="X62" i="15"/>
  <c r="Y62" i="15"/>
  <c r="Z62" i="15"/>
  <c r="AF62" i="15"/>
  <c r="AG62" i="15"/>
  <c r="AH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J78" i="16"/>
  <c r="Y63" i="15"/>
  <c r="Z63" i="15"/>
  <c r="AF63" i="15"/>
  <c r="AG63" i="15"/>
  <c r="AH63" i="15"/>
  <c r="C64" i="15"/>
  <c r="C79" i="16"/>
  <c r="D64" i="15"/>
  <c r="E64" i="15"/>
  <c r="F64" i="15"/>
  <c r="D79" i="16"/>
  <c r="G64" i="15"/>
  <c r="H64" i="15"/>
  <c r="I64" i="15"/>
  <c r="J64" i="15"/>
  <c r="K64" i="15"/>
  <c r="L64" i="15"/>
  <c r="M64" i="15"/>
  <c r="N64" i="15"/>
  <c r="O64" i="15"/>
  <c r="G79" i="16"/>
  <c r="P64" i="15"/>
  <c r="Q64" i="15"/>
  <c r="R64" i="15"/>
  <c r="H79" i="16"/>
  <c r="S64" i="15"/>
  <c r="T64" i="15"/>
  <c r="U64" i="15"/>
  <c r="V64" i="15"/>
  <c r="W64" i="15"/>
  <c r="X64" i="15"/>
  <c r="Y64" i="15"/>
  <c r="Z64" i="15"/>
  <c r="AF64" i="15"/>
  <c r="P79" i="16"/>
  <c r="AG64" i="15"/>
  <c r="AH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F65" i="15"/>
  <c r="AG65" i="15"/>
  <c r="AH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F66" i="15"/>
  <c r="AG66" i="15"/>
  <c r="AH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J63" i="79"/>
  <c r="Y67" i="15"/>
  <c r="Z67" i="15"/>
  <c r="AF67" i="15"/>
  <c r="AG67" i="15"/>
  <c r="AH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F68" i="15"/>
  <c r="AG68" i="15"/>
  <c r="AH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F69" i="15"/>
  <c r="AG69" i="15"/>
  <c r="AH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F70" i="15"/>
  <c r="AG70" i="15"/>
  <c r="AH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F71" i="15"/>
  <c r="AG71" i="15"/>
  <c r="AH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F72" i="15"/>
  <c r="AG72" i="15"/>
  <c r="AH72" i="15"/>
  <c r="C73" i="15"/>
  <c r="D73" i="15"/>
  <c r="E73" i="15"/>
  <c r="F73" i="15"/>
  <c r="G73" i="15"/>
  <c r="H73" i="15"/>
  <c r="I73" i="15"/>
  <c r="E70" i="79"/>
  <c r="J73" i="15"/>
  <c r="K73" i="15"/>
  <c r="L73" i="15"/>
  <c r="F70" i="79"/>
  <c r="M73" i="15"/>
  <c r="N73" i="15"/>
  <c r="O73" i="15"/>
  <c r="P73" i="15"/>
  <c r="Q73" i="15"/>
  <c r="R73" i="15"/>
  <c r="H70" i="79"/>
  <c r="S73" i="15"/>
  <c r="T73" i="15"/>
  <c r="U73" i="15"/>
  <c r="I70" i="79"/>
  <c r="V73" i="15"/>
  <c r="W73" i="15"/>
  <c r="X73" i="15"/>
  <c r="J70" i="79"/>
  <c r="Y73" i="15"/>
  <c r="Z73" i="15"/>
  <c r="AF73" i="15"/>
  <c r="AG73" i="15"/>
  <c r="AH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F74" i="15"/>
  <c r="AG74" i="15"/>
  <c r="AH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F75" i="15"/>
  <c r="AG75" i="15"/>
  <c r="AH75" i="15"/>
  <c r="C76" i="15"/>
  <c r="D76" i="15"/>
  <c r="E76" i="15"/>
  <c r="F76" i="15"/>
  <c r="D74" i="79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F76" i="15"/>
  <c r="AG76" i="15"/>
  <c r="AH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F77" i="15"/>
  <c r="AG77" i="15"/>
  <c r="AH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F78" i="15"/>
  <c r="AG78" i="15"/>
  <c r="AH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F79" i="15"/>
  <c r="AG79" i="15"/>
  <c r="AH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I38" i="80"/>
  <c r="V80" i="15"/>
  <c r="W80" i="15"/>
  <c r="X80" i="15"/>
  <c r="Y80" i="15"/>
  <c r="Z80" i="15"/>
  <c r="AF80" i="15"/>
  <c r="AG80" i="15"/>
  <c r="AH80" i="15"/>
  <c r="C81" i="15"/>
  <c r="D81" i="15"/>
  <c r="E81" i="15"/>
  <c r="F81" i="15"/>
  <c r="D39" i="80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F81" i="15"/>
  <c r="AG81" i="15"/>
  <c r="AH81" i="15"/>
  <c r="C82" i="15"/>
  <c r="C40" i="80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H40" i="80"/>
  <c r="S82" i="15"/>
  <c r="T82" i="15"/>
  <c r="U82" i="15"/>
  <c r="V82" i="15"/>
  <c r="W82" i="15"/>
  <c r="X82" i="15"/>
  <c r="Y82" i="15"/>
  <c r="Z82" i="15"/>
  <c r="AF82" i="15"/>
  <c r="AG82" i="15"/>
  <c r="AH82" i="15"/>
  <c r="C83" i="15"/>
  <c r="C41" i="80"/>
  <c r="D83" i="15"/>
  <c r="E83" i="15"/>
  <c r="F83" i="15"/>
  <c r="G83" i="15"/>
  <c r="H83" i="15"/>
  <c r="I83" i="15"/>
  <c r="J83" i="15"/>
  <c r="K83" i="15"/>
  <c r="L83" i="15"/>
  <c r="F41" i="80"/>
  <c r="M83" i="15"/>
  <c r="N83" i="15"/>
  <c r="O83" i="15"/>
  <c r="P83" i="15"/>
  <c r="Q83" i="15"/>
  <c r="R83" i="15"/>
  <c r="H42" i="80"/>
  <c r="S83" i="15"/>
  <c r="T83" i="15"/>
  <c r="U83" i="15"/>
  <c r="V83" i="15"/>
  <c r="W83" i="15"/>
  <c r="X83" i="15"/>
  <c r="Y83" i="15"/>
  <c r="Z83" i="15"/>
  <c r="AF83" i="15"/>
  <c r="AG83" i="15"/>
  <c r="AH83" i="15"/>
  <c r="C84" i="15"/>
  <c r="D84" i="15"/>
  <c r="E84" i="15"/>
  <c r="F84" i="15"/>
  <c r="D43" i="80"/>
  <c r="G84" i="15"/>
  <c r="H84" i="15"/>
  <c r="I84" i="15"/>
  <c r="E43" i="80"/>
  <c r="J84" i="15"/>
  <c r="K84" i="15"/>
  <c r="L84" i="15"/>
  <c r="F43" i="80"/>
  <c r="M84" i="15"/>
  <c r="N84" i="15"/>
  <c r="O84" i="15"/>
  <c r="G43" i="80"/>
  <c r="P84" i="15"/>
  <c r="Q84" i="15"/>
  <c r="R84" i="15"/>
  <c r="H43" i="80"/>
  <c r="S84" i="15"/>
  <c r="T84" i="15"/>
  <c r="U84" i="15"/>
  <c r="I43" i="80"/>
  <c r="V84" i="15"/>
  <c r="W84" i="15"/>
  <c r="X84" i="15"/>
  <c r="J43" i="80"/>
  <c r="Y84" i="15"/>
  <c r="Z84" i="15"/>
  <c r="AF84" i="15"/>
  <c r="P43" i="80"/>
  <c r="AG84" i="15"/>
  <c r="AH84" i="15"/>
  <c r="C85" i="15"/>
  <c r="D85" i="15"/>
  <c r="E85" i="15"/>
  <c r="F85" i="15"/>
  <c r="G85" i="15"/>
  <c r="H85" i="15"/>
  <c r="I85" i="15"/>
  <c r="E82" i="80"/>
  <c r="J85" i="15"/>
  <c r="K85" i="15"/>
  <c r="L85" i="15"/>
  <c r="M85" i="15"/>
  <c r="N85" i="15"/>
  <c r="O85" i="15"/>
  <c r="P85" i="15"/>
  <c r="Q85" i="15"/>
  <c r="R85" i="15"/>
  <c r="S85" i="15"/>
  <c r="T85" i="15"/>
  <c r="U85" i="15"/>
  <c r="I83" i="80"/>
  <c r="V85" i="15"/>
  <c r="W85" i="15"/>
  <c r="X85" i="15"/>
  <c r="Y85" i="15"/>
  <c r="Z85" i="15"/>
  <c r="AF85" i="15"/>
  <c r="AG85" i="15"/>
  <c r="AH85" i="15"/>
  <c r="C86" i="15"/>
  <c r="D86" i="15"/>
  <c r="E86" i="15"/>
  <c r="F86" i="15"/>
  <c r="D84" i="80"/>
  <c r="G86" i="15"/>
  <c r="H86" i="15"/>
  <c r="I86" i="15"/>
  <c r="J86" i="15"/>
  <c r="K86" i="15"/>
  <c r="L86" i="15"/>
  <c r="M86" i="15"/>
  <c r="N86" i="15"/>
  <c r="O86" i="15"/>
  <c r="P86" i="15"/>
  <c r="Q86" i="15"/>
  <c r="R86" i="15"/>
  <c r="H84" i="80"/>
  <c r="S86" i="15"/>
  <c r="T86" i="15"/>
  <c r="U86" i="15"/>
  <c r="V86" i="15"/>
  <c r="W86" i="15"/>
  <c r="X86" i="15"/>
  <c r="Y86" i="15"/>
  <c r="Z86" i="15"/>
  <c r="AF86" i="15"/>
  <c r="AG86" i="15"/>
  <c r="AH86" i="15"/>
  <c r="C91" i="15"/>
  <c r="F91" i="15"/>
  <c r="I91" i="15"/>
  <c r="L91" i="15"/>
  <c r="O91" i="15"/>
  <c r="R91" i="15"/>
  <c r="U91" i="15"/>
  <c r="X91" i="15"/>
  <c r="AF91" i="15"/>
  <c r="C92" i="15"/>
  <c r="F92" i="15"/>
  <c r="I92" i="15"/>
  <c r="L92" i="15"/>
  <c r="R92" i="15"/>
  <c r="U92" i="15"/>
  <c r="X92" i="15"/>
  <c r="AF92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F94" i="15"/>
  <c r="AG94" i="15"/>
  <c r="AH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F95" i="15"/>
  <c r="AG95" i="15"/>
  <c r="AH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F96" i="15"/>
  <c r="AG96" i="15"/>
  <c r="AH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F97" i="15"/>
  <c r="AG97" i="15"/>
  <c r="AH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F98" i="15"/>
  <c r="AG98" i="15"/>
  <c r="AH98" i="15"/>
  <c r="C100" i="15"/>
  <c r="F100" i="15"/>
  <c r="I100" i="15"/>
  <c r="L100" i="15"/>
  <c r="O100" i="15"/>
  <c r="R100" i="15"/>
  <c r="U100" i="15"/>
  <c r="X100" i="15"/>
  <c r="AF100" i="15"/>
  <c r="C101" i="15"/>
  <c r="F101" i="15"/>
  <c r="I101" i="15"/>
  <c r="L101" i="15"/>
  <c r="R101" i="15"/>
  <c r="U101" i="15"/>
  <c r="X101" i="15"/>
  <c r="AF101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F103" i="15"/>
  <c r="AG103" i="15"/>
  <c r="AH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F104" i="15"/>
  <c r="AG104" i="15"/>
  <c r="AH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F105" i="15"/>
  <c r="AG105" i="15"/>
  <c r="AH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F106" i="15"/>
  <c r="AG106" i="15"/>
  <c r="AH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F107" i="15"/>
  <c r="AG107" i="15"/>
  <c r="AH107" i="15"/>
  <c r="C109" i="15"/>
  <c r="F109" i="15"/>
  <c r="I109" i="15"/>
  <c r="L109" i="15"/>
  <c r="O109" i="15"/>
  <c r="R109" i="15"/>
  <c r="U109" i="15"/>
  <c r="X109" i="15"/>
  <c r="AF109" i="15"/>
  <c r="C110" i="15"/>
  <c r="F110" i="15"/>
  <c r="I110" i="15"/>
  <c r="L110" i="15"/>
  <c r="R110" i="15"/>
  <c r="U110" i="15"/>
  <c r="X110" i="15"/>
  <c r="AF110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F112" i="15"/>
  <c r="AG112" i="15"/>
  <c r="AH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F113" i="15"/>
  <c r="AG113" i="15"/>
  <c r="AH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F114" i="15"/>
  <c r="AG114" i="15"/>
  <c r="AH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F115" i="15"/>
  <c r="AG115" i="15"/>
  <c r="AH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F116" i="15"/>
  <c r="AG116" i="15"/>
  <c r="AH116" i="15"/>
  <c r="C8" i="14"/>
  <c r="D8" i="14"/>
  <c r="E8" i="14"/>
  <c r="F8" i="14"/>
  <c r="G8" i="14"/>
  <c r="H8" i="14"/>
  <c r="I8" i="14"/>
  <c r="J8" i="14"/>
  <c r="P8" i="14"/>
  <c r="C9" i="14"/>
  <c r="D9" i="14"/>
  <c r="E9" i="14"/>
  <c r="F9" i="14"/>
  <c r="G9" i="14"/>
  <c r="H9" i="14"/>
  <c r="I9" i="14"/>
  <c r="J9" i="14"/>
  <c r="P9" i="14"/>
  <c r="C11" i="14"/>
  <c r="D11" i="14"/>
  <c r="E11" i="14"/>
  <c r="F11" i="14"/>
  <c r="G11" i="14"/>
  <c r="H11" i="14"/>
  <c r="I11" i="14"/>
  <c r="J11" i="14"/>
  <c r="P11" i="14"/>
  <c r="C12" i="14"/>
  <c r="D12" i="14"/>
  <c r="E12" i="14"/>
  <c r="F12" i="14"/>
  <c r="G12" i="14"/>
  <c r="H12" i="14"/>
  <c r="I12" i="14"/>
  <c r="J12" i="14"/>
  <c r="P12" i="14"/>
  <c r="C13" i="14"/>
  <c r="D13" i="14"/>
  <c r="D14" i="14"/>
  <c r="D13" i="16"/>
  <c r="E13" i="14"/>
  <c r="F13" i="14"/>
  <c r="G13" i="14"/>
  <c r="G12" i="16"/>
  <c r="H13" i="14"/>
  <c r="I13" i="14"/>
  <c r="J13" i="14"/>
  <c r="P13" i="14"/>
  <c r="P14" i="14"/>
  <c r="P13" i="16"/>
  <c r="C14" i="14"/>
  <c r="E14" i="14"/>
  <c r="E13" i="16"/>
  <c r="F14" i="14"/>
  <c r="G14" i="14"/>
  <c r="H14" i="14"/>
  <c r="I14" i="14"/>
  <c r="J14" i="14"/>
  <c r="J20" i="14"/>
  <c r="J56" i="80"/>
  <c r="C16" i="14"/>
  <c r="D16" i="14"/>
  <c r="E16" i="14"/>
  <c r="F16" i="14"/>
  <c r="G16" i="14"/>
  <c r="H16" i="14"/>
  <c r="I16" i="14"/>
  <c r="J16" i="14"/>
  <c r="P16" i="14"/>
  <c r="C17" i="14"/>
  <c r="D17" i="14"/>
  <c r="E17" i="14"/>
  <c r="F17" i="14"/>
  <c r="G17" i="14"/>
  <c r="H17" i="14"/>
  <c r="I17" i="14"/>
  <c r="J17" i="14"/>
  <c r="P17" i="14"/>
  <c r="C18" i="14"/>
  <c r="D18" i="14"/>
  <c r="E18" i="14"/>
  <c r="F18" i="14"/>
  <c r="G18" i="14"/>
  <c r="H18" i="14"/>
  <c r="H54" i="80"/>
  <c r="I18" i="14"/>
  <c r="I54" i="80"/>
  <c r="J18" i="14"/>
  <c r="P18" i="14"/>
  <c r="C19" i="14"/>
  <c r="D19" i="14"/>
  <c r="E19" i="14"/>
  <c r="E47" i="16"/>
  <c r="F19" i="14"/>
  <c r="G19" i="14"/>
  <c r="G55" i="80"/>
  <c r="H19" i="14"/>
  <c r="H47" i="16"/>
  <c r="I19" i="14"/>
  <c r="I47" i="16"/>
  <c r="J19" i="14"/>
  <c r="P19" i="14"/>
  <c r="C20" i="14"/>
  <c r="D20" i="14"/>
  <c r="E20" i="14"/>
  <c r="F20" i="14"/>
  <c r="G20" i="14"/>
  <c r="H20" i="14"/>
  <c r="I20" i="14"/>
  <c r="P20" i="14"/>
  <c r="P48" i="16"/>
  <c r="C21" i="14"/>
  <c r="C57" i="80"/>
  <c r="D21" i="14"/>
  <c r="D57" i="80"/>
  <c r="E21" i="14"/>
  <c r="E57" i="80"/>
  <c r="F21" i="14"/>
  <c r="F57" i="80"/>
  <c r="G21" i="14"/>
  <c r="G57" i="80"/>
  <c r="H21" i="14"/>
  <c r="H57" i="80"/>
  <c r="I21" i="14"/>
  <c r="I57" i="80"/>
  <c r="J21" i="14"/>
  <c r="J57" i="80"/>
  <c r="M57" i="80"/>
  <c r="P21" i="14"/>
  <c r="C22" i="14"/>
  <c r="D22" i="14"/>
  <c r="E22" i="14"/>
  <c r="F22" i="14"/>
  <c r="G22" i="14"/>
  <c r="H22" i="14"/>
  <c r="I22" i="14"/>
  <c r="J22" i="14"/>
  <c r="P22" i="14"/>
  <c r="C23" i="14"/>
  <c r="D23" i="14"/>
  <c r="E23" i="14"/>
  <c r="F23" i="14"/>
  <c r="G23" i="14"/>
  <c r="H23" i="14"/>
  <c r="I23" i="14"/>
  <c r="J23" i="14"/>
  <c r="P23" i="14"/>
  <c r="C24" i="14"/>
  <c r="D24" i="14"/>
  <c r="E24" i="14"/>
  <c r="F24" i="14"/>
  <c r="G24" i="14"/>
  <c r="H24" i="14"/>
  <c r="I24" i="14"/>
  <c r="J24" i="14"/>
  <c r="J11" i="79"/>
  <c r="P24" i="14"/>
  <c r="C26" i="14"/>
  <c r="D26" i="14"/>
  <c r="D12" i="79"/>
  <c r="E26" i="14"/>
  <c r="E12" i="79"/>
  <c r="F26" i="14"/>
  <c r="F12" i="79"/>
  <c r="G26" i="14"/>
  <c r="G12" i="79"/>
  <c r="H26" i="14"/>
  <c r="H12" i="79"/>
  <c r="I26" i="14"/>
  <c r="I12" i="79"/>
  <c r="J26" i="14"/>
  <c r="J12" i="79"/>
  <c r="P26" i="14"/>
  <c r="P12" i="79"/>
  <c r="C27" i="14"/>
  <c r="C14" i="79"/>
  <c r="D27" i="14"/>
  <c r="E27" i="14"/>
  <c r="E14" i="79"/>
  <c r="F27" i="14"/>
  <c r="F14" i="79"/>
  <c r="G27" i="14"/>
  <c r="G14" i="79"/>
  <c r="H27" i="14"/>
  <c r="H14" i="79"/>
  <c r="I27" i="14"/>
  <c r="I14" i="79"/>
  <c r="J27" i="14"/>
  <c r="J14" i="79"/>
  <c r="P27" i="14"/>
  <c r="P14" i="79"/>
  <c r="C28" i="14"/>
  <c r="D28" i="14"/>
  <c r="E28" i="14"/>
  <c r="F28" i="14"/>
  <c r="G28" i="14"/>
  <c r="G32" i="14"/>
  <c r="G19" i="79"/>
  <c r="H28" i="14"/>
  <c r="I28" i="14"/>
  <c r="J28" i="14"/>
  <c r="P28" i="14"/>
  <c r="P13" i="79"/>
  <c r="C29" i="14"/>
  <c r="D29" i="14"/>
  <c r="E29" i="14"/>
  <c r="F29" i="14"/>
  <c r="G29" i="14"/>
  <c r="H29" i="14"/>
  <c r="I29" i="14"/>
  <c r="J29" i="14"/>
  <c r="P29" i="14"/>
  <c r="C30" i="14"/>
  <c r="D30" i="14"/>
  <c r="E30" i="14"/>
  <c r="F30" i="14"/>
  <c r="G30" i="14"/>
  <c r="H30" i="14"/>
  <c r="I30" i="14"/>
  <c r="J30" i="14"/>
  <c r="P30" i="14"/>
  <c r="C31" i="14"/>
  <c r="D31" i="14"/>
  <c r="E31" i="14"/>
  <c r="F31" i="14"/>
  <c r="F18" i="79"/>
  <c r="G31" i="14"/>
  <c r="H31" i="14"/>
  <c r="I31" i="14"/>
  <c r="J31" i="14"/>
  <c r="P31" i="14"/>
  <c r="C32" i="14"/>
  <c r="D32" i="14"/>
  <c r="E32" i="14"/>
  <c r="F32" i="14"/>
  <c r="H32" i="14"/>
  <c r="H19" i="79"/>
  <c r="I32" i="14"/>
  <c r="J32" i="14"/>
  <c r="P32" i="14"/>
  <c r="C33" i="14"/>
  <c r="C20" i="79"/>
  <c r="D33" i="14"/>
  <c r="E33" i="14"/>
  <c r="F33" i="14"/>
  <c r="G33" i="14"/>
  <c r="H33" i="14"/>
  <c r="I33" i="14"/>
  <c r="J33" i="14"/>
  <c r="P33" i="14"/>
  <c r="C34" i="14"/>
  <c r="C22" i="79"/>
  <c r="D34" i="14"/>
  <c r="E34" i="14"/>
  <c r="F34" i="14"/>
  <c r="G34" i="14"/>
  <c r="H34" i="14"/>
  <c r="I34" i="14"/>
  <c r="J34" i="14"/>
  <c r="J22" i="79"/>
  <c r="P34" i="14"/>
  <c r="C35" i="14"/>
  <c r="D35" i="14"/>
  <c r="E35" i="14"/>
  <c r="F35" i="14"/>
  <c r="G35" i="14"/>
  <c r="H35" i="14"/>
  <c r="I35" i="14"/>
  <c r="J35" i="14"/>
  <c r="P35" i="14"/>
  <c r="C36" i="14"/>
  <c r="D36" i="14"/>
  <c r="E36" i="14"/>
  <c r="F36" i="14"/>
  <c r="G36" i="14"/>
  <c r="H36" i="14"/>
  <c r="I36" i="14"/>
  <c r="J36" i="14"/>
  <c r="P36" i="14"/>
  <c r="C38" i="14"/>
  <c r="D38" i="14"/>
  <c r="E38" i="14"/>
  <c r="F38" i="14"/>
  <c r="G38" i="14"/>
  <c r="H38" i="14"/>
  <c r="I38" i="14"/>
  <c r="J38" i="14"/>
  <c r="P38" i="14"/>
  <c r="C39" i="14"/>
  <c r="D39" i="14"/>
  <c r="E39" i="14"/>
  <c r="F39" i="14"/>
  <c r="G39" i="14"/>
  <c r="H39" i="14"/>
  <c r="I39" i="14"/>
  <c r="J39" i="14"/>
  <c r="P39" i="14"/>
  <c r="C40" i="14"/>
  <c r="D40" i="14"/>
  <c r="E40" i="14"/>
  <c r="F40" i="14"/>
  <c r="G40" i="14"/>
  <c r="H40" i="14"/>
  <c r="I40" i="14"/>
  <c r="J40" i="14"/>
  <c r="P40" i="14"/>
  <c r="C41" i="14"/>
  <c r="D41" i="14"/>
  <c r="E41" i="14"/>
  <c r="F41" i="14"/>
  <c r="G41" i="14"/>
  <c r="H41" i="14"/>
  <c r="I41" i="14"/>
  <c r="J41" i="14"/>
  <c r="P41" i="14"/>
  <c r="C42" i="14"/>
  <c r="D42" i="14"/>
  <c r="E42" i="14"/>
  <c r="F42" i="14"/>
  <c r="G42" i="14"/>
  <c r="H42" i="14"/>
  <c r="H14" i="80"/>
  <c r="I42" i="14"/>
  <c r="J42" i="14"/>
  <c r="P42" i="14"/>
  <c r="C43" i="14"/>
  <c r="D43" i="14"/>
  <c r="D16" i="80"/>
  <c r="E43" i="14"/>
  <c r="F43" i="14"/>
  <c r="G43" i="14"/>
  <c r="H43" i="14"/>
  <c r="H16" i="80"/>
  <c r="I43" i="14"/>
  <c r="J43" i="14"/>
  <c r="J16" i="80"/>
  <c r="P43" i="14"/>
  <c r="P16" i="80"/>
  <c r="C44" i="14"/>
  <c r="D44" i="14"/>
  <c r="E44" i="14"/>
  <c r="F44" i="14"/>
  <c r="G44" i="14"/>
  <c r="H44" i="14"/>
  <c r="I44" i="14"/>
  <c r="J44" i="14"/>
  <c r="P44" i="14"/>
  <c r="C45" i="14"/>
  <c r="D45" i="14"/>
  <c r="E45" i="14"/>
  <c r="F45" i="14"/>
  <c r="G45" i="14"/>
  <c r="H45" i="14"/>
  <c r="I45" i="14"/>
  <c r="I53" i="80"/>
  <c r="J45" i="14"/>
  <c r="P45" i="14"/>
  <c r="C49" i="14"/>
  <c r="D49" i="14"/>
  <c r="E49" i="14"/>
  <c r="F49" i="14"/>
  <c r="G49" i="14"/>
  <c r="H49" i="14"/>
  <c r="I49" i="14"/>
  <c r="J49" i="14"/>
  <c r="P49" i="14"/>
  <c r="C50" i="14"/>
  <c r="D50" i="14"/>
  <c r="E50" i="14"/>
  <c r="F50" i="14"/>
  <c r="G50" i="14"/>
  <c r="H50" i="14"/>
  <c r="I50" i="14"/>
  <c r="J50" i="14"/>
  <c r="P50" i="14"/>
  <c r="C52" i="14"/>
  <c r="D52" i="14"/>
  <c r="E52" i="14"/>
  <c r="F52" i="14"/>
  <c r="G52" i="14"/>
  <c r="H52" i="14"/>
  <c r="I52" i="14"/>
  <c r="J52" i="14"/>
  <c r="P52" i="14"/>
  <c r="C53" i="14"/>
  <c r="D53" i="14"/>
  <c r="E53" i="14"/>
  <c r="F53" i="14"/>
  <c r="G53" i="14"/>
  <c r="H53" i="14"/>
  <c r="I53" i="14"/>
  <c r="J53" i="14"/>
  <c r="P53" i="14"/>
  <c r="C54" i="14"/>
  <c r="C19" i="16"/>
  <c r="D54" i="14"/>
  <c r="E54" i="14"/>
  <c r="F54" i="14"/>
  <c r="G54" i="14"/>
  <c r="G19" i="16"/>
  <c r="H54" i="14"/>
  <c r="H19" i="16"/>
  <c r="I54" i="14"/>
  <c r="J54" i="14"/>
  <c r="P54" i="14"/>
  <c r="C55" i="14"/>
  <c r="D55" i="14"/>
  <c r="E55" i="14"/>
  <c r="F55" i="14"/>
  <c r="G55" i="14"/>
  <c r="H55" i="14"/>
  <c r="I55" i="14"/>
  <c r="I20" i="16"/>
  <c r="J55" i="14"/>
  <c r="P55" i="14"/>
  <c r="C56" i="14"/>
  <c r="C21" i="16"/>
  <c r="D56" i="14"/>
  <c r="E56" i="14"/>
  <c r="F56" i="14"/>
  <c r="G56" i="14"/>
  <c r="H56" i="14"/>
  <c r="I56" i="14"/>
  <c r="J56" i="14"/>
  <c r="P56" i="14"/>
  <c r="C57" i="14"/>
  <c r="D57" i="14"/>
  <c r="E57" i="14"/>
  <c r="F57" i="14"/>
  <c r="G57" i="14"/>
  <c r="H57" i="14"/>
  <c r="I57" i="14"/>
  <c r="J57" i="14"/>
  <c r="P57" i="14"/>
  <c r="C58" i="14"/>
  <c r="D58" i="14"/>
  <c r="E58" i="14"/>
  <c r="F58" i="14"/>
  <c r="G58" i="14"/>
  <c r="H58" i="14"/>
  <c r="I58" i="14"/>
  <c r="J58" i="14"/>
  <c r="P58" i="14"/>
  <c r="P54" i="16"/>
  <c r="C59" i="14"/>
  <c r="D59" i="14"/>
  <c r="E59" i="14"/>
  <c r="F59" i="14"/>
  <c r="G59" i="14"/>
  <c r="H59" i="14"/>
  <c r="I59" i="14"/>
  <c r="I55" i="16"/>
  <c r="J59" i="14"/>
  <c r="P59" i="14"/>
  <c r="C60" i="14"/>
  <c r="D60" i="14"/>
  <c r="E60" i="14"/>
  <c r="F60" i="14"/>
  <c r="G60" i="14"/>
  <c r="H60" i="14"/>
  <c r="I60" i="14"/>
  <c r="J60" i="14"/>
  <c r="J65" i="80"/>
  <c r="P60" i="14"/>
  <c r="P65" i="80"/>
  <c r="C61" i="14"/>
  <c r="D61" i="14"/>
  <c r="D57" i="16"/>
  <c r="E61" i="14"/>
  <c r="F61" i="14"/>
  <c r="G61" i="14"/>
  <c r="H61" i="14"/>
  <c r="I61" i="14"/>
  <c r="J61" i="14"/>
  <c r="P61" i="14"/>
  <c r="P57" i="16"/>
  <c r="C62" i="14"/>
  <c r="D62" i="14"/>
  <c r="E62" i="14"/>
  <c r="F62" i="14"/>
  <c r="G62" i="14"/>
  <c r="H62" i="14"/>
  <c r="I62" i="14"/>
  <c r="J62" i="14"/>
  <c r="P62" i="14"/>
  <c r="C63" i="14"/>
  <c r="D63" i="14"/>
  <c r="E63" i="14"/>
  <c r="F63" i="14"/>
  <c r="G63" i="14"/>
  <c r="H63" i="14"/>
  <c r="I63" i="14"/>
  <c r="J63" i="14"/>
  <c r="P63" i="14"/>
  <c r="P59" i="16"/>
  <c r="C64" i="14"/>
  <c r="D64" i="14"/>
  <c r="E64" i="14"/>
  <c r="F64" i="14"/>
  <c r="G64" i="14"/>
  <c r="H64" i="14"/>
  <c r="I64" i="14"/>
  <c r="J64" i="14"/>
  <c r="P64" i="14"/>
  <c r="P60" i="16"/>
  <c r="C65" i="14"/>
  <c r="D65" i="14"/>
  <c r="E65" i="14"/>
  <c r="F65" i="14"/>
  <c r="G65" i="14"/>
  <c r="G66" i="14"/>
  <c r="G28" i="79"/>
  <c r="H65" i="14"/>
  <c r="I65" i="14"/>
  <c r="J65" i="14"/>
  <c r="J66" i="14"/>
  <c r="J28" i="79"/>
  <c r="P65" i="14"/>
  <c r="C66" i="14"/>
  <c r="D66" i="14"/>
  <c r="E66" i="14"/>
  <c r="E67" i="14"/>
  <c r="E29" i="79"/>
  <c r="F66" i="14"/>
  <c r="H66" i="14"/>
  <c r="H28" i="79"/>
  <c r="I66" i="14"/>
  <c r="P66" i="14"/>
  <c r="C67" i="14"/>
  <c r="D67" i="14"/>
  <c r="F67" i="14"/>
  <c r="F29" i="79"/>
  <c r="G67" i="14"/>
  <c r="H67" i="14"/>
  <c r="I67" i="14"/>
  <c r="J67" i="14"/>
  <c r="P67" i="14"/>
  <c r="C68" i="14"/>
  <c r="D68" i="14"/>
  <c r="E68" i="14"/>
  <c r="F68" i="14"/>
  <c r="G68" i="14"/>
  <c r="H68" i="14"/>
  <c r="I68" i="14"/>
  <c r="J68" i="14"/>
  <c r="P68" i="14"/>
  <c r="C69" i="14"/>
  <c r="D69" i="14"/>
  <c r="E69" i="14"/>
  <c r="F69" i="14"/>
  <c r="G69" i="14"/>
  <c r="H69" i="14"/>
  <c r="I69" i="14"/>
  <c r="J69" i="14"/>
  <c r="P69" i="14"/>
  <c r="C70" i="14"/>
  <c r="D70" i="14"/>
  <c r="E70" i="14"/>
  <c r="F70" i="14"/>
  <c r="F33" i="79"/>
  <c r="G70" i="14"/>
  <c r="H70" i="14"/>
  <c r="I70" i="14"/>
  <c r="J70" i="14"/>
  <c r="P70" i="14"/>
  <c r="C71" i="14"/>
  <c r="D71" i="14"/>
  <c r="E71" i="14"/>
  <c r="F71" i="14"/>
  <c r="G71" i="14"/>
  <c r="H71" i="14"/>
  <c r="I71" i="14"/>
  <c r="J71" i="14"/>
  <c r="P71" i="14"/>
  <c r="C72" i="14"/>
  <c r="D72" i="14"/>
  <c r="E72" i="14"/>
  <c r="F72" i="14"/>
  <c r="F35" i="79"/>
  <c r="G72" i="14"/>
  <c r="H72" i="14"/>
  <c r="I72" i="14"/>
  <c r="J72" i="14"/>
  <c r="P72" i="14"/>
  <c r="C73" i="14"/>
  <c r="C36" i="79"/>
  <c r="D73" i="14"/>
  <c r="E73" i="14"/>
  <c r="F73" i="14"/>
  <c r="G73" i="14"/>
  <c r="G36" i="79"/>
  <c r="H73" i="14"/>
  <c r="I73" i="14"/>
  <c r="J73" i="14"/>
  <c r="P73" i="14"/>
  <c r="P36" i="79"/>
  <c r="C74" i="14"/>
  <c r="D74" i="14"/>
  <c r="E74" i="14"/>
  <c r="F74" i="14"/>
  <c r="F37" i="79"/>
  <c r="G74" i="14"/>
  <c r="H74" i="14"/>
  <c r="I74" i="14"/>
  <c r="J74" i="14"/>
  <c r="P74" i="14"/>
  <c r="C75" i="14"/>
  <c r="D75" i="14"/>
  <c r="E75" i="14"/>
  <c r="E39" i="79"/>
  <c r="F75" i="14"/>
  <c r="G75" i="14"/>
  <c r="H75" i="14"/>
  <c r="I75" i="14"/>
  <c r="J75" i="14"/>
  <c r="J39" i="79"/>
  <c r="P75" i="14"/>
  <c r="C76" i="14"/>
  <c r="D76" i="14"/>
  <c r="E76" i="14"/>
  <c r="F76" i="14"/>
  <c r="G76" i="14"/>
  <c r="H76" i="14"/>
  <c r="I76" i="14"/>
  <c r="J76" i="14"/>
  <c r="L76" i="14"/>
  <c r="P76" i="14"/>
  <c r="C77" i="14"/>
  <c r="D77" i="14"/>
  <c r="E77" i="14"/>
  <c r="F77" i="14"/>
  <c r="G77" i="14"/>
  <c r="H77" i="14"/>
  <c r="I77" i="14"/>
  <c r="J77" i="14"/>
  <c r="P77" i="14"/>
  <c r="C78" i="14"/>
  <c r="D78" i="14"/>
  <c r="E78" i="14"/>
  <c r="F78" i="14"/>
  <c r="G78" i="14"/>
  <c r="H78" i="14"/>
  <c r="H38" i="79"/>
  <c r="I78" i="14"/>
  <c r="J78" i="14"/>
  <c r="P78" i="14"/>
  <c r="C79" i="14"/>
  <c r="D79" i="14"/>
  <c r="E79" i="14"/>
  <c r="F79" i="14"/>
  <c r="G79" i="14"/>
  <c r="H79" i="14"/>
  <c r="I79" i="14"/>
  <c r="J79" i="14"/>
  <c r="P79" i="14"/>
  <c r="C80" i="14"/>
  <c r="D80" i="14"/>
  <c r="E80" i="14"/>
  <c r="F80" i="14"/>
  <c r="G80" i="14"/>
  <c r="H80" i="14"/>
  <c r="I80" i="14"/>
  <c r="I20" i="80"/>
  <c r="J80" i="14"/>
  <c r="P80" i="14"/>
  <c r="C81" i="14"/>
  <c r="D81" i="14"/>
  <c r="E81" i="14"/>
  <c r="F81" i="14"/>
  <c r="G81" i="14"/>
  <c r="H81" i="14"/>
  <c r="I81" i="14"/>
  <c r="J81" i="14"/>
  <c r="P81" i="14"/>
  <c r="C82" i="14"/>
  <c r="D82" i="14"/>
  <c r="E82" i="14"/>
  <c r="F82" i="14"/>
  <c r="G82" i="14"/>
  <c r="H82" i="14"/>
  <c r="H22" i="80"/>
  <c r="I82" i="14"/>
  <c r="J82" i="14"/>
  <c r="P82" i="14"/>
  <c r="C83" i="14"/>
  <c r="D83" i="14"/>
  <c r="E83" i="14"/>
  <c r="F83" i="14"/>
  <c r="G83" i="14"/>
  <c r="H83" i="14"/>
  <c r="I83" i="14"/>
  <c r="J83" i="14"/>
  <c r="P83" i="14"/>
  <c r="C84" i="14"/>
  <c r="C25" i="80"/>
  <c r="D84" i="14"/>
  <c r="D25" i="80"/>
  <c r="E84" i="14"/>
  <c r="E25" i="80"/>
  <c r="F84" i="14"/>
  <c r="F25" i="80"/>
  <c r="G84" i="14"/>
  <c r="G25" i="80"/>
  <c r="H84" i="14"/>
  <c r="H25" i="80"/>
  <c r="I84" i="14"/>
  <c r="I25" i="80"/>
  <c r="J84" i="14"/>
  <c r="J25" i="80"/>
  <c r="P84" i="14"/>
  <c r="P25" i="80"/>
  <c r="C85" i="14"/>
  <c r="D85" i="14"/>
  <c r="E85" i="14"/>
  <c r="F85" i="14"/>
  <c r="G85" i="14"/>
  <c r="H85" i="14"/>
  <c r="H62" i="80"/>
  <c r="I85" i="14"/>
  <c r="J85" i="14"/>
  <c r="P85" i="14"/>
  <c r="C86" i="14"/>
  <c r="C63" i="80"/>
  <c r="D86" i="14"/>
  <c r="E86" i="14"/>
  <c r="F86" i="14"/>
  <c r="G86" i="14"/>
  <c r="H86" i="14"/>
  <c r="I86" i="14"/>
  <c r="J86" i="14"/>
  <c r="P86" i="14"/>
  <c r="B1" i="13"/>
  <c r="B3" i="13"/>
  <c r="A13" i="12"/>
  <c r="A14" i="12"/>
  <c r="A15" i="12"/>
  <c r="A21" i="12"/>
  <c r="F31" i="79"/>
  <c r="C33" i="79"/>
  <c r="I20" i="79"/>
  <c r="E41" i="79"/>
  <c r="M41" i="14"/>
  <c r="H22" i="16"/>
  <c r="D22" i="16"/>
  <c r="AB106" i="15"/>
  <c r="H82" i="80"/>
  <c r="D82" i="80"/>
  <c r="AC76" i="15"/>
  <c r="AB75" i="15"/>
  <c r="J73" i="79"/>
  <c r="F73" i="79"/>
  <c r="AA74" i="15"/>
  <c r="AC72" i="15"/>
  <c r="AB71" i="15"/>
  <c r="J68" i="79"/>
  <c r="F68" i="79"/>
  <c r="AA70" i="15"/>
  <c r="H64" i="79"/>
  <c r="D64" i="79"/>
  <c r="D66" i="79"/>
  <c r="AC68" i="15"/>
  <c r="E65" i="79"/>
  <c r="AB67" i="15"/>
  <c r="AA66" i="15"/>
  <c r="E79" i="16"/>
  <c r="AB63" i="15"/>
  <c r="J89" i="80"/>
  <c r="F89" i="80"/>
  <c r="P88" i="80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 i="80"/>
  <c r="P73" i="16"/>
  <c r="G83" i="80"/>
  <c r="G84" i="80"/>
  <c r="C84" i="80"/>
  <c r="C73" i="16"/>
  <c r="AA43" i="15"/>
  <c r="C34" i="80"/>
  <c r="AB43" i="15"/>
  <c r="E30" i="80"/>
  <c r="AA40" i="15"/>
  <c r="I31" i="80"/>
  <c r="E31" i="80"/>
  <c r="AA38" i="15"/>
  <c r="E58" i="79"/>
  <c r="AA36" i="15"/>
  <c r="E56" i="79"/>
  <c r="AA34" i="15"/>
  <c r="E53" i="79"/>
  <c r="AA32" i="15"/>
  <c r="E51" i="79"/>
  <c r="AA30" i="15"/>
  <c r="I49" i="79"/>
  <c r="E49" i="79"/>
  <c r="AA28" i="15"/>
  <c r="AA26" i="15"/>
  <c r="AA24" i="15"/>
  <c r="AA22" i="15"/>
  <c r="I77" i="80"/>
  <c r="I67" i="16"/>
  <c r="E77" i="80"/>
  <c r="AA20" i="15"/>
  <c r="E67" i="16"/>
  <c r="I75" i="80"/>
  <c r="I65" i="16"/>
  <c r="E75" i="80"/>
  <c r="E65" i="16"/>
  <c r="AA18" i="15"/>
  <c r="AA16" i="15"/>
  <c r="E28" i="16"/>
  <c r="AA14" i="15"/>
  <c r="AB14" i="15"/>
  <c r="E26" i="16"/>
  <c r="AA12" i="15"/>
  <c r="AB12" i="15"/>
  <c r="C77" i="16"/>
  <c r="G75" i="16"/>
  <c r="P19" i="16"/>
  <c r="H21" i="16"/>
  <c r="J23" i="79"/>
  <c r="F23" i="79"/>
  <c r="H20" i="79"/>
  <c r="G50" i="16"/>
  <c r="AC98" i="15"/>
  <c r="P41" i="80"/>
  <c r="I39" i="80"/>
  <c r="E39" i="80"/>
  <c r="J38" i="80"/>
  <c r="F38" i="80"/>
  <c r="H72" i="79"/>
  <c r="I75" i="79"/>
  <c r="E75" i="79"/>
  <c r="F74" i="79"/>
  <c r="AA75" i="15"/>
  <c r="H71" i="79"/>
  <c r="D71" i="79"/>
  <c r="AB72" i="15"/>
  <c r="J69" i="79"/>
  <c r="F69" i="79"/>
  <c r="AA71" i="15"/>
  <c r="D67" i="79"/>
  <c r="AC69" i="15"/>
  <c r="I64" i="79"/>
  <c r="I66" i="79"/>
  <c r="E64" i="79"/>
  <c r="E66" i="79"/>
  <c r="AB68" i="15"/>
  <c r="P63" i="79"/>
  <c r="AA67" i="15"/>
  <c r="G63" i="79"/>
  <c r="C63" i="79"/>
  <c r="H62" i="79"/>
  <c r="D62" i="79"/>
  <c r="AC65" i="15"/>
  <c r="AB64" i="15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 i="15"/>
  <c r="AA56" i="15"/>
  <c r="C35" i="16"/>
  <c r="AB55" i="15"/>
  <c r="D42" i="80"/>
  <c r="AC52" i="15"/>
  <c r="AA52" i="15"/>
  <c r="G32" i="80"/>
  <c r="C32" i="80"/>
  <c r="AB42" i="15"/>
  <c r="F78" i="16"/>
  <c r="J76" i="16"/>
  <c r="P74" i="16"/>
  <c r="G73" i="16"/>
  <c r="D63" i="79"/>
  <c r="J64" i="79"/>
  <c r="J66" i="79"/>
  <c r="F64" i="79"/>
  <c r="F66" i="79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 i="80"/>
  <c r="E73" i="16"/>
  <c r="AB45" i="15"/>
  <c r="AB41" i="15"/>
  <c r="C29" i="80"/>
  <c r="AB39" i="15"/>
  <c r="AC39" i="15"/>
  <c r="AB35" i="15"/>
  <c r="AC35" i="15"/>
  <c r="AB33" i="15"/>
  <c r="AC33" i="15"/>
  <c r="AB31" i="15"/>
  <c r="AC31" i="15"/>
  <c r="AB29" i="15"/>
  <c r="AC29" i="15"/>
  <c r="AB27" i="15"/>
  <c r="AC27" i="15"/>
  <c r="C69" i="16"/>
  <c r="AB23" i="15"/>
  <c r="AC23" i="15"/>
  <c r="G68" i="16"/>
  <c r="AB21" i="15"/>
  <c r="AC21" i="15"/>
  <c r="C68" i="16"/>
  <c r="G76" i="80"/>
  <c r="G66" i="16"/>
  <c r="C76" i="80"/>
  <c r="C66" i="16"/>
  <c r="AB19" i="15"/>
  <c r="AC19" i="15"/>
  <c r="G74" i="80"/>
  <c r="G73" i="80"/>
  <c r="G64" i="16"/>
  <c r="C74" i="80"/>
  <c r="C73" i="80"/>
  <c r="C64" i="16"/>
  <c r="AB17" i="15"/>
  <c r="AC17" i="15"/>
  <c r="C27" i="16"/>
  <c r="AB13" i="15"/>
  <c r="AC13" i="15"/>
  <c r="G33" i="80"/>
  <c r="C33" i="80"/>
  <c r="AB11" i="15"/>
  <c r="AC11" i="15"/>
  <c r="E76" i="16"/>
  <c r="J74" i="16"/>
  <c r="G65" i="16"/>
  <c r="F28" i="79"/>
  <c r="F21" i="16"/>
  <c r="K43" i="14"/>
  <c r="H13" i="80"/>
  <c r="J11" i="80"/>
  <c r="H23" i="79"/>
  <c r="D23" i="79"/>
  <c r="I50" i="16"/>
  <c r="E50" i="16"/>
  <c r="G13" i="16"/>
  <c r="C13" i="16"/>
  <c r="G11" i="16"/>
  <c r="I41" i="80"/>
  <c r="E41" i="80"/>
  <c r="F40" i="80"/>
  <c r="G39" i="80"/>
  <c r="H38" i="80"/>
  <c r="D38" i="80"/>
  <c r="J72" i="79"/>
  <c r="F72" i="79"/>
  <c r="G75" i="79"/>
  <c r="H74" i="79"/>
  <c r="AC75" i="15"/>
  <c r="AB74" i="15"/>
  <c r="J71" i="79"/>
  <c r="F71" i="79"/>
  <c r="AA73" i="15"/>
  <c r="H69" i="79"/>
  <c r="D69" i="79"/>
  <c r="AC71" i="15"/>
  <c r="AD71" i="15"/>
  <c r="AB70" i="15"/>
  <c r="J67" i="79"/>
  <c r="F67" i="79"/>
  <c r="P66" i="79"/>
  <c r="P64" i="79"/>
  <c r="AA69" i="15"/>
  <c r="G66" i="79"/>
  <c r="G64" i="79"/>
  <c r="C66" i="79"/>
  <c r="C64" i="79"/>
  <c r="L64" i="79"/>
  <c r="I63" i="79"/>
  <c r="E63" i="79"/>
  <c r="AB66" i="15"/>
  <c r="J62" i="79"/>
  <c r="F62" i="79"/>
  <c r="AC63" i="15"/>
  <c r="I89" i="80"/>
  <c r="I78" i="16"/>
  <c r="E78" i="16"/>
  <c r="M78" i="16"/>
  <c r="E89" i="80"/>
  <c r="AB62" i="15"/>
  <c r="J88" i="80"/>
  <c r="J77" i="16"/>
  <c r="F88" i="80"/>
  <c r="F77" i="16"/>
  <c r="P87" i="80"/>
  <c r="P76" i="16"/>
  <c r="AA61" i="15"/>
  <c r="G87" i="80"/>
  <c r="G76" i="16"/>
  <c r="C76" i="16"/>
  <c r="L76" i="16"/>
  <c r="C87" i="80"/>
  <c r="H86" i="80"/>
  <c r="H75" i="16"/>
  <c r="D75" i="16"/>
  <c r="L75" i="16"/>
  <c r="D86" i="80"/>
  <c r="AC59" i="15"/>
  <c r="AD59" i="15"/>
  <c r="I85" i="80"/>
  <c r="I74" i="16"/>
  <c r="E85" i="80"/>
  <c r="E74" i="16"/>
  <c r="AB58" i="15"/>
  <c r="J84" i="80"/>
  <c r="J83" i="80"/>
  <c r="J73" i="16"/>
  <c r="F84" i="80"/>
  <c r="F83" i="80"/>
  <c r="F73" i="16"/>
  <c r="AA57" i="15"/>
  <c r="AA54" i="15"/>
  <c r="AC54" i="15"/>
  <c r="AA53" i="15"/>
  <c r="AB53" i="15"/>
  <c r="J42" i="80"/>
  <c r="F42" i="80"/>
  <c r="C72" i="80"/>
  <c r="AB44" i="15"/>
  <c r="AC43" i="15"/>
  <c r="AD43" i="15"/>
  <c r="H77" i="16"/>
  <c r="D74" i="16"/>
  <c r="H35" i="16"/>
  <c r="D35" i="16"/>
  <c r="P42" i="80"/>
  <c r="G42" i="80"/>
  <c r="J31" i="80"/>
  <c r="F31" i="80"/>
  <c r="AB34" i="15"/>
  <c r="AB32" i="15"/>
  <c r="AB30" i="15"/>
  <c r="AB28" i="15"/>
  <c r="J49" i="79"/>
  <c r="F49" i="79"/>
  <c r="H76" i="80"/>
  <c r="H66" i="16"/>
  <c r="D76" i="80"/>
  <c r="D66" i="16"/>
  <c r="J75" i="80"/>
  <c r="J65" i="16"/>
  <c r="F75" i="80"/>
  <c r="F65" i="16"/>
  <c r="P74" i="80"/>
  <c r="P73" i="80"/>
  <c r="P64" i="16"/>
  <c r="H73" i="80"/>
  <c r="H74" i="80"/>
  <c r="H64" i="16"/>
  <c r="D73" i="80"/>
  <c r="D74" i="80"/>
  <c r="D64" i="16"/>
  <c r="P33" i="80"/>
  <c r="H33" i="80"/>
  <c r="D33" i="80"/>
  <c r="H68" i="16"/>
  <c r="J67" i="16"/>
  <c r="D65" i="16"/>
  <c r="G30" i="80"/>
  <c r="C30" i="80"/>
  <c r="I29" i="80"/>
  <c r="E29" i="80"/>
  <c r="G31" i="80"/>
  <c r="C31" i="80"/>
  <c r="G58" i="79"/>
  <c r="I57" i="79"/>
  <c r="E57" i="79"/>
  <c r="I54" i="79"/>
  <c r="E54" i="79"/>
  <c r="I52" i="79"/>
  <c r="E52" i="79"/>
  <c r="I50" i="79"/>
  <c r="E50" i="79"/>
  <c r="G49" i="79"/>
  <c r="G77" i="80"/>
  <c r="G67" i="16"/>
  <c r="C77" i="80"/>
  <c r="C67" i="16"/>
  <c r="E76" i="80"/>
  <c r="E66" i="16"/>
  <c r="C75" i="80"/>
  <c r="C65" i="16"/>
  <c r="I73" i="80"/>
  <c r="I74" i="80"/>
  <c r="E73" i="80"/>
  <c r="E74" i="80"/>
  <c r="G28" i="16"/>
  <c r="C28" i="16"/>
  <c r="G26" i="16"/>
  <c r="C26" i="16"/>
  <c r="I33" i="80"/>
  <c r="E33" i="80"/>
  <c r="D67" i="16"/>
  <c r="F66" i="16"/>
  <c r="I42" i="80"/>
  <c r="E42" i="80"/>
  <c r="D32" i="80"/>
  <c r="F29" i="80"/>
  <c r="P31" i="80"/>
  <c r="H31" i="80"/>
  <c r="D31" i="80"/>
  <c r="P58" i="79"/>
  <c r="H58" i="79"/>
  <c r="J54" i="79"/>
  <c r="F54" i="79"/>
  <c r="J50" i="79"/>
  <c r="F50" i="79"/>
  <c r="P49" i="79"/>
  <c r="H49" i="79"/>
  <c r="D49" i="79"/>
  <c r="J68" i="16"/>
  <c r="F68" i="16"/>
  <c r="P77" i="80"/>
  <c r="P67" i="16"/>
  <c r="J73" i="80"/>
  <c r="J74" i="80"/>
  <c r="J64" i="16"/>
  <c r="F73" i="80"/>
  <c r="F74" i="80"/>
  <c r="F64" i="16"/>
  <c r="J33" i="80"/>
  <c r="F33" i="80"/>
  <c r="M33" i="80"/>
  <c r="E68" i="16"/>
  <c r="H67" i="16"/>
  <c r="P66" i="16"/>
  <c r="J66" i="16"/>
  <c r="H65" i="16"/>
  <c r="I64" i="16"/>
  <c r="K86" i="14"/>
  <c r="E61" i="80"/>
  <c r="G21" i="80"/>
  <c r="C21" i="80"/>
  <c r="D20" i="80"/>
  <c r="I40" i="79"/>
  <c r="E40" i="79"/>
  <c r="D33" i="79"/>
  <c r="L60" i="14"/>
  <c r="J12" i="80"/>
  <c r="F12" i="80"/>
  <c r="M21" i="14"/>
  <c r="D22" i="80"/>
  <c r="K30" i="14"/>
  <c r="K63" i="14"/>
  <c r="C14" i="80"/>
  <c r="E16" i="79"/>
  <c r="I32" i="79"/>
  <c r="E32" i="79"/>
  <c r="G59" i="16"/>
  <c r="C59" i="16"/>
  <c r="H58" i="16"/>
  <c r="D67" i="80"/>
  <c r="D58" i="16"/>
  <c r="I57" i="16"/>
  <c r="E66" i="80"/>
  <c r="E57" i="16"/>
  <c r="F65" i="80"/>
  <c r="F56" i="16"/>
  <c r="G64" i="80"/>
  <c r="C64" i="80"/>
  <c r="H63" i="80"/>
  <c r="H54" i="16"/>
  <c r="D63" i="80"/>
  <c r="D54" i="16"/>
  <c r="F24" i="80"/>
  <c r="I49" i="16"/>
  <c r="E49" i="16"/>
  <c r="J48" i="16"/>
  <c r="P55" i="80"/>
  <c r="C55" i="80"/>
  <c r="H46" i="16"/>
  <c r="D46" i="16"/>
  <c r="I52" i="80"/>
  <c r="E53" i="80"/>
  <c r="E52" i="80"/>
  <c r="L13" i="14"/>
  <c r="C11" i="16"/>
  <c r="H30" i="79"/>
  <c r="H32" i="79"/>
  <c r="J68" i="80"/>
  <c r="J59" i="16"/>
  <c r="F68" i="80"/>
  <c r="H66" i="80"/>
  <c r="H57" i="16"/>
  <c r="I65" i="80"/>
  <c r="E65" i="80"/>
  <c r="J64" i="80"/>
  <c r="F64" i="80"/>
  <c r="P62" i="80"/>
  <c r="G62" i="80"/>
  <c r="G54" i="16"/>
  <c r="C54" i="16"/>
  <c r="I24" i="80"/>
  <c r="M40" i="14"/>
  <c r="H49" i="16"/>
  <c r="D49" i="16"/>
  <c r="I48" i="16"/>
  <c r="E56" i="80"/>
  <c r="E48" i="16"/>
  <c r="J55" i="80"/>
  <c r="P54" i="80"/>
  <c r="G54" i="80"/>
  <c r="G46" i="16"/>
  <c r="C54" i="80"/>
  <c r="C46" i="16"/>
  <c r="H52" i="80"/>
  <c r="H53" i="80"/>
  <c r="H45" i="16"/>
  <c r="D52" i="80"/>
  <c r="D53" i="80"/>
  <c r="D45" i="16"/>
  <c r="K74" i="14"/>
  <c r="M72" i="14"/>
  <c r="C61" i="80"/>
  <c r="K81" i="14"/>
  <c r="L80" i="14"/>
  <c r="M75" i="14"/>
  <c r="I39" i="79"/>
  <c r="H35" i="79"/>
  <c r="D35" i="79"/>
  <c r="E34" i="79"/>
  <c r="P30" i="79"/>
  <c r="G30" i="79"/>
  <c r="C32" i="79"/>
  <c r="C30" i="79"/>
  <c r="H31" i="79"/>
  <c r="D31" i="79"/>
  <c r="H60" i="16"/>
  <c r="D60" i="16"/>
  <c r="M63" i="14"/>
  <c r="I68" i="80"/>
  <c r="I59" i="16"/>
  <c r="E68" i="80"/>
  <c r="E59" i="16"/>
  <c r="J67" i="80"/>
  <c r="F67" i="80"/>
  <c r="F58" i="16"/>
  <c r="G66" i="80"/>
  <c r="G57" i="16"/>
  <c r="C57" i="16"/>
  <c r="H56" i="16"/>
  <c r="D65" i="80"/>
  <c r="D56" i="16"/>
  <c r="M59" i="14"/>
  <c r="E64" i="80"/>
  <c r="E55" i="16"/>
  <c r="J54" i="16"/>
  <c r="F62" i="80"/>
  <c r="K57" i="14"/>
  <c r="L56" i="14"/>
  <c r="E20" i="16"/>
  <c r="J19" i="16"/>
  <c r="F19" i="16"/>
  <c r="G18" i="16"/>
  <c r="C18" i="16"/>
  <c r="H24" i="80"/>
  <c r="D24" i="80"/>
  <c r="H51" i="80"/>
  <c r="D51" i="80"/>
  <c r="M43" i="14"/>
  <c r="J14" i="80"/>
  <c r="F14" i="80"/>
  <c r="P13" i="80"/>
  <c r="K41" i="14"/>
  <c r="G13" i="80"/>
  <c r="C13" i="80"/>
  <c r="H12" i="80"/>
  <c r="D12" i="80"/>
  <c r="I11" i="80"/>
  <c r="E11" i="80"/>
  <c r="H24" i="79"/>
  <c r="M35" i="14"/>
  <c r="I23" i="79"/>
  <c r="E23" i="79"/>
  <c r="F22" i="79"/>
  <c r="K33" i="14"/>
  <c r="G20" i="79"/>
  <c r="L32" i="14"/>
  <c r="M31" i="14"/>
  <c r="I18" i="79"/>
  <c r="E18" i="79"/>
  <c r="J17" i="79"/>
  <c r="F17" i="79"/>
  <c r="K29" i="14"/>
  <c r="K21" i="14"/>
  <c r="G49" i="16"/>
  <c r="C49" i="16"/>
  <c r="H48" i="16"/>
  <c r="D56" i="80"/>
  <c r="E55" i="80"/>
  <c r="J54" i="80"/>
  <c r="F54" i="80"/>
  <c r="F46" i="16"/>
  <c r="G52" i="80"/>
  <c r="G53" i="80"/>
  <c r="G45" i="16"/>
  <c r="C52" i="80"/>
  <c r="C53" i="80"/>
  <c r="C45" i="16"/>
  <c r="K82" i="14"/>
  <c r="M80" i="14"/>
  <c r="G61" i="80"/>
  <c r="F61" i="80"/>
  <c r="L83" i="14"/>
  <c r="H23" i="80"/>
  <c r="D23" i="80"/>
  <c r="M82" i="14"/>
  <c r="I22" i="80"/>
  <c r="F21" i="80"/>
  <c r="K80" i="14"/>
  <c r="I38" i="79"/>
  <c r="J41" i="79"/>
  <c r="L75" i="14"/>
  <c r="D39" i="79"/>
  <c r="L71" i="14"/>
  <c r="H34" i="79"/>
  <c r="I33" i="79"/>
  <c r="E33" i="79"/>
  <c r="J30" i="79"/>
  <c r="F30" i="79"/>
  <c r="K68" i="14"/>
  <c r="L67" i="14"/>
  <c r="D29" i="79"/>
  <c r="I28" i="79"/>
  <c r="E28" i="79"/>
  <c r="G60" i="16"/>
  <c r="C60" i="16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 i="16"/>
  <c r="L59" i="14"/>
  <c r="H64" i="80"/>
  <c r="H55" i="16"/>
  <c r="D64" i="80"/>
  <c r="D55" i="16"/>
  <c r="M58" i="14"/>
  <c r="I62" i="80"/>
  <c r="I63" i="80"/>
  <c r="I54" i="16"/>
  <c r="E62" i="80"/>
  <c r="E63" i="80"/>
  <c r="E54" i="16"/>
  <c r="J22" i="16"/>
  <c r="F22" i="16"/>
  <c r="H20" i="16"/>
  <c r="I19" i="16"/>
  <c r="E19" i="16"/>
  <c r="J18" i="16"/>
  <c r="F18" i="16"/>
  <c r="K52" i="14"/>
  <c r="G24" i="80"/>
  <c r="K44" i="14"/>
  <c r="G51" i="80"/>
  <c r="C51" i="80"/>
  <c r="M42" i="14"/>
  <c r="I14" i="80"/>
  <c r="E14" i="80"/>
  <c r="J13" i="80"/>
  <c r="F13" i="80"/>
  <c r="K40" i="14"/>
  <c r="G12" i="80"/>
  <c r="C12" i="80"/>
  <c r="L39" i="14"/>
  <c r="H11" i="80"/>
  <c r="D11" i="80"/>
  <c r="P24" i="79"/>
  <c r="K36" i="14"/>
  <c r="G24" i="79"/>
  <c r="C24" i="79"/>
  <c r="L35" i="14"/>
  <c r="M34" i="14"/>
  <c r="I22" i="79"/>
  <c r="E22" i="79"/>
  <c r="J20" i="79"/>
  <c r="F20" i="79"/>
  <c r="K32" i="14"/>
  <c r="L31" i="14"/>
  <c r="M30" i="14"/>
  <c r="I17" i="79"/>
  <c r="E17" i="79"/>
  <c r="J16" i="79"/>
  <c r="F16" i="79"/>
  <c r="M26" i="14"/>
  <c r="K24" i="14"/>
  <c r="L23" i="14"/>
  <c r="J49" i="16"/>
  <c r="F49" i="16"/>
  <c r="L49" i="16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 i="14"/>
  <c r="K64" i="79"/>
  <c r="J22" i="81"/>
  <c r="J48" i="81"/>
  <c r="L21" i="81"/>
  <c r="L13" i="81"/>
  <c r="J12" i="81"/>
  <c r="L48" i="81"/>
  <c r="L29" i="81"/>
  <c r="K30" i="81"/>
  <c r="L31" i="81"/>
  <c r="L40" i="81"/>
  <c r="L41" i="81"/>
  <c r="K40" i="81"/>
  <c r="L22" i="81"/>
  <c r="L32" i="81"/>
  <c r="P66" i="80"/>
  <c r="Z138" i="10"/>
  <c r="Z468" i="10"/>
  <c r="P35" i="79"/>
  <c r="P17" i="79"/>
  <c r="P40" i="80"/>
  <c r="P70" i="79"/>
  <c r="Z319" i="10"/>
  <c r="Z466" i="10"/>
  <c r="Z265" i="10"/>
  <c r="Z563" i="10"/>
  <c r="P53" i="79"/>
  <c r="P52" i="79"/>
  <c r="P76" i="80"/>
  <c r="J338" i="10"/>
  <c r="J337" i="10"/>
  <c r="Z215" i="10"/>
  <c r="Z104" i="10"/>
  <c r="P72" i="79"/>
  <c r="P71" i="79"/>
  <c r="P69" i="79"/>
  <c r="P72" i="80"/>
  <c r="P56" i="79"/>
  <c r="Z109" i="10"/>
  <c r="Z105" i="10"/>
  <c r="Z73" i="10"/>
  <c r="P34" i="79"/>
  <c r="P68" i="79"/>
  <c r="Z280" i="10"/>
  <c r="Z568" i="10"/>
  <c r="Z276" i="10"/>
  <c r="Z562" i="10"/>
  <c r="Z197" i="10"/>
  <c r="Z491" i="10"/>
  <c r="Z85" i="10"/>
  <c r="Z113" i="10"/>
  <c r="Z456" i="10"/>
  <c r="Z112" i="10"/>
  <c r="Z101" i="10"/>
  <c r="J93" i="10"/>
  <c r="J84" i="10"/>
  <c r="Z64" i="10"/>
  <c r="P74" i="79"/>
  <c r="Z204" i="10"/>
  <c r="Z519" i="10"/>
  <c r="Z129" i="10"/>
  <c r="Z128" i="10"/>
  <c r="Z83" i="10"/>
  <c r="P69" i="16"/>
  <c r="Z232" i="10"/>
  <c r="Z219" i="10"/>
  <c r="Z492" i="10"/>
  <c r="Z92" i="10"/>
  <c r="Z65" i="10"/>
  <c r="P29" i="80"/>
  <c r="P68" i="16"/>
  <c r="P75" i="80"/>
  <c r="P27" i="16"/>
  <c r="P26" i="16"/>
  <c r="Z277" i="10"/>
  <c r="Z564" i="10"/>
  <c r="Z233" i="10"/>
  <c r="Z227" i="10"/>
  <c r="Z523" i="10"/>
  <c r="Z145" i="10"/>
  <c r="Z202" i="10"/>
  <c r="Z495" i="10"/>
  <c r="Z84" i="10"/>
  <c r="Z118" i="10"/>
  <c r="Z115" i="10"/>
  <c r="P62" i="79"/>
  <c r="J348" i="10"/>
  <c r="J347" i="10"/>
  <c r="Z230" i="10"/>
  <c r="Z95" i="10"/>
  <c r="Z91" i="10"/>
  <c r="Z206" i="10"/>
  <c r="Z200" i="10"/>
  <c r="Z119" i="10"/>
  <c r="Z76" i="10"/>
  <c r="Z74" i="10"/>
  <c r="P35" i="16"/>
  <c r="P57" i="79"/>
  <c r="P51" i="79"/>
  <c r="Z234" i="10"/>
  <c r="Z223" i="10"/>
  <c r="Z496" i="10"/>
  <c r="Z121" i="10"/>
  <c r="Z117" i="10"/>
  <c r="P50" i="16"/>
  <c r="P54" i="79"/>
  <c r="Z278" i="10"/>
  <c r="Z566" i="10"/>
  <c r="Z224" i="10"/>
  <c r="Z498" i="10"/>
  <c r="P67" i="79"/>
  <c r="P32" i="80"/>
  <c r="P30" i="80"/>
  <c r="Z213" i="10"/>
  <c r="Z120" i="10"/>
  <c r="K12" i="81"/>
  <c r="L12" i="81"/>
  <c r="M12" i="81"/>
  <c r="K31" i="81"/>
  <c r="J31" i="81"/>
  <c r="K48" i="81"/>
  <c r="J49" i="81"/>
  <c r="J13" i="81"/>
  <c r="K13" i="81"/>
  <c r="M13" i="81"/>
  <c r="J29" i="81"/>
  <c r="K33" i="81"/>
  <c r="L30" i="81"/>
  <c r="L49" i="81"/>
  <c r="J40" i="81"/>
  <c r="M40" i="81"/>
  <c r="J33" i="81"/>
  <c r="K65" i="16"/>
  <c r="AB112" i="15"/>
  <c r="AB116" i="15"/>
  <c r="AA114" i="15"/>
  <c r="AA113" i="15"/>
  <c r="AB113" i="15"/>
  <c r="AC105" i="15"/>
  <c r="AC95" i="15"/>
  <c r="AA86" i="15"/>
  <c r="J82" i="80"/>
  <c r="AC82" i="15"/>
  <c r="AB81" i="15"/>
  <c r="AA76" i="15"/>
  <c r="AC74" i="15"/>
  <c r="AD74" i="15"/>
  <c r="C70" i="79"/>
  <c r="AB73" i="15"/>
  <c r="AA72" i="15"/>
  <c r="AD72" i="15"/>
  <c r="AC67" i="15"/>
  <c r="AD67" i="15"/>
  <c r="AC66" i="15"/>
  <c r="AD66" i="15"/>
  <c r="AC116" i="15"/>
  <c r="AC115" i="15"/>
  <c r="AB105" i="15"/>
  <c r="AB85" i="15"/>
  <c r="AA80" i="15"/>
  <c r="C65" i="79"/>
  <c r="AB57" i="15"/>
  <c r="AD57" i="15"/>
  <c r="AC107" i="15"/>
  <c r="AC78" i="15"/>
  <c r="D65" i="79"/>
  <c r="AB61" i="15"/>
  <c r="AD61" i="15"/>
  <c r="AA60" i="15"/>
  <c r="AA45" i="15"/>
  <c r="AA41" i="15"/>
  <c r="F30" i="80"/>
  <c r="AC36" i="15"/>
  <c r="AC34" i="15"/>
  <c r="AD34" i="15"/>
  <c r="AC32" i="15"/>
  <c r="AD32" i="15"/>
  <c r="AC28" i="15"/>
  <c r="AD28" i="15"/>
  <c r="AC16" i="15"/>
  <c r="AD16" i="15"/>
  <c r="AC26" i="15"/>
  <c r="AC24" i="15"/>
  <c r="AC20" i="15"/>
  <c r="AB20" i="15"/>
  <c r="AC12" i="15"/>
  <c r="AD12" i="15"/>
  <c r="F67" i="16"/>
  <c r="AC44" i="15"/>
  <c r="I76" i="80"/>
  <c r="G22" i="16"/>
  <c r="C22" i="16"/>
  <c r="J13" i="16"/>
  <c r="F13" i="16"/>
  <c r="H11" i="16"/>
  <c r="J12" i="16"/>
  <c r="F12" i="16"/>
  <c r="F22" i="80"/>
  <c r="J24" i="79"/>
  <c r="P23" i="79"/>
  <c r="G23" i="79"/>
  <c r="C23" i="79"/>
  <c r="J11" i="16"/>
  <c r="F11" i="16"/>
  <c r="P39" i="79"/>
  <c r="H21" i="80"/>
  <c r="D21" i="80"/>
  <c r="P38" i="79"/>
  <c r="H18" i="79"/>
  <c r="F24" i="79"/>
  <c r="D18" i="79"/>
  <c r="G34" i="79"/>
  <c r="P22" i="79"/>
  <c r="C34" i="79"/>
  <c r="J31" i="79"/>
  <c r="H67" i="80"/>
  <c r="H22" i="79"/>
  <c r="H13" i="16"/>
  <c r="G40" i="79"/>
  <c r="J34" i="79"/>
  <c r="F34" i="79"/>
  <c r="P33" i="79"/>
  <c r="G33" i="79"/>
  <c r="I60" i="16"/>
  <c r="D11" i="16"/>
  <c r="L86" i="14"/>
  <c r="J40" i="79"/>
  <c r="H33" i="79"/>
  <c r="E36" i="79"/>
  <c r="D28" i="79"/>
  <c r="K18" i="14"/>
  <c r="E21" i="16"/>
  <c r="L29" i="14"/>
  <c r="J20" i="80"/>
  <c r="F20" i="80"/>
  <c r="E24" i="79"/>
  <c r="L30" i="14"/>
  <c r="I61" i="80"/>
  <c r="E23" i="80"/>
  <c r="J22" i="80"/>
  <c r="P21" i="80"/>
  <c r="H20" i="80"/>
  <c r="K79" i="14"/>
  <c r="G38" i="79"/>
  <c r="D38" i="79"/>
  <c r="P40" i="79"/>
  <c r="G39" i="79"/>
  <c r="E35" i="79"/>
  <c r="I29" i="79"/>
  <c r="E31" i="79"/>
  <c r="L61" i="14"/>
  <c r="D13" i="80"/>
  <c r="F11" i="80"/>
  <c r="I23" i="80"/>
  <c r="M69" i="14"/>
  <c r="C23" i="80"/>
  <c r="I21" i="80"/>
  <c r="L79" i="14"/>
  <c r="M86" i="14"/>
  <c r="N86" i="14"/>
  <c r="F23" i="80"/>
  <c r="C22" i="80"/>
  <c r="E20" i="80"/>
  <c r="D36" i="79"/>
  <c r="M61" i="14"/>
  <c r="M60" i="14"/>
  <c r="N60" i="14"/>
  <c r="G20" i="16"/>
  <c r="I18" i="16"/>
  <c r="I35" i="79"/>
  <c r="I36" i="79"/>
  <c r="I30" i="79"/>
  <c r="K54" i="14"/>
  <c r="K45" i="14"/>
  <c r="L45" i="14"/>
  <c r="L44" i="14"/>
  <c r="L42" i="14"/>
  <c r="L40" i="14"/>
  <c r="L36" i="14"/>
  <c r="L33" i="14"/>
  <c r="I41" i="79"/>
  <c r="J36" i="79"/>
  <c r="K70" i="14"/>
  <c r="I31" i="79"/>
  <c r="K67" i="14"/>
  <c r="L65" i="14"/>
  <c r="D20" i="79"/>
  <c r="M33" i="14"/>
  <c r="D17" i="79"/>
  <c r="AA25" i="15"/>
  <c r="AB25" i="15"/>
  <c r="AA15" i="15"/>
  <c r="AB15" i="15"/>
  <c r="AD15" i="15"/>
  <c r="AC37" i="15"/>
  <c r="K128" i="10"/>
  <c r="AB304" i="10"/>
  <c r="M128" i="10"/>
  <c r="V119" i="10"/>
  <c r="L25" i="14"/>
  <c r="M25" i="14"/>
  <c r="K15" i="14"/>
  <c r="L37" i="14"/>
  <c r="M37" i="14"/>
  <c r="L15" i="14"/>
  <c r="M15" i="14"/>
  <c r="I21" i="16"/>
  <c r="F40" i="79"/>
  <c r="C39" i="79"/>
  <c r="J60" i="16"/>
  <c r="F60" i="16"/>
  <c r="G68" i="80"/>
  <c r="F51" i="80"/>
  <c r="H61" i="80"/>
  <c r="AA37" i="15"/>
  <c r="AB37" i="15"/>
  <c r="I74" i="79"/>
  <c r="E74" i="79"/>
  <c r="I69" i="79"/>
  <c r="P82" i="80"/>
  <c r="G82" i="80"/>
  <c r="C82" i="80"/>
  <c r="I73" i="79"/>
  <c r="I68" i="79"/>
  <c r="D41" i="80"/>
  <c r="I40" i="80"/>
  <c r="E40" i="80"/>
  <c r="J39" i="80"/>
  <c r="F39" i="80"/>
  <c r="P38" i="80"/>
  <c r="G38" i="80"/>
  <c r="I72" i="80"/>
  <c r="E72" i="80"/>
  <c r="J58" i="79"/>
  <c r="F58" i="79"/>
  <c r="H54" i="79"/>
  <c r="G35" i="16"/>
  <c r="H57" i="79"/>
  <c r="D57" i="79"/>
  <c r="D56" i="79"/>
  <c r="F82" i="80"/>
  <c r="P65" i="79"/>
  <c r="G65" i="79"/>
  <c r="I62" i="79"/>
  <c r="E62" i="79"/>
  <c r="H65" i="79"/>
  <c r="D75" i="79"/>
  <c r="D73" i="79"/>
  <c r="C67" i="79"/>
  <c r="I12" i="16"/>
  <c r="AC106" i="15"/>
  <c r="J75" i="79"/>
  <c r="F75" i="79"/>
  <c r="J65" i="79"/>
  <c r="F65" i="79"/>
  <c r="F63" i="79"/>
  <c r="I32" i="80"/>
  <c r="E32" i="80"/>
  <c r="H29" i="80"/>
  <c r="G51" i="79"/>
  <c r="L51" i="79"/>
  <c r="P32" i="79"/>
  <c r="J51" i="80"/>
  <c r="E12" i="16"/>
  <c r="H68" i="79"/>
  <c r="D68" i="79"/>
  <c r="E67" i="79"/>
  <c r="H72" i="80"/>
  <c r="D72" i="80"/>
  <c r="J32" i="80"/>
  <c r="F32" i="80"/>
  <c r="D30" i="80"/>
  <c r="G54" i="79"/>
  <c r="G52" i="79"/>
  <c r="P22" i="16"/>
  <c r="J50" i="16"/>
  <c r="F50" i="16"/>
  <c r="P12" i="16"/>
  <c r="H63" i="79"/>
  <c r="D19" i="79"/>
  <c r="H16" i="79"/>
  <c r="D16" i="79"/>
  <c r="P33" i="16"/>
  <c r="L82" i="14"/>
  <c r="N82" i="14"/>
  <c r="E21" i="80"/>
  <c r="J20" i="16"/>
  <c r="G22" i="79"/>
  <c r="H17" i="79"/>
  <c r="AA97" i="15"/>
  <c r="H41" i="80"/>
  <c r="AA62" i="15"/>
  <c r="P34" i="16"/>
  <c r="J72" i="80"/>
  <c r="F72" i="80"/>
  <c r="H32" i="80"/>
  <c r="J30" i="80"/>
  <c r="F57" i="79"/>
  <c r="AC70" i="15"/>
  <c r="AD70" i="15"/>
  <c r="C62" i="79"/>
  <c r="AA39" i="15"/>
  <c r="AD39" i="15"/>
  <c r="K74" i="16"/>
  <c r="P20" i="80"/>
  <c r="P20" i="16"/>
  <c r="AA116" i="15"/>
  <c r="AD116" i="15"/>
  <c r="AA115" i="15"/>
  <c r="AB103" i="15"/>
  <c r="AC41" i="15"/>
  <c r="AD41" i="15"/>
  <c r="I30" i="80"/>
  <c r="I68" i="16"/>
  <c r="J18" i="79"/>
  <c r="H12" i="16"/>
  <c r="C38" i="80"/>
  <c r="AA44" i="15"/>
  <c r="J29" i="80"/>
  <c r="AB114" i="15"/>
  <c r="AB86" i="15"/>
  <c r="I67" i="79"/>
  <c r="I35" i="16"/>
  <c r="AA94" i="15"/>
  <c r="E38" i="80"/>
  <c r="I71" i="79"/>
  <c r="D70" i="79"/>
  <c r="C71" i="79"/>
  <c r="AB36" i="15"/>
  <c r="AA23" i="15"/>
  <c r="K53" i="79"/>
  <c r="L53" i="79"/>
  <c r="M53" i="79"/>
  <c r="AC114" i="15"/>
  <c r="AD114" i="15"/>
  <c r="AA95" i="15"/>
  <c r="AC86" i="15"/>
  <c r="AD86" i="15"/>
  <c r="J41" i="80"/>
  <c r="AC79" i="15"/>
  <c r="H75" i="79"/>
  <c r="E71" i="79"/>
  <c r="AA68" i="15"/>
  <c r="AD68" i="15"/>
  <c r="AC42" i="15"/>
  <c r="AA42" i="15"/>
  <c r="AD42" i="15"/>
  <c r="AA31" i="15"/>
  <c r="AD31" i="15"/>
  <c r="AC30" i="15"/>
  <c r="AD30" i="15"/>
  <c r="AB24" i="15"/>
  <c r="AD24" i="15"/>
  <c r="AB18" i="15"/>
  <c r="K21" i="81"/>
  <c r="AC113" i="15"/>
  <c r="AD113" i="15"/>
  <c r="AB77" i="15"/>
  <c r="G71" i="79"/>
  <c r="E68" i="79"/>
  <c r="G67" i="79"/>
  <c r="AB69" i="15"/>
  <c r="AD69" i="15"/>
  <c r="AB65" i="15"/>
  <c r="AA65" i="15"/>
  <c r="AD65" i="15"/>
  <c r="AA58" i="15"/>
  <c r="AB56" i="15"/>
  <c r="AD56" i="15"/>
  <c r="J35" i="16"/>
  <c r="M35" i="16"/>
  <c r="AC40" i="15"/>
  <c r="AC38" i="15"/>
  <c r="AA35" i="15"/>
  <c r="AD35" i="15"/>
  <c r="J56" i="79"/>
  <c r="I56" i="79"/>
  <c r="H56" i="79"/>
  <c r="G56" i="79"/>
  <c r="F56" i="79"/>
  <c r="AA33" i="15"/>
  <c r="AD33" i="15"/>
  <c r="AA29" i="15"/>
  <c r="AD29" i="15"/>
  <c r="AA21" i="15"/>
  <c r="AD21" i="15"/>
  <c r="AA19" i="15"/>
  <c r="AD19" i="15"/>
  <c r="AA11" i="15"/>
  <c r="AD11" i="15"/>
  <c r="K22" i="81"/>
  <c r="M22" i="81"/>
  <c r="D12" i="16"/>
  <c r="AB115" i="15"/>
  <c r="AA104" i="15"/>
  <c r="AB97" i="15"/>
  <c r="AB95" i="15"/>
  <c r="AD95" i="15"/>
  <c r="I82" i="80"/>
  <c r="AA84" i="15"/>
  <c r="H73" i="79"/>
  <c r="E69" i="79"/>
  <c r="H67" i="79"/>
  <c r="G62" i="79"/>
  <c r="AA64" i="15"/>
  <c r="AB60" i="15"/>
  <c r="AD60" i="15"/>
  <c r="AB54" i="15"/>
  <c r="AD54" i="15"/>
  <c r="AB52" i="15"/>
  <c r="AD52" i="15"/>
  <c r="AC45" i="15"/>
  <c r="AD45" i="15"/>
  <c r="AB38" i="15"/>
  <c r="G57" i="79"/>
  <c r="D54" i="79"/>
  <c r="M78" i="80"/>
  <c r="P65" i="16"/>
  <c r="AB16" i="15"/>
  <c r="AC96" i="15"/>
  <c r="AB94" i="15"/>
  <c r="AA63" i="15"/>
  <c r="AD63" i="15"/>
  <c r="AC62" i="15"/>
  <c r="AC55" i="15"/>
  <c r="AC53" i="15"/>
  <c r="AD53" i="15"/>
  <c r="AB40" i="15"/>
  <c r="AA27" i="15"/>
  <c r="AD27" i="15"/>
  <c r="AB26" i="15"/>
  <c r="AB22" i="15"/>
  <c r="AC18" i="15"/>
  <c r="AA17" i="15"/>
  <c r="AD17" i="15"/>
  <c r="L33" i="81"/>
  <c r="M33" i="81"/>
  <c r="L31" i="80"/>
  <c r="K78" i="80"/>
  <c r="M77" i="16"/>
  <c r="M65" i="16"/>
  <c r="K76" i="80"/>
  <c r="K89" i="80"/>
  <c r="L67" i="16"/>
  <c r="K76" i="16"/>
  <c r="K67" i="16"/>
  <c r="L76" i="80"/>
  <c r="L65" i="16"/>
  <c r="L78" i="80"/>
  <c r="N78" i="80"/>
  <c r="M77" i="80"/>
  <c r="K75" i="80"/>
  <c r="K77" i="16"/>
  <c r="M76" i="16"/>
  <c r="M31" i="80"/>
  <c r="L89" i="80"/>
  <c r="K73" i="80"/>
  <c r="K75" i="16"/>
  <c r="L74" i="16"/>
  <c r="AC112" i="15"/>
  <c r="AA105" i="15"/>
  <c r="AD105" i="15"/>
  <c r="AB98" i="15"/>
  <c r="AA98" i="15"/>
  <c r="AD98" i="15"/>
  <c r="AD62" i="15"/>
  <c r="AB107" i="15"/>
  <c r="AA107" i="15"/>
  <c r="AB104" i="15"/>
  <c r="AA103" i="15"/>
  <c r="E73" i="79"/>
  <c r="C73" i="79"/>
  <c r="G86" i="80"/>
  <c r="D85" i="80"/>
  <c r="AC58" i="15"/>
  <c r="AD58" i="15"/>
  <c r="AA55" i="15"/>
  <c r="D29" i="80"/>
  <c r="AC22" i="15"/>
  <c r="AD22" i="15"/>
  <c r="AC14" i="15"/>
  <c r="AD14" i="15"/>
  <c r="J21" i="81"/>
  <c r="M21" i="81"/>
  <c r="H30" i="80"/>
  <c r="L30" i="80"/>
  <c r="I58" i="79"/>
  <c r="J57" i="79"/>
  <c r="J52" i="79"/>
  <c r="L52" i="79"/>
  <c r="K52" i="79"/>
  <c r="M51" i="79"/>
  <c r="AD38" i="15"/>
  <c r="M52" i="79"/>
  <c r="Z228" i="10"/>
  <c r="Z524" i="10"/>
  <c r="Z141" i="10"/>
  <c r="Z139" i="10"/>
  <c r="P37" i="79"/>
  <c r="P11" i="80"/>
  <c r="P15" i="80"/>
  <c r="Z226" i="10"/>
  <c r="Z522" i="10"/>
  <c r="Z127" i="10"/>
  <c r="Z467" i="10"/>
  <c r="P14" i="16"/>
  <c r="P11" i="79"/>
  <c r="P63" i="80"/>
  <c r="P55" i="79"/>
  <c r="P22" i="80"/>
  <c r="P21" i="79"/>
  <c r="P29" i="16"/>
  <c r="P45" i="79"/>
  <c r="P58" i="16"/>
  <c r="P55" i="16"/>
  <c r="P15" i="79"/>
  <c r="Z82" i="10"/>
  <c r="Z89" i="10"/>
  <c r="J64" i="10"/>
  <c r="J931" i="10"/>
  <c r="B1" i="81"/>
  <c r="K25" i="80"/>
  <c r="L25" i="80"/>
  <c r="M25" i="80"/>
  <c r="K46" i="79"/>
  <c r="L46" i="79"/>
  <c r="M46" i="79"/>
  <c r="B1" i="14"/>
  <c r="B1" i="80"/>
  <c r="B1" i="15"/>
  <c r="B1" i="79"/>
  <c r="B1" i="16"/>
  <c r="A1" i="85"/>
  <c r="Z103" i="10"/>
  <c r="P68" i="80"/>
  <c r="P16" i="79"/>
  <c r="P75" i="79"/>
  <c r="P47" i="79"/>
  <c r="Z225" i="10"/>
  <c r="Z520" i="10"/>
  <c r="Z208" i="10"/>
  <c r="Z131" i="10"/>
  <c r="Z67" i="10"/>
  <c r="P28" i="79"/>
  <c r="P21" i="16"/>
  <c r="P12" i="80"/>
  <c r="P57" i="80"/>
  <c r="Z210" i="10"/>
  <c r="P24" i="80"/>
  <c r="P41" i="79"/>
  <c r="P18" i="16"/>
  <c r="P20" i="79"/>
  <c r="P45" i="16"/>
  <c r="Z220" i="10"/>
  <c r="Z493" i="10"/>
  <c r="Z143" i="10"/>
  <c r="Z209" i="10"/>
  <c r="P56" i="16"/>
  <c r="P52" i="80"/>
  <c r="Z221" i="10"/>
  <c r="Z494" i="10"/>
  <c r="Z201" i="10"/>
  <c r="Z497" i="10"/>
  <c r="P64" i="80"/>
  <c r="P46" i="16"/>
  <c r="P23" i="80"/>
  <c r="P61" i="80"/>
  <c r="B32" i="12"/>
  <c r="B2" i="81"/>
  <c r="B34" i="12"/>
  <c r="B3" i="15"/>
  <c r="AA534" i="10"/>
  <c r="AA512" i="10"/>
  <c r="AA511" i="10"/>
  <c r="AA481" i="10"/>
  <c r="AA480" i="10"/>
  <c r="AA478" i="10"/>
  <c r="AA458" i="10"/>
  <c r="K304" i="10"/>
  <c r="M304" i="10"/>
  <c r="L303" i="10"/>
  <c r="AA293" i="10"/>
  <c r="AB310" i="10"/>
  <c r="M305" i="10"/>
  <c r="K305" i="10"/>
  <c r="AB303" i="10"/>
  <c r="M302" i="10"/>
  <c r="K302" i="10"/>
  <c r="AA292" i="10"/>
  <c r="AB551" i="10"/>
  <c r="AB574" i="10"/>
  <c r="AB550" i="10"/>
  <c r="AB573" i="10"/>
  <c r="AB319" i="10"/>
  <c r="M317" i="10"/>
  <c r="M316" i="10"/>
  <c r="AB311" i="10"/>
  <c r="AA304" i="10"/>
  <c r="AB301" i="10"/>
  <c r="AA300" i="10"/>
  <c r="AB299" i="10"/>
  <c r="AB576" i="10"/>
  <c r="AA298" i="10"/>
  <c r="AB294" i="10"/>
  <c r="AA294" i="10"/>
  <c r="AB293" i="10"/>
  <c r="AA551" i="10"/>
  <c r="AA574" i="10"/>
  <c r="AA550" i="10"/>
  <c r="AA573" i="10"/>
  <c r="AA305" i="10"/>
  <c r="L304" i="10"/>
  <c r="M303" i="10"/>
  <c r="AA302" i="10"/>
  <c r="M292" i="10"/>
  <c r="M291" i="10"/>
  <c r="L290" i="10"/>
  <c r="AA289" i="10"/>
  <c r="K289" i="10"/>
  <c r="M283" i="10"/>
  <c r="M282" i="10"/>
  <c r="K281" i="10"/>
  <c r="M280" i="10"/>
  <c r="K279" i="10"/>
  <c r="M268" i="10"/>
  <c r="M267" i="10"/>
  <c r="M266" i="10"/>
  <c r="K265" i="10"/>
  <c r="AA254" i="10"/>
  <c r="K254" i="10"/>
  <c r="M250" i="10"/>
  <c r="M248" i="10"/>
  <c r="K246" i="10"/>
  <c r="M244" i="10"/>
  <c r="L243" i="10"/>
  <c r="AA242" i="10"/>
  <c r="K242" i="10"/>
  <c r="AA240" i="10"/>
  <c r="K240" i="10"/>
  <c r="L239" i="10"/>
  <c r="L238" i="10"/>
  <c r="L237" i="10"/>
  <c r="L236" i="10"/>
  <c r="L235" i="10"/>
  <c r="R234" i="10"/>
  <c r="L233" i="10"/>
  <c r="R232" i="10"/>
  <c r="S230" i="10"/>
  <c r="K230" i="10"/>
  <c r="W145" i="10"/>
  <c r="S145" i="10"/>
  <c r="L229" i="10"/>
  <c r="K228" i="10"/>
  <c r="W143" i="10"/>
  <c r="S143" i="10"/>
  <c r="M227" i="10"/>
  <c r="Y141" i="10"/>
  <c r="U141" i="10"/>
  <c r="S226" i="10"/>
  <c r="S522" i="10"/>
  <c r="K226" i="10"/>
  <c r="X224" i="10"/>
  <c r="X498" i="10"/>
  <c r="T224" i="10"/>
  <c r="T498" i="10"/>
  <c r="L224" i="10"/>
  <c r="L219" i="10"/>
  <c r="L218" i="10"/>
  <c r="M217" i="10"/>
  <c r="V92" i="10"/>
  <c r="R92" i="10"/>
  <c r="L215" i="10"/>
  <c r="X91" i="10"/>
  <c r="T91" i="10"/>
  <c r="M213" i="10"/>
  <c r="K206" i="10"/>
  <c r="L204" i="10"/>
  <c r="M203" i="10"/>
  <c r="K202" i="10"/>
  <c r="M201" i="10"/>
  <c r="K200" i="10"/>
  <c r="M199" i="10"/>
  <c r="M195" i="10"/>
  <c r="L194" i="10"/>
  <c r="K193" i="10"/>
  <c r="K191" i="10"/>
  <c r="M189" i="10"/>
  <c r="K188" i="10"/>
  <c r="M185" i="10"/>
  <c r="M180" i="10"/>
  <c r="K178" i="10"/>
  <c r="L177" i="10"/>
  <c r="L176" i="10"/>
  <c r="K175" i="10"/>
  <c r="K174" i="10"/>
  <c r="AB171" i="10"/>
  <c r="M168" i="10"/>
  <c r="M166" i="10"/>
  <c r="X83" i="10"/>
  <c r="T83" i="10"/>
  <c r="K166" i="10"/>
  <c r="S233" i="10"/>
  <c r="V230" i="10"/>
  <c r="R230" i="10"/>
  <c r="R228" i="10"/>
  <c r="W224" i="10"/>
  <c r="W498" i="10"/>
  <c r="S224" i="10"/>
  <c r="S498" i="10"/>
  <c r="S221" i="10"/>
  <c r="S494" i="10"/>
  <c r="S219" i="10"/>
  <c r="S492" i="10"/>
  <c r="AB169" i="10"/>
  <c r="R86" i="10"/>
  <c r="L169" i="10"/>
  <c r="R84" i="10"/>
  <c r="L167" i="10"/>
  <c r="K167" i="10"/>
  <c r="AA166" i="10"/>
  <c r="L166" i="10"/>
  <c r="K165" i="10"/>
  <c r="Y118" i="10"/>
  <c r="U118" i="10"/>
  <c r="AA299" i="10"/>
  <c r="AA576" i="10"/>
  <c r="M289" i="10"/>
  <c r="AB288" i="10"/>
  <c r="AB575" i="10"/>
  <c r="M281" i="10"/>
  <c r="M279" i="10"/>
  <c r="M265" i="10"/>
  <c r="M254" i="10"/>
  <c r="L253" i="10"/>
  <c r="L247" i="10"/>
  <c r="M246" i="10"/>
  <c r="M242" i="10"/>
  <c r="AB241" i="10"/>
  <c r="AB546" i="10"/>
  <c r="M240" i="10"/>
  <c r="M230" i="10"/>
  <c r="M228" i="10"/>
  <c r="Y143" i="10"/>
  <c r="U143" i="10"/>
  <c r="K227" i="10"/>
  <c r="W141" i="10"/>
  <c r="S141" i="10"/>
  <c r="M226" i="10"/>
  <c r="V224" i="10"/>
  <c r="V498" i="10"/>
  <c r="R224" i="10"/>
  <c r="L223" i="10"/>
  <c r="V95" i="10"/>
  <c r="R95" i="10"/>
  <c r="K217" i="10"/>
  <c r="L216" i="10"/>
  <c r="X92" i="10"/>
  <c r="T92" i="10"/>
  <c r="V91" i="10"/>
  <c r="R91" i="10"/>
  <c r="L214" i="10"/>
  <c r="K213" i="10"/>
  <c r="L212" i="10"/>
  <c r="M206" i="10"/>
  <c r="M202" i="10"/>
  <c r="M200" i="10"/>
  <c r="L197" i="10"/>
  <c r="L181" i="10"/>
  <c r="L179" i="10"/>
  <c r="M178" i="10"/>
  <c r="M175" i="10"/>
  <c r="M174" i="10"/>
  <c r="M169" i="10"/>
  <c r="V85" i="10"/>
  <c r="R85" i="10"/>
  <c r="L168" i="10"/>
  <c r="AB166" i="10"/>
  <c r="L165" i="10"/>
  <c r="X118" i="10"/>
  <c r="T118" i="10"/>
  <c r="AA288" i="10"/>
  <c r="AA575" i="10"/>
  <c r="AB254" i="10"/>
  <c r="K247" i="10"/>
  <c r="K245" i="10"/>
  <c r="L240" i="10"/>
  <c r="M238" i="10"/>
  <c r="M236" i="10"/>
  <c r="M235" i="10"/>
  <c r="K234" i="10"/>
  <c r="L230" i="10"/>
  <c r="M229" i="10"/>
  <c r="L228" i="10"/>
  <c r="L226" i="10"/>
  <c r="K225" i="10"/>
  <c r="W139" i="10"/>
  <c r="S139" i="10"/>
  <c r="Y224" i="10"/>
  <c r="Y498" i="10"/>
  <c r="U224" i="10"/>
  <c r="U498" i="10"/>
  <c r="M224" i="10"/>
  <c r="K223" i="10"/>
  <c r="M219" i="10"/>
  <c r="K216" i="10"/>
  <c r="M215" i="10"/>
  <c r="K214" i="10"/>
  <c r="K212" i="10"/>
  <c r="M170" i="10"/>
  <c r="AB168" i="10"/>
  <c r="AB167" i="10"/>
  <c r="AA167" i="10"/>
  <c r="M165" i="10"/>
  <c r="W118" i="10"/>
  <c r="S118" i="10"/>
  <c r="X85" i="10"/>
  <c r="T85" i="10"/>
  <c r="W84" i="10"/>
  <c r="S84" i="10"/>
  <c r="V83" i="10"/>
  <c r="R83" i="10"/>
  <c r="K163" i="10"/>
  <c r="AA160" i="10"/>
  <c r="AA159" i="10"/>
  <c r="K154" i="10"/>
  <c r="K153" i="10"/>
  <c r="K152" i="10"/>
  <c r="K151" i="10"/>
  <c r="K150" i="10"/>
  <c r="K149" i="10"/>
  <c r="K140" i="10"/>
  <c r="K139" i="10"/>
  <c r="M138" i="10"/>
  <c r="K130" i="10"/>
  <c r="M129" i="10"/>
  <c r="K126" i="10"/>
  <c r="L125" i="10"/>
  <c r="M124" i="10"/>
  <c r="M123" i="10"/>
  <c r="Y121" i="10"/>
  <c r="U121" i="10"/>
  <c r="K120" i="10"/>
  <c r="K119" i="10"/>
  <c r="V117" i="10"/>
  <c r="S75" i="10"/>
  <c r="M117" i="10"/>
  <c r="L117" i="10"/>
  <c r="R118" i="10"/>
  <c r="X121" i="10"/>
  <c r="T121" i="10"/>
  <c r="R120" i="10"/>
  <c r="R119" i="10"/>
  <c r="S117" i="10"/>
  <c r="R74" i="10"/>
  <c r="L116" i="10"/>
  <c r="K116" i="10"/>
  <c r="L164" i="10"/>
  <c r="M163" i="10"/>
  <c r="M154" i="10"/>
  <c r="M153" i="10"/>
  <c r="M152" i="10"/>
  <c r="M151" i="10"/>
  <c r="M150" i="10"/>
  <c r="M149" i="10"/>
  <c r="M139" i="10"/>
  <c r="M130" i="10"/>
  <c r="M127" i="10"/>
  <c r="M126" i="10"/>
  <c r="K124" i="10"/>
  <c r="K123" i="10"/>
  <c r="W121" i="10"/>
  <c r="M120" i="10"/>
  <c r="M119" i="10"/>
  <c r="M118" i="10"/>
  <c r="X76" i="10"/>
  <c r="K118" i="10"/>
  <c r="T76" i="10"/>
  <c r="R117" i="10"/>
  <c r="X84" i="10"/>
  <c r="T84" i="10"/>
  <c r="W83" i="10"/>
  <c r="S83" i="10"/>
  <c r="K164" i="10"/>
  <c r="L163" i="10"/>
  <c r="L130" i="10"/>
  <c r="L127" i="10"/>
  <c r="L126" i="10"/>
  <c r="M125" i="10"/>
  <c r="L120" i="10"/>
  <c r="L119" i="10"/>
  <c r="L118" i="10"/>
  <c r="K114" i="10"/>
  <c r="K106" i="10"/>
  <c r="M105" i="10"/>
  <c r="K104" i="10"/>
  <c r="M103" i="10"/>
  <c r="K102" i="10"/>
  <c r="K101" i="10"/>
  <c r="L99" i="10"/>
  <c r="L98" i="10"/>
  <c r="L97" i="10"/>
  <c r="L96" i="10"/>
  <c r="L94" i="10"/>
  <c r="L92" i="10"/>
  <c r="L86" i="10"/>
  <c r="U68" i="10"/>
  <c r="L68" i="10"/>
  <c r="W67" i="10"/>
  <c r="B933" i="10"/>
  <c r="K66" i="10"/>
  <c r="G943" i="10"/>
  <c r="G939" i="10"/>
  <c r="G935" i="10"/>
  <c r="K99" i="10"/>
  <c r="K98" i="10"/>
  <c r="K97" i="10"/>
  <c r="K96" i="10"/>
  <c r="M95" i="10"/>
  <c r="K94" i="10"/>
  <c r="K92" i="10"/>
  <c r="M89" i="10"/>
  <c r="M88" i="10"/>
  <c r="M87" i="10"/>
  <c r="M79" i="10"/>
  <c r="B934" i="10"/>
  <c r="K75" i="10"/>
  <c r="Y68" i="10"/>
  <c r="L67" i="10"/>
  <c r="R65" i="10"/>
  <c r="M67" i="10"/>
  <c r="F943" i="10"/>
  <c r="F939" i="10"/>
  <c r="F935" i="10"/>
  <c r="L81" i="10"/>
  <c r="L80" i="10"/>
  <c r="M77" i="10"/>
  <c r="K76" i="10"/>
  <c r="M75" i="10"/>
  <c r="S67" i="10"/>
  <c r="M66" i="10"/>
  <c r="I943" i="10"/>
  <c r="I939" i="10"/>
  <c r="I935" i="10"/>
  <c r="E943" i="10"/>
  <c r="E939" i="10"/>
  <c r="E935" i="10"/>
  <c r="W76" i="10"/>
  <c r="S76" i="10"/>
  <c r="L114" i="10"/>
  <c r="K113" i="10"/>
  <c r="L82" i="10"/>
  <c r="M80" i="10"/>
  <c r="L79" i="10"/>
  <c r="K78" i="10"/>
  <c r="L76" i="10"/>
  <c r="L75" i="10"/>
  <c r="K70" i="10"/>
  <c r="R66" i="10"/>
  <c r="K69" i="10"/>
  <c r="K68" i="10"/>
  <c r="R67" i="10"/>
  <c r="L66" i="10"/>
  <c r="C932" i="10"/>
  <c r="H935" i="10"/>
  <c r="H939" i="10"/>
  <c r="AA224" i="10"/>
  <c r="R524" i="10"/>
  <c r="A2" i="85"/>
  <c r="L86" i="80"/>
  <c r="K82" i="80"/>
  <c r="L75" i="80"/>
  <c r="M75" i="80"/>
  <c r="K77" i="80"/>
  <c r="L77" i="80"/>
  <c r="N77" i="80"/>
  <c r="G37" i="79"/>
  <c r="I15" i="79"/>
  <c r="I13" i="79"/>
  <c r="E15" i="79"/>
  <c r="E13" i="79"/>
  <c r="I15" i="80"/>
  <c r="E15" i="80"/>
  <c r="C50" i="79"/>
  <c r="D68" i="16"/>
  <c r="L68" i="16"/>
  <c r="AB549" i="10"/>
  <c r="AB548" i="10"/>
  <c r="AB547" i="10"/>
  <c r="AB532" i="10"/>
  <c r="AA483" i="10"/>
  <c r="AA482" i="10"/>
  <c r="AB479" i="10"/>
  <c r="M328" i="10"/>
  <c r="L317" i="10"/>
  <c r="L281" i="10"/>
  <c r="H15" i="79"/>
  <c r="H13" i="79"/>
  <c r="D15" i="79"/>
  <c r="D13" i="79"/>
  <c r="G47" i="16"/>
  <c r="C47" i="16"/>
  <c r="H15" i="80"/>
  <c r="D15" i="80"/>
  <c r="AB315" i="10"/>
  <c r="L292" i="10"/>
  <c r="L291" i="10"/>
  <c r="K282" i="10"/>
  <c r="L282" i="10"/>
  <c r="I37" i="79"/>
  <c r="C24" i="80"/>
  <c r="G13" i="79"/>
  <c r="G15" i="79"/>
  <c r="C13" i="79"/>
  <c r="C15" i="79"/>
  <c r="J47" i="16"/>
  <c r="F47" i="16"/>
  <c r="G15" i="80"/>
  <c r="C15" i="80"/>
  <c r="C54" i="79"/>
  <c r="K54" i="79"/>
  <c r="AB531" i="10"/>
  <c r="AB509" i="10"/>
  <c r="AB508" i="10"/>
  <c r="AB507" i="10"/>
  <c r="AB453" i="10"/>
  <c r="AB292" i="10"/>
  <c r="AB290" i="10"/>
  <c r="AA290" i="10"/>
  <c r="AB287" i="10"/>
  <c r="L283" i="10"/>
  <c r="K283" i="10"/>
  <c r="J13" i="79"/>
  <c r="J15" i="79"/>
  <c r="F13" i="79"/>
  <c r="F15" i="79"/>
  <c r="J15" i="80"/>
  <c r="J14" i="16"/>
  <c r="F15" i="80"/>
  <c r="F14" i="16"/>
  <c r="C47" i="79"/>
  <c r="C49" i="79"/>
  <c r="AB535" i="10"/>
  <c r="AA533" i="10"/>
  <c r="K292" i="10"/>
  <c r="AB289" i="10"/>
  <c r="K288" i="10"/>
  <c r="M288" i="10"/>
  <c r="K280" i="10"/>
  <c r="K268" i="10"/>
  <c r="L264" i="10"/>
  <c r="AA256" i="10"/>
  <c r="M251" i="10"/>
  <c r="K250" i="10"/>
  <c r="AA244" i="10"/>
  <c r="K244" i="10"/>
  <c r="Y228" i="10"/>
  <c r="Y524" i="10"/>
  <c r="W228" i="10"/>
  <c r="W524" i="10"/>
  <c r="R139" i="10"/>
  <c r="Y138" i="10"/>
  <c r="Y94" i="10"/>
  <c r="K203" i="10"/>
  <c r="AA193" i="10"/>
  <c r="AA190" i="10"/>
  <c r="AA189" i="10"/>
  <c r="M188" i="10"/>
  <c r="K186" i="10"/>
  <c r="K184" i="10"/>
  <c r="M181" i="10"/>
  <c r="K180" i="10"/>
  <c r="K179" i="10"/>
  <c r="X131" i="10"/>
  <c r="M156" i="10"/>
  <c r="M140" i="10"/>
  <c r="L138" i="10"/>
  <c r="K138" i="10"/>
  <c r="L136" i="10"/>
  <c r="R76" i="10"/>
  <c r="K115" i="10"/>
  <c r="M107" i="10"/>
  <c r="K107" i="10"/>
  <c r="L107" i="10"/>
  <c r="R75" i="10"/>
  <c r="AB75" i="10"/>
  <c r="K117" i="10"/>
  <c r="L267" i="10"/>
  <c r="AA255" i="10"/>
  <c r="K252" i="10"/>
  <c r="AA249" i="10"/>
  <c r="L248" i="10"/>
  <c r="AA243" i="10"/>
  <c r="K224" i="10"/>
  <c r="AA206" i="10"/>
  <c r="L195" i="10"/>
  <c r="L193" i="10"/>
  <c r="AB192" i="10"/>
  <c r="AB191" i="10"/>
  <c r="L189" i="10"/>
  <c r="M184" i="10"/>
  <c r="AB183" i="10"/>
  <c r="AB182" i="10"/>
  <c r="K176" i="10"/>
  <c r="AA157" i="10"/>
  <c r="C936" i="10"/>
  <c r="M113" i="10"/>
  <c r="K233" i="10"/>
  <c r="K204" i="10"/>
  <c r="M155" i="10"/>
  <c r="M142" i="10"/>
  <c r="L135" i="10"/>
  <c r="B938" i="10"/>
  <c r="L123" i="10"/>
  <c r="M108" i="10"/>
  <c r="K108" i="10"/>
  <c r="L108" i="10"/>
  <c r="L106" i="10"/>
  <c r="L104" i="10"/>
  <c r="L102" i="10"/>
  <c r="K86" i="10"/>
  <c r="K85" i="10"/>
  <c r="K81" i="10"/>
  <c r="M76" i="10"/>
  <c r="F55" i="79"/>
  <c r="J55" i="79"/>
  <c r="E14" i="16"/>
  <c r="I14" i="16"/>
  <c r="C21" i="79"/>
  <c r="G21" i="79"/>
  <c r="F29" i="16"/>
  <c r="J29" i="16"/>
  <c r="E45" i="79"/>
  <c r="I45" i="79"/>
  <c r="K125" i="10"/>
  <c r="V106" i="10"/>
  <c r="M104" i="10"/>
  <c r="R103" i="10"/>
  <c r="K95" i="10"/>
  <c r="L91" i="10"/>
  <c r="L90" i="10"/>
  <c r="K82" i="10"/>
  <c r="K80" i="10"/>
  <c r="L72" i="10"/>
  <c r="U67" i="10"/>
  <c r="L69" i="10"/>
  <c r="E55" i="79"/>
  <c r="I55" i="79"/>
  <c r="D21" i="79"/>
  <c r="H21" i="79"/>
  <c r="G11" i="79"/>
  <c r="E29" i="16"/>
  <c r="I29" i="16"/>
  <c r="D45" i="79"/>
  <c r="H45" i="79"/>
  <c r="L129" i="10"/>
  <c r="R106" i="10"/>
  <c r="AB106" i="10"/>
  <c r="K103" i="10"/>
  <c r="R102" i="10"/>
  <c r="M101" i="10"/>
  <c r="K89" i="10"/>
  <c r="K87" i="10"/>
  <c r="M85" i="10"/>
  <c r="M81" i="10"/>
  <c r="K79" i="10"/>
  <c r="L77" i="10"/>
  <c r="R68" i="10"/>
  <c r="K71" i="10"/>
  <c r="L70" i="10"/>
  <c r="M70" i="10"/>
  <c r="M69" i="10"/>
  <c r="A1" i="83"/>
  <c r="D55" i="79"/>
  <c r="H55" i="79"/>
  <c r="C14" i="16"/>
  <c r="G14" i="16"/>
  <c r="E21" i="79"/>
  <c r="I21" i="79"/>
  <c r="D11" i="79"/>
  <c r="H11" i="79"/>
  <c r="D29" i="16"/>
  <c r="H29" i="16"/>
  <c r="C45" i="79"/>
  <c r="G45" i="79"/>
  <c r="L88" i="10"/>
  <c r="M78" i="10"/>
  <c r="C55" i="79"/>
  <c r="G55" i="79"/>
  <c r="L55" i="79"/>
  <c r="D14" i="16"/>
  <c r="H14" i="16"/>
  <c r="F21" i="79"/>
  <c r="J21" i="79"/>
  <c r="E11" i="79"/>
  <c r="I11" i="79"/>
  <c r="C29" i="16"/>
  <c r="G29" i="16"/>
  <c r="K72" i="10"/>
  <c r="V64" i="10"/>
  <c r="C64" i="10"/>
  <c r="C931" i="10"/>
  <c r="J32" i="81"/>
  <c r="C11" i="79"/>
  <c r="AC25" i="15"/>
  <c r="V572" i="10"/>
  <c r="F74" i="10"/>
  <c r="V73" i="10"/>
  <c r="S572" i="10"/>
  <c r="R455" i="10"/>
  <c r="Y468" i="10"/>
  <c r="L54" i="79"/>
  <c r="AA106" i="10"/>
  <c r="M15" i="79"/>
  <c r="M49" i="79"/>
  <c r="K49" i="79"/>
  <c r="L49" i="79"/>
  <c r="K35" i="16"/>
  <c r="L35" i="16"/>
  <c r="N35" i="16"/>
  <c r="M88" i="80"/>
  <c r="L88" i="80"/>
  <c r="K88" i="80"/>
  <c r="N88" i="80"/>
  <c r="A3" i="83"/>
  <c r="C37" i="79"/>
  <c r="F36" i="79"/>
  <c r="M76" i="80"/>
  <c r="AB505" i="10"/>
  <c r="AA477" i="10"/>
  <c r="AB469" i="10"/>
  <c r="L328" i="10"/>
  <c r="K327" i="10"/>
  <c r="AB272" i="10"/>
  <c r="K264" i="10"/>
  <c r="L251" i="10"/>
  <c r="AB243" i="10"/>
  <c r="M243" i="10"/>
  <c r="K243" i="10"/>
  <c r="W221" i="10"/>
  <c r="W494" i="10"/>
  <c r="W223" i="10"/>
  <c r="W496" i="10"/>
  <c r="K290" i="10"/>
  <c r="M239" i="10"/>
  <c r="R226" i="10"/>
  <c r="K239" i="10"/>
  <c r="K238" i="10"/>
  <c r="S225" i="10"/>
  <c r="S520" i="10"/>
  <c r="X228" i="10"/>
  <c r="X225" i="10"/>
  <c r="X520" i="10"/>
  <c r="X221" i="10"/>
  <c r="X494" i="10"/>
  <c r="T228" i="10"/>
  <c r="T225" i="10"/>
  <c r="T520" i="10"/>
  <c r="T221" i="10"/>
  <c r="Y221" i="10"/>
  <c r="Y494" i="10"/>
  <c r="Y223" i="10"/>
  <c r="Y496" i="10"/>
  <c r="K236" i="10"/>
  <c r="S223" i="10"/>
  <c r="S496" i="10"/>
  <c r="M327" i="10"/>
  <c r="K255" i="10"/>
  <c r="K249" i="10"/>
  <c r="L242" i="10"/>
  <c r="AB506" i="10"/>
  <c r="AB484" i="10"/>
  <c r="L244" i="10"/>
  <c r="V228" i="10"/>
  <c r="V524" i="10"/>
  <c r="V225" i="10"/>
  <c r="V520" i="10"/>
  <c r="V221" i="10"/>
  <c r="V494" i="10"/>
  <c r="M237" i="10"/>
  <c r="R225" i="10"/>
  <c r="R520" i="10"/>
  <c r="R221" i="10"/>
  <c r="K237" i="10"/>
  <c r="U221" i="10"/>
  <c r="U494" i="10"/>
  <c r="U223" i="10"/>
  <c r="U496" i="10"/>
  <c r="R220" i="10"/>
  <c r="R493" i="10"/>
  <c r="K235" i="10"/>
  <c r="T219" i="10"/>
  <c r="R219" i="10"/>
  <c r="R492" i="10"/>
  <c r="L225" i="10"/>
  <c r="B946" i="10"/>
  <c r="K218" i="10"/>
  <c r="R94" i="10"/>
  <c r="B944" i="10"/>
  <c r="K196" i="10"/>
  <c r="M191" i="10"/>
  <c r="M190" i="10"/>
  <c r="AA188" i="10"/>
  <c r="L187" i="10"/>
  <c r="AB207" i="10"/>
  <c r="AA184" i="10"/>
  <c r="M179" i="10"/>
  <c r="K170" i="10"/>
  <c r="R223" i="10"/>
  <c r="R496" i="10"/>
  <c r="M234" i="10"/>
  <c r="X128" i="10"/>
  <c r="V128" i="10"/>
  <c r="T128" i="10"/>
  <c r="R128" i="10"/>
  <c r="L227" i="10"/>
  <c r="AA194" i="10"/>
  <c r="AB186" i="10"/>
  <c r="L175" i="10"/>
  <c r="K137" i="10"/>
  <c r="M137" i="10"/>
  <c r="K136" i="10"/>
  <c r="L134" i="10"/>
  <c r="L133" i="10"/>
  <c r="L124" i="10"/>
  <c r="X113" i="10"/>
  <c r="X456" i="10"/>
  <c r="V113" i="10"/>
  <c r="V456" i="10"/>
  <c r="T113" i="10"/>
  <c r="R113" i="10"/>
  <c r="M115" i="10"/>
  <c r="K105" i="10"/>
  <c r="Y66" i="10"/>
  <c r="M68" i="10"/>
  <c r="L65" i="10"/>
  <c r="X572" i="10"/>
  <c r="K155" i="10"/>
  <c r="K67" i="10"/>
  <c r="M164" i="10"/>
  <c r="L156" i="10"/>
  <c r="K147" i="10"/>
  <c r="K146" i="10"/>
  <c r="M145" i="10"/>
  <c r="K144" i="10"/>
  <c r="M143" i="10"/>
  <c r="K134" i="10"/>
  <c r="K133" i="10"/>
  <c r="Y78" i="10"/>
  <c r="U78" i="10"/>
  <c r="R77" i="10"/>
  <c r="M114" i="10"/>
  <c r="K135" i="10"/>
  <c r="M71" i="10"/>
  <c r="R456" i="10"/>
  <c r="R522" i="10"/>
  <c r="R494" i="10"/>
  <c r="T524" i="10"/>
  <c r="AB228" i="10"/>
  <c r="T494" i="10"/>
  <c r="M56" i="79"/>
  <c r="L56" i="79"/>
  <c r="AD44" i="15"/>
  <c r="M29" i="80"/>
  <c r="L29" i="80"/>
  <c r="K29" i="80"/>
  <c r="M32" i="80"/>
  <c r="L32" i="80"/>
  <c r="L23" i="79"/>
  <c r="M23" i="79"/>
  <c r="K23" i="79"/>
  <c r="L15" i="79"/>
  <c r="M54" i="79"/>
  <c r="M72" i="80"/>
  <c r="M86" i="80"/>
  <c r="K86" i="80"/>
  <c r="N53" i="79"/>
  <c r="L71" i="79"/>
  <c r="AD26" i="15"/>
  <c r="K32" i="80"/>
  <c r="K72" i="80"/>
  <c r="AD40" i="15"/>
  <c r="M62" i="79"/>
  <c r="L78" i="14"/>
  <c r="M73" i="14"/>
  <c r="L73" i="14"/>
  <c r="H36" i="79"/>
  <c r="K36" i="79"/>
  <c r="C28" i="79"/>
  <c r="C29" i="79"/>
  <c r="L66" i="14"/>
  <c r="M65" i="14"/>
  <c r="K62" i="14"/>
  <c r="L62" i="14"/>
  <c r="C58" i="16"/>
  <c r="C19" i="79"/>
  <c r="L28" i="14"/>
  <c r="D14" i="79"/>
  <c r="K27" i="14"/>
  <c r="L27" i="14"/>
  <c r="H50" i="16"/>
  <c r="K23" i="14"/>
  <c r="M20" i="14"/>
  <c r="L20" i="14"/>
  <c r="F56" i="80"/>
  <c r="D47" i="16"/>
  <c r="K19" i="14"/>
  <c r="L18" i="14"/>
  <c r="N18" i="14"/>
  <c r="M16" i="14"/>
  <c r="K13" i="14"/>
  <c r="K12" i="14"/>
  <c r="L12" i="14"/>
  <c r="I16" i="80"/>
  <c r="I11" i="16"/>
  <c r="E16" i="80"/>
  <c r="E45" i="16"/>
  <c r="AA112" i="15"/>
  <c r="AD112" i="15"/>
  <c r="AA106" i="15"/>
  <c r="AD106" i="15"/>
  <c r="AC104" i="15"/>
  <c r="AD104" i="15"/>
  <c r="AC103" i="15"/>
  <c r="AC97" i="15"/>
  <c r="AD97" i="15"/>
  <c r="AB96" i="15"/>
  <c r="AA96" i="15"/>
  <c r="AC94" i="15"/>
  <c r="AD94" i="15"/>
  <c r="M82" i="80"/>
  <c r="C83" i="80"/>
  <c r="K83" i="80"/>
  <c r="AC85" i="15"/>
  <c r="AA85" i="15"/>
  <c r="AD85" i="15"/>
  <c r="L62" i="79"/>
  <c r="K71" i="79"/>
  <c r="L38" i="80"/>
  <c r="D41" i="79"/>
  <c r="M73" i="16"/>
  <c r="M13" i="14"/>
  <c r="F45" i="16"/>
  <c r="J53" i="80"/>
  <c r="M53" i="80"/>
  <c r="E46" i="16"/>
  <c r="K49" i="16"/>
  <c r="M66" i="14"/>
  <c r="C31" i="79"/>
  <c r="F32" i="79"/>
  <c r="H39" i="79"/>
  <c r="M78" i="14"/>
  <c r="I55" i="80"/>
  <c r="M27" i="14"/>
  <c r="C66" i="80"/>
  <c r="M67" i="14"/>
  <c r="N67" i="14"/>
  <c r="K73" i="14"/>
  <c r="N73" i="14"/>
  <c r="D40" i="79"/>
  <c r="L84" i="14"/>
  <c r="K11" i="14"/>
  <c r="F55" i="80"/>
  <c r="I45" i="16"/>
  <c r="D54" i="80"/>
  <c r="J29" i="79"/>
  <c r="K66" i="14"/>
  <c r="N66" i="14"/>
  <c r="E11" i="16"/>
  <c r="L54" i="14"/>
  <c r="J23" i="80"/>
  <c r="J24" i="80"/>
  <c r="G22" i="80"/>
  <c r="G23" i="80"/>
  <c r="M81" i="14"/>
  <c r="L81" i="14"/>
  <c r="N81" i="14"/>
  <c r="K71" i="14"/>
  <c r="L70" i="14"/>
  <c r="J33" i="79"/>
  <c r="J35" i="79"/>
  <c r="P31" i="79"/>
  <c r="M68" i="14"/>
  <c r="G21" i="16"/>
  <c r="M56" i="14"/>
  <c r="I51" i="80"/>
  <c r="P19" i="79"/>
  <c r="G17" i="79"/>
  <c r="C17" i="79"/>
  <c r="L17" i="79"/>
  <c r="M29" i="14"/>
  <c r="N29" i="14"/>
  <c r="M24" i="14"/>
  <c r="L24" i="14"/>
  <c r="F11" i="79"/>
  <c r="M11" i="79"/>
  <c r="AB82" i="15"/>
  <c r="G41" i="80"/>
  <c r="K41" i="80"/>
  <c r="G40" i="80"/>
  <c r="AB80" i="15"/>
  <c r="AC80" i="15"/>
  <c r="AD80" i="15"/>
  <c r="AB79" i="15"/>
  <c r="AA79" i="15"/>
  <c r="AB76" i="15"/>
  <c r="AD76" i="15"/>
  <c r="C75" i="79"/>
  <c r="C74" i="79"/>
  <c r="M49" i="16"/>
  <c r="K28" i="14"/>
  <c r="P51" i="80"/>
  <c r="M54" i="14"/>
  <c r="N54" i="14"/>
  <c r="L55" i="14"/>
  <c r="G31" i="79"/>
  <c r="K84" i="14"/>
  <c r="M76" i="14"/>
  <c r="M19" i="14"/>
  <c r="C16" i="79"/>
  <c r="H65" i="80"/>
  <c r="H40" i="79"/>
  <c r="K78" i="14"/>
  <c r="C67" i="80"/>
  <c r="M12" i="14"/>
  <c r="L14" i="14"/>
  <c r="N14" i="14"/>
  <c r="K55" i="14"/>
  <c r="M17" i="14"/>
  <c r="L16" i="14"/>
  <c r="K65" i="14"/>
  <c r="N65" i="14"/>
  <c r="M28" i="14"/>
  <c r="G18" i="79"/>
  <c r="L17" i="14"/>
  <c r="H37" i="79"/>
  <c r="M57" i="14"/>
  <c r="E22" i="16"/>
  <c r="L57" i="14"/>
  <c r="N57" i="14"/>
  <c r="M45" i="14"/>
  <c r="N45" i="14"/>
  <c r="E51" i="80"/>
  <c r="K42" i="14"/>
  <c r="N42" i="14"/>
  <c r="L41" i="14"/>
  <c r="N41" i="14"/>
  <c r="K39" i="14"/>
  <c r="K38" i="14"/>
  <c r="L38" i="14"/>
  <c r="M38" i="14"/>
  <c r="N38" i="14"/>
  <c r="K35" i="14"/>
  <c r="N35" i="14"/>
  <c r="L34" i="14"/>
  <c r="D22" i="79"/>
  <c r="C12" i="79"/>
  <c r="L26" i="14"/>
  <c r="K26" i="14"/>
  <c r="AA83" i="15"/>
  <c r="AC83" i="15"/>
  <c r="C42" i="80"/>
  <c r="AB83" i="15"/>
  <c r="AB78" i="15"/>
  <c r="AA78" i="15"/>
  <c r="C72" i="79"/>
  <c r="AC77" i="15"/>
  <c r="AA77" i="15"/>
  <c r="L57" i="16"/>
  <c r="K57" i="16"/>
  <c r="M73" i="80"/>
  <c r="M71" i="79"/>
  <c r="G29" i="79"/>
  <c r="L45" i="16"/>
  <c r="C18" i="79"/>
  <c r="M11" i="14"/>
  <c r="F52" i="80"/>
  <c r="K52" i="80"/>
  <c r="E54" i="80"/>
  <c r="D55" i="80"/>
  <c r="L51" i="80"/>
  <c r="D20" i="16"/>
  <c r="M62" i="14"/>
  <c r="E38" i="79"/>
  <c r="L11" i="14"/>
  <c r="N11" i="14"/>
  <c r="D48" i="16"/>
  <c r="F48" i="16"/>
  <c r="M48" i="16"/>
  <c r="M23" i="14"/>
  <c r="N23" i="14"/>
  <c r="G16" i="79"/>
  <c r="M84" i="14"/>
  <c r="N84" i="14"/>
  <c r="G67" i="80"/>
  <c r="L22" i="14"/>
  <c r="M22" i="14"/>
  <c r="K34" i="14"/>
  <c r="AB84" i="15"/>
  <c r="K75" i="14"/>
  <c r="N75" i="14"/>
  <c r="L74" i="14"/>
  <c r="D37" i="79"/>
  <c r="K59" i="14"/>
  <c r="N59" i="14"/>
  <c r="F55" i="16"/>
  <c r="G55" i="16"/>
  <c r="G63" i="80"/>
  <c r="L58" i="14"/>
  <c r="C55" i="16"/>
  <c r="C62" i="80"/>
  <c r="M32" i="14"/>
  <c r="N32" i="14"/>
  <c r="F19" i="79"/>
  <c r="P18" i="79"/>
  <c r="AC84" i="15"/>
  <c r="AD84" i="15"/>
  <c r="C43" i="80"/>
  <c r="AC81" i="15"/>
  <c r="C39" i="80"/>
  <c r="AA81" i="15"/>
  <c r="K63" i="79"/>
  <c r="AB268" i="10"/>
  <c r="AA268" i="10"/>
  <c r="AB257" i="10"/>
  <c r="AA253" i="10"/>
  <c r="M252" i="10"/>
  <c r="L252" i="10"/>
  <c r="K229" i="10"/>
  <c r="U138" i="10"/>
  <c r="U468" i="10"/>
  <c r="U145" i="10"/>
  <c r="M223" i="10"/>
  <c r="B945" i="10"/>
  <c r="L213" i="10"/>
  <c r="L206" i="10"/>
  <c r="K201" i="10"/>
  <c r="K198" i="10"/>
  <c r="M198" i="10"/>
  <c r="M194" i="10"/>
  <c r="R208" i="10"/>
  <c r="K194" i="10"/>
  <c r="K190" i="10"/>
  <c r="X205" i="10"/>
  <c r="X521" i="10"/>
  <c r="B337" i="10"/>
  <c r="R276" i="10"/>
  <c r="L268" i="10"/>
  <c r="AA241" i="10"/>
  <c r="AA546" i="10"/>
  <c r="K253" i="10"/>
  <c r="K251" i="10"/>
  <c r="L249" i="10"/>
  <c r="K248" i="10"/>
  <c r="U231" i="10"/>
  <c r="L246" i="10"/>
  <c r="L245" i="10"/>
  <c r="W232" i="10"/>
  <c r="U230" i="10"/>
  <c r="AB242" i="10"/>
  <c r="Y145" i="10"/>
  <c r="U139" i="10"/>
  <c r="Y215" i="10"/>
  <c r="T94" i="10"/>
  <c r="AA94" i="10"/>
  <c r="T95" i="10"/>
  <c r="M212" i="10"/>
  <c r="AA207" i="10"/>
  <c r="AB206" i="10"/>
  <c r="L200" i="10"/>
  <c r="R264" i="10"/>
  <c r="L199" i="10"/>
  <c r="K197" i="10"/>
  <c r="M197" i="10"/>
  <c r="M196" i="10"/>
  <c r="AB193" i="10"/>
  <c r="AB190" i="10"/>
  <c r="K266" i="10"/>
  <c r="L250" i="10"/>
  <c r="U234" i="10"/>
  <c r="M233" i="10"/>
  <c r="L203" i="10"/>
  <c r="Z264" i="10"/>
  <c r="Z561" i="10"/>
  <c r="Z269" i="10"/>
  <c r="Z565" i="10"/>
  <c r="K199" i="10"/>
  <c r="Z207" i="10"/>
  <c r="Z214" i="10"/>
  <c r="V210" i="10"/>
  <c r="V208" i="10"/>
  <c r="V214" i="10"/>
  <c r="M193" i="10"/>
  <c r="R280" i="10"/>
  <c r="R277" i="10"/>
  <c r="M255" i="10"/>
  <c r="W231" i="10"/>
  <c r="S231" i="10"/>
  <c r="M247" i="10"/>
  <c r="U232" i="10"/>
  <c r="W230" i="10"/>
  <c r="W140" i="10"/>
  <c r="U140" i="10"/>
  <c r="S140" i="10"/>
  <c r="K219" i="10"/>
  <c r="M218" i="10"/>
  <c r="Y92" i="10"/>
  <c r="Y93" i="10"/>
  <c r="M214" i="10"/>
  <c r="K205" i="10"/>
  <c r="L202" i="10"/>
  <c r="R269" i="10"/>
  <c r="R565" i="10"/>
  <c r="L201" i="10"/>
  <c r="L198" i="10"/>
  <c r="K195" i="10"/>
  <c r="T210" i="10"/>
  <c r="AA210" i="10"/>
  <c r="AB253" i="10"/>
  <c r="M253" i="10"/>
  <c r="T233" i="10"/>
  <c r="W95" i="10"/>
  <c r="U92" i="10"/>
  <c r="W91" i="10"/>
  <c r="L205" i="10"/>
  <c r="AA191" i="10"/>
  <c r="AB189" i="10"/>
  <c r="L190" i="10"/>
  <c r="M205" i="10"/>
  <c r="AB175" i="10"/>
  <c r="K145" i="10"/>
  <c r="V67" i="10"/>
  <c r="K187" i="10"/>
  <c r="AB180" i="10"/>
  <c r="AB172" i="10"/>
  <c r="K168" i="10"/>
  <c r="AA161" i="10"/>
  <c r="M65" i="10"/>
  <c r="B64" i="10"/>
  <c r="B931" i="10"/>
  <c r="L174" i="10"/>
  <c r="K169" i="10"/>
  <c r="AB181" i="10"/>
  <c r="K12" i="79"/>
  <c r="M12" i="79"/>
  <c r="L12" i="79"/>
  <c r="AD79" i="15"/>
  <c r="K23" i="80"/>
  <c r="M23" i="80"/>
  <c r="L23" i="80"/>
  <c r="M83" i="80"/>
  <c r="R568" i="10"/>
  <c r="M337" i="10"/>
  <c r="K337" i="10"/>
  <c r="L337" i="10"/>
  <c r="L55" i="80"/>
  <c r="M22" i="79"/>
  <c r="L67" i="80"/>
  <c r="M75" i="79"/>
  <c r="L75" i="79"/>
  <c r="K75" i="79"/>
  <c r="L11" i="16"/>
  <c r="N62" i="14"/>
  <c r="R561" i="10"/>
  <c r="AD81" i="15"/>
  <c r="AD77" i="15"/>
  <c r="N34" i="14"/>
  <c r="M51" i="80"/>
  <c r="K51" i="80"/>
  <c r="N51" i="80"/>
  <c r="L31" i="79"/>
  <c r="M31" i="79"/>
  <c r="K31" i="79"/>
  <c r="M45" i="16"/>
  <c r="N12" i="14"/>
  <c r="N20" i="14"/>
  <c r="N27" i="14"/>
  <c r="N78" i="14"/>
  <c r="N71" i="79"/>
  <c r="N29" i="80"/>
  <c r="K48" i="16"/>
  <c r="M33" i="79"/>
  <c r="L33" i="79"/>
  <c r="L36" i="79"/>
  <c r="K33" i="79"/>
  <c r="K53" i="80"/>
  <c r="N23" i="80"/>
  <c r="N75" i="79"/>
  <c r="L18" i="79"/>
  <c r="K18" i="79"/>
  <c r="M18" i="79"/>
  <c r="K14" i="79"/>
  <c r="L14" i="79"/>
  <c r="K54" i="80"/>
  <c r="M54" i="80"/>
  <c r="L54" i="80"/>
  <c r="K42" i="80"/>
  <c r="L42" i="80"/>
  <c r="L64" i="16"/>
  <c r="K64" i="16"/>
  <c r="M64" i="16"/>
  <c r="N64" i="16"/>
  <c r="V523" i="10"/>
  <c r="Y227" i="10"/>
  <c r="Y523" i="10"/>
  <c r="AA523" i="10"/>
  <c r="K47" i="16"/>
  <c r="L47" i="16"/>
  <c r="M84" i="80"/>
  <c r="L84" i="80"/>
  <c r="K84" i="80"/>
  <c r="U467" i="10"/>
  <c r="D943" i="10"/>
  <c r="D939" i="10"/>
  <c r="D935" i="10"/>
  <c r="M37" i="16"/>
  <c r="L37" i="16"/>
  <c r="K37" i="16"/>
  <c r="T493" i="10"/>
  <c r="V455" i="10"/>
  <c r="AA455" i="10"/>
  <c r="AA102" i="10"/>
  <c r="AB102" i="10"/>
  <c r="AA105" i="10"/>
  <c r="L28" i="79"/>
  <c r="K28" i="79"/>
  <c r="K43" i="80"/>
  <c r="L43" i="80"/>
  <c r="M43" i="80"/>
  <c r="L87" i="80"/>
  <c r="K87" i="80"/>
  <c r="M87" i="80"/>
  <c r="L36" i="16"/>
  <c r="M36" i="16"/>
  <c r="K36" i="16"/>
  <c r="L26" i="16"/>
  <c r="K26" i="16"/>
  <c r="M47" i="16"/>
  <c r="V103" i="10"/>
  <c r="AB103" i="10"/>
  <c r="N33" i="79"/>
  <c r="M42" i="80"/>
  <c r="N26" i="14"/>
  <c r="AD96" i="15"/>
  <c r="N13" i="14"/>
  <c r="N86" i="80"/>
  <c r="K55" i="79"/>
  <c r="L45" i="79"/>
  <c r="AA75" i="10"/>
  <c r="K67" i="79"/>
  <c r="K34" i="16"/>
  <c r="N40" i="14"/>
  <c r="K74" i="80"/>
  <c r="AD23" i="15"/>
  <c r="K73" i="16"/>
  <c r="D32" i="79"/>
  <c r="E30" i="79"/>
  <c r="K64" i="14"/>
  <c r="D59" i="16"/>
  <c r="J55" i="16"/>
  <c r="L55" i="16"/>
  <c r="H18" i="16"/>
  <c r="M53" i="14"/>
  <c r="I22" i="16"/>
  <c r="M52" i="14"/>
  <c r="L43" i="14"/>
  <c r="N43" i="14"/>
  <c r="P14" i="80"/>
  <c r="G14" i="80"/>
  <c r="D14" i="80"/>
  <c r="I12" i="80"/>
  <c r="E12" i="80"/>
  <c r="M39" i="14"/>
  <c r="N39" i="14"/>
  <c r="G11" i="80"/>
  <c r="C11" i="80"/>
  <c r="M11" i="80"/>
  <c r="I24" i="79"/>
  <c r="E19" i="79"/>
  <c r="K31" i="14"/>
  <c r="I16" i="79"/>
  <c r="M14" i="79"/>
  <c r="H56" i="80"/>
  <c r="P49" i="16"/>
  <c r="C50" i="16"/>
  <c r="K16" i="14"/>
  <c r="I13" i="16"/>
  <c r="K13" i="16"/>
  <c r="G69" i="79"/>
  <c r="C68" i="79"/>
  <c r="H66" i="79"/>
  <c r="K66" i="79"/>
  <c r="I65" i="79"/>
  <c r="L78" i="16"/>
  <c r="AB458" i="10"/>
  <c r="M264" i="10"/>
  <c r="T278" i="10"/>
  <c r="T566" i="10"/>
  <c r="V277" i="10"/>
  <c r="V564" i="10"/>
  <c r="X276" i="10"/>
  <c r="X562" i="10"/>
  <c r="T276" i="10"/>
  <c r="T562" i="10"/>
  <c r="T226" i="10"/>
  <c r="U220" i="10"/>
  <c r="U493" i="10"/>
  <c r="Y326" i="10"/>
  <c r="R141" i="10"/>
  <c r="Y139" i="10"/>
  <c r="S95" i="10"/>
  <c r="Z93" i="10"/>
  <c r="V93" i="10"/>
  <c r="R93" i="10"/>
  <c r="W270" i="10"/>
  <c r="T270" i="10"/>
  <c r="Y269" i="10"/>
  <c r="Y565" i="10"/>
  <c r="U269" i="10"/>
  <c r="U565" i="10"/>
  <c r="S269" i="10"/>
  <c r="U209" i="10"/>
  <c r="Y209" i="10"/>
  <c r="AA209" i="10"/>
  <c r="K181" i="10"/>
  <c r="V130" i="10"/>
  <c r="T129" i="10"/>
  <c r="Z313" i="10"/>
  <c r="M167" i="10"/>
  <c r="R313" i="10"/>
  <c r="X312" i="10"/>
  <c r="L155" i="10"/>
  <c r="L140" i="10"/>
  <c r="W119" i="10"/>
  <c r="S119" i="10"/>
  <c r="T119" i="10"/>
  <c r="U119" i="10"/>
  <c r="AB119" i="10"/>
  <c r="S114" i="10"/>
  <c r="Y114" i="10"/>
  <c r="AA114" i="10"/>
  <c r="Y113" i="10"/>
  <c r="Y456" i="10"/>
  <c r="U113" i="10"/>
  <c r="Y77" i="10"/>
  <c r="U77" i="10"/>
  <c r="V77" i="10"/>
  <c r="AA77" i="10"/>
  <c r="V76" i="10"/>
  <c r="V74" i="10"/>
  <c r="M94" i="10"/>
  <c r="K90" i="10"/>
  <c r="T68" i="10"/>
  <c r="Y67" i="10"/>
  <c r="Z66" i="10"/>
  <c r="V66" i="10"/>
  <c r="S66" i="10"/>
  <c r="W66" i="10"/>
  <c r="AA66" i="10"/>
  <c r="X65" i="10"/>
  <c r="T65" i="10"/>
  <c r="M55" i="80"/>
  <c r="M13" i="79"/>
  <c r="N46" i="79"/>
  <c r="M38" i="80"/>
  <c r="L63" i="79"/>
  <c r="N15" i="14"/>
  <c r="L33" i="16"/>
  <c r="M49" i="81"/>
  <c r="N31" i="14"/>
  <c r="N80" i="14"/>
  <c r="L53" i="80"/>
  <c r="N53" i="80"/>
  <c r="M44" i="14"/>
  <c r="N44" i="14"/>
  <c r="AA453" i="10"/>
  <c r="I348" i="10"/>
  <c r="L316" i="10"/>
  <c r="B347" i="10"/>
  <c r="AA272" i="10"/>
  <c r="AA257" i="10"/>
  <c r="Y279" i="10"/>
  <c r="Y567" i="10"/>
  <c r="V226" i="10"/>
  <c r="V522" i="10"/>
  <c r="U225" i="10"/>
  <c r="U520" i="10"/>
  <c r="R143" i="10"/>
  <c r="V322" i="10"/>
  <c r="W93" i="10"/>
  <c r="S93" i="10"/>
  <c r="X323" i="10"/>
  <c r="U323" i="10"/>
  <c r="X215" i="10"/>
  <c r="Y208" i="10"/>
  <c r="U215" i="10"/>
  <c r="Z205" i="10"/>
  <c r="Z521" i="10"/>
  <c r="Y200" i="10"/>
  <c r="U200" i="10"/>
  <c r="R132" i="10"/>
  <c r="X127" i="10"/>
  <c r="X467" i="10"/>
  <c r="AA467" i="10"/>
  <c r="Y83" i="10"/>
  <c r="U83" i="10"/>
  <c r="L139" i="10"/>
  <c r="T117" i="10"/>
  <c r="AA117" i="10"/>
  <c r="Z77" i="10"/>
  <c r="AB77" i="10"/>
  <c r="J30" i="81"/>
  <c r="M30" i="81"/>
  <c r="J41" i="81"/>
  <c r="M41" i="81"/>
  <c r="K37" i="14"/>
  <c r="K25" i="14"/>
  <c r="D50" i="16"/>
  <c r="M50" i="16"/>
  <c r="N50" i="16"/>
  <c r="N28" i="14"/>
  <c r="N32" i="80"/>
  <c r="AA103" i="10"/>
  <c r="M14" i="16"/>
  <c r="K50" i="79"/>
  <c r="M85" i="80"/>
  <c r="K30" i="80"/>
  <c r="M67" i="79"/>
  <c r="N37" i="14"/>
  <c r="AD36" i="15"/>
  <c r="D61" i="80"/>
  <c r="J61" i="80"/>
  <c r="M61" i="80"/>
  <c r="K61" i="80"/>
  <c r="M83" i="14"/>
  <c r="E22" i="80"/>
  <c r="J21" i="80"/>
  <c r="K21" i="80"/>
  <c r="G20" i="80"/>
  <c r="C20" i="80"/>
  <c r="K20" i="80"/>
  <c r="F41" i="79"/>
  <c r="E37" i="79"/>
  <c r="C35" i="79"/>
  <c r="G58" i="16"/>
  <c r="C65" i="80"/>
  <c r="K65" i="80"/>
  <c r="I56" i="16"/>
  <c r="E60" i="16"/>
  <c r="K60" i="16"/>
  <c r="P11" i="16"/>
  <c r="G16" i="80"/>
  <c r="C12" i="16"/>
  <c r="M12" i="16"/>
  <c r="AA82" i="15"/>
  <c r="AD82" i="15"/>
  <c r="AA535" i="10"/>
  <c r="K65" i="10"/>
  <c r="N12" i="79"/>
  <c r="R145" i="10"/>
  <c r="AB145" i="10"/>
  <c r="AD83" i="15"/>
  <c r="AA226" i="10"/>
  <c r="AB455" i="10"/>
  <c r="L14" i="16"/>
  <c r="N65" i="16"/>
  <c r="N25" i="14"/>
  <c r="N33" i="14"/>
  <c r="AD115" i="15"/>
  <c r="M26" i="16"/>
  <c r="L77" i="14"/>
  <c r="K76" i="14"/>
  <c r="L72" i="14"/>
  <c r="I34" i="79"/>
  <c r="M71" i="14"/>
  <c r="N71" i="14"/>
  <c r="G32" i="79"/>
  <c r="J58" i="16"/>
  <c r="K58" i="14"/>
  <c r="C68" i="80"/>
  <c r="D68" i="80"/>
  <c r="K68" i="80"/>
  <c r="K56" i="14"/>
  <c r="N56" i="14"/>
  <c r="M55" i="14"/>
  <c r="N55" i="14"/>
  <c r="I19" i="79"/>
  <c r="D28" i="16"/>
  <c r="V233" i="10"/>
  <c r="AA233" i="10"/>
  <c r="V232" i="10"/>
  <c r="AB232" i="10"/>
  <c r="T281" i="10"/>
  <c r="T569" i="10"/>
  <c r="Y264" i="10"/>
  <c r="Y561" i="10"/>
  <c r="U264" i="10"/>
  <c r="U214" i="10"/>
  <c r="V204" i="10"/>
  <c r="V519" i="10"/>
  <c r="V131" i="10"/>
  <c r="X130" i="10"/>
  <c r="V129" i="10"/>
  <c r="X86" i="10"/>
  <c r="T86" i="10"/>
  <c r="AB86" i="10"/>
  <c r="L147" i="10"/>
  <c r="L142" i="10"/>
  <c r="Y74" i="10"/>
  <c r="U74" i="10"/>
  <c r="AB74" i="10"/>
  <c r="S68" i="10"/>
  <c r="W65" i="10"/>
  <c r="S65" i="10"/>
  <c r="K32" i="81"/>
  <c r="M32" i="81"/>
  <c r="AA228" i="10"/>
  <c r="X524" i="10"/>
  <c r="AB524" i="10"/>
  <c r="M14" i="80"/>
  <c r="L14" i="80"/>
  <c r="K14" i="80"/>
  <c r="K11" i="80"/>
  <c r="K22" i="79"/>
  <c r="L22" i="79"/>
  <c r="N22" i="79"/>
  <c r="L66" i="79"/>
  <c r="L11" i="79"/>
  <c r="M36" i="79"/>
  <c r="N36" i="79"/>
  <c r="L48" i="16"/>
  <c r="N48" i="16"/>
  <c r="L83" i="80"/>
  <c r="N83" i="80"/>
  <c r="AB94" i="10"/>
  <c r="I64" i="80"/>
  <c r="L64" i="80"/>
  <c r="M67" i="80"/>
  <c r="K67" i="80"/>
  <c r="N67" i="80"/>
  <c r="K68" i="16"/>
  <c r="M68" i="16"/>
  <c r="N68" i="16"/>
  <c r="L57" i="80"/>
  <c r="K57" i="80"/>
  <c r="M13" i="16"/>
  <c r="L13" i="16"/>
  <c r="K11" i="79"/>
  <c r="AA78" i="10"/>
  <c r="AB78" i="10"/>
  <c r="K29" i="16"/>
  <c r="M29" i="16"/>
  <c r="R498" i="10"/>
  <c r="AA498" i="10"/>
  <c r="AB224" i="10"/>
  <c r="L20" i="80"/>
  <c r="M20" i="80"/>
  <c r="K58" i="16"/>
  <c r="L65" i="80"/>
  <c r="M65" i="80"/>
  <c r="L12" i="16"/>
  <c r="K12" i="16"/>
  <c r="M41" i="80"/>
  <c r="L41" i="80"/>
  <c r="N42" i="80"/>
  <c r="K55" i="80"/>
  <c r="N55" i="80"/>
  <c r="AB221" i="10"/>
  <c r="K21" i="79"/>
  <c r="K13" i="79"/>
  <c r="N76" i="80"/>
  <c r="K22" i="80"/>
  <c r="L52" i="80"/>
  <c r="M52" i="80"/>
  <c r="K11" i="16"/>
  <c r="M11" i="16"/>
  <c r="T492" i="10"/>
  <c r="C943" i="10"/>
  <c r="C939" i="10"/>
  <c r="C935" i="10"/>
  <c r="L15" i="80"/>
  <c r="K15" i="80"/>
  <c r="M15" i="80"/>
  <c r="R564" i="10"/>
  <c r="M55" i="16"/>
  <c r="K55" i="16"/>
  <c r="AA113" i="10"/>
  <c r="T456" i="10"/>
  <c r="J943" i="10"/>
  <c r="J935" i="10"/>
  <c r="J939" i="10"/>
  <c r="N31" i="79"/>
  <c r="M17" i="79"/>
  <c r="K15" i="79"/>
  <c r="N15" i="79"/>
  <c r="K17" i="79"/>
  <c r="N17" i="79"/>
  <c r="AA145" i="10"/>
  <c r="N47" i="16"/>
  <c r="N19" i="14"/>
  <c r="I56" i="80"/>
  <c r="M56" i="80"/>
  <c r="M28" i="79"/>
  <c r="N28" i="79"/>
  <c r="L21" i="79"/>
  <c r="K65" i="79"/>
  <c r="G70" i="79"/>
  <c r="M70" i="79"/>
  <c r="G73" i="79"/>
  <c r="N26" i="16"/>
  <c r="M36" i="14"/>
  <c r="N36" i="14"/>
  <c r="N49" i="16"/>
  <c r="M57" i="16"/>
  <c r="N57" i="16"/>
  <c r="N76" i="14"/>
  <c r="W569" i="10"/>
  <c r="U566" i="10"/>
  <c r="B3" i="16"/>
  <c r="M50" i="79"/>
  <c r="L50" i="79"/>
  <c r="M55" i="79"/>
  <c r="N49" i="79"/>
  <c r="AD25" i="15"/>
  <c r="N54" i="79"/>
  <c r="N75" i="80"/>
  <c r="A2" i="83"/>
  <c r="AB117" i="10"/>
  <c r="AA121" i="10"/>
  <c r="B3" i="79"/>
  <c r="K51" i="79"/>
  <c r="N51" i="79"/>
  <c r="M30" i="80"/>
  <c r="N30" i="80"/>
  <c r="K33" i="16"/>
  <c r="K33" i="80"/>
  <c r="L33" i="80"/>
  <c r="K31" i="80"/>
  <c r="N31" i="80"/>
  <c r="K56" i="79"/>
  <c r="N56" i="79"/>
  <c r="K38" i="80"/>
  <c r="N87" i="80"/>
  <c r="L72" i="80"/>
  <c r="N72" i="80"/>
  <c r="L65" i="79"/>
  <c r="AD37" i="15"/>
  <c r="N30" i="14"/>
  <c r="AC73" i="15"/>
  <c r="AD73" i="15"/>
  <c r="L74" i="80"/>
  <c r="L63" i="14"/>
  <c r="N63" i="14"/>
  <c r="H29" i="79"/>
  <c r="L29" i="79"/>
  <c r="D34" i="79"/>
  <c r="M74" i="14"/>
  <c r="N74" i="14"/>
  <c r="M85" i="14"/>
  <c r="F63" i="80"/>
  <c r="J62" i="80"/>
  <c r="K61" i="14"/>
  <c r="L64" i="14"/>
  <c r="K69" i="14"/>
  <c r="M79" i="14"/>
  <c r="E24" i="80"/>
  <c r="L24" i="80"/>
  <c r="D66" i="80"/>
  <c r="D30" i="79"/>
  <c r="L85" i="14"/>
  <c r="J56" i="16"/>
  <c r="L53" i="14"/>
  <c r="L52" i="14"/>
  <c r="N52" i="14"/>
  <c r="I13" i="80"/>
  <c r="L73" i="80"/>
  <c r="N73" i="80"/>
  <c r="L69" i="14"/>
  <c r="M74" i="16"/>
  <c r="N74" i="16"/>
  <c r="D21" i="16"/>
  <c r="D18" i="16"/>
  <c r="F38" i="79"/>
  <c r="G41" i="79"/>
  <c r="C41" i="79"/>
  <c r="I66" i="80"/>
  <c r="F20" i="16"/>
  <c r="D19" i="16"/>
  <c r="F16" i="80"/>
  <c r="C16" i="80"/>
  <c r="K22" i="14"/>
  <c r="G72" i="79"/>
  <c r="AA144" i="10"/>
  <c r="N58" i="14"/>
  <c r="AD78" i="15"/>
  <c r="K22" i="16"/>
  <c r="N24" i="14"/>
  <c r="AD103" i="15"/>
  <c r="K45" i="16"/>
  <c r="N45" i="16"/>
  <c r="B3" i="14"/>
  <c r="AB66" i="10"/>
  <c r="N23" i="79"/>
  <c r="AA221" i="10"/>
  <c r="N37" i="16"/>
  <c r="B3" i="81"/>
  <c r="K14" i="16"/>
  <c r="N14" i="16"/>
  <c r="AA83" i="10"/>
  <c r="AB118" i="10"/>
  <c r="B3" i="80"/>
  <c r="L85" i="80"/>
  <c r="L67" i="79"/>
  <c r="N67" i="79"/>
  <c r="AD55" i="15"/>
  <c r="K78" i="16"/>
  <c r="N78" i="16"/>
  <c r="M75" i="16"/>
  <c r="N75" i="16"/>
  <c r="M64" i="79"/>
  <c r="N64" i="79"/>
  <c r="AD18" i="15"/>
  <c r="N79" i="14"/>
  <c r="AD20" i="15"/>
  <c r="M74" i="80"/>
  <c r="M31" i="81"/>
  <c r="L12" i="80"/>
  <c r="M70" i="14"/>
  <c r="N70" i="14"/>
  <c r="K72" i="14"/>
  <c r="N72" i="14"/>
  <c r="K83" i="14"/>
  <c r="N83" i="14"/>
  <c r="D24" i="79"/>
  <c r="M24" i="79"/>
  <c r="K53" i="14"/>
  <c r="F54" i="16"/>
  <c r="J63" i="80"/>
  <c r="L68" i="14"/>
  <c r="N68" i="14"/>
  <c r="K77" i="14"/>
  <c r="M77" i="14"/>
  <c r="N77" i="14"/>
  <c r="F59" i="16"/>
  <c r="L59" i="16"/>
  <c r="D62" i="80"/>
  <c r="K62" i="80"/>
  <c r="E13" i="80"/>
  <c r="M13" i="80"/>
  <c r="E18" i="16"/>
  <c r="L73" i="16"/>
  <c r="N73" i="16"/>
  <c r="M89" i="80"/>
  <c r="N89" i="80"/>
  <c r="D40" i="80"/>
  <c r="L77" i="16"/>
  <c r="AC64" i="15"/>
  <c r="AD64" i="15"/>
  <c r="L21" i="14"/>
  <c r="N21" i="14"/>
  <c r="E20" i="79"/>
  <c r="K20" i="79"/>
  <c r="K85" i="14"/>
  <c r="J38" i="79"/>
  <c r="C38" i="79"/>
  <c r="P67" i="80"/>
  <c r="E56" i="16"/>
  <c r="J21" i="16"/>
  <c r="C20" i="16"/>
  <c r="J19" i="79"/>
  <c r="K19" i="79"/>
  <c r="P47" i="16"/>
  <c r="G74" i="79"/>
  <c r="AB534" i="10"/>
  <c r="AA531" i="10"/>
  <c r="AA506" i="10"/>
  <c r="AB482" i="10"/>
  <c r="G48" i="79"/>
  <c r="G47" i="79"/>
  <c r="AA536" i="10"/>
  <c r="AB536" i="10"/>
  <c r="M45" i="79"/>
  <c r="B37" i="12"/>
  <c r="M21" i="79"/>
  <c r="N21" i="79"/>
  <c r="AA524" i="10"/>
  <c r="L13" i="79"/>
  <c r="A3" i="85"/>
  <c r="N25" i="80"/>
  <c r="N52" i="79"/>
  <c r="M34" i="16"/>
  <c r="N34" i="16"/>
  <c r="N76" i="16"/>
  <c r="K62" i="79"/>
  <c r="N62" i="79"/>
  <c r="M63" i="79"/>
  <c r="N63" i="79"/>
  <c r="L82" i="80"/>
  <c r="N82" i="80"/>
  <c r="N69" i="14"/>
  <c r="N61" i="14"/>
  <c r="AD107" i="15"/>
  <c r="M48" i="81"/>
  <c r="M54" i="16"/>
  <c r="M56" i="16"/>
  <c r="M67" i="16"/>
  <c r="N67" i="16"/>
  <c r="AD75" i="15"/>
  <c r="J37" i="79"/>
  <c r="G35" i="79"/>
  <c r="P53" i="80"/>
  <c r="K17" i="14"/>
  <c r="N17" i="14"/>
  <c r="J74" i="79"/>
  <c r="I69" i="16"/>
  <c r="AB523" i="10"/>
  <c r="AA532" i="10"/>
  <c r="P73" i="79"/>
  <c r="G68" i="79"/>
  <c r="C57" i="79"/>
  <c r="J27" i="16"/>
  <c r="F27" i="16"/>
  <c r="S553" i="10"/>
  <c r="AB553" i="10"/>
  <c r="AA548" i="10"/>
  <c r="AA509" i="10"/>
  <c r="AB483" i="10"/>
  <c r="AA469" i="10"/>
  <c r="AB457" i="10"/>
  <c r="F347" i="10"/>
  <c r="I338" i="10"/>
  <c r="Z323" i="10"/>
  <c r="V323" i="10"/>
  <c r="AB323" i="10"/>
  <c r="T321" i="10"/>
  <c r="K316" i="10"/>
  <c r="V313" i="10"/>
  <c r="AB302" i="10"/>
  <c r="L289" i="10"/>
  <c r="U276" i="10"/>
  <c r="T271" i="10"/>
  <c r="Y270" i="10"/>
  <c r="U270" i="10"/>
  <c r="S265" i="10"/>
  <c r="L254" i="10"/>
  <c r="AB250" i="10"/>
  <c r="Y230" i="10"/>
  <c r="W225" i="10"/>
  <c r="T143" i="10"/>
  <c r="AA143" i="10"/>
  <c r="V141" i="10"/>
  <c r="K215" i="10"/>
  <c r="V205" i="10"/>
  <c r="V521" i="10"/>
  <c r="R205" i="10"/>
  <c r="R521" i="10"/>
  <c r="V200" i="10"/>
  <c r="AA182" i="10"/>
  <c r="AA181" i="10"/>
  <c r="AA171" i="10"/>
  <c r="AA169" i="10"/>
  <c r="AB165" i="10"/>
  <c r="AA165" i="10"/>
  <c r="AB161" i="10"/>
  <c r="AB158" i="10"/>
  <c r="M136" i="10"/>
  <c r="K129" i="10"/>
  <c r="L128" i="10"/>
  <c r="L115" i="10"/>
  <c r="M96" i="10"/>
  <c r="M91" i="10"/>
  <c r="L89" i="10"/>
  <c r="L85" i="10"/>
  <c r="K77" i="10"/>
  <c r="X67" i="10"/>
  <c r="AA67" i="10"/>
  <c r="AA508" i="10"/>
  <c r="AB481" i="10"/>
  <c r="AA457" i="10"/>
  <c r="AA319" i="10"/>
  <c r="AA310" i="10"/>
  <c r="L305" i="10"/>
  <c r="K303" i="10"/>
  <c r="AB298" i="10"/>
  <c r="L288" i="10"/>
  <c r="L255" i="10"/>
  <c r="AA250" i="10"/>
  <c r="AB245" i="10"/>
  <c r="AB240" i="10"/>
  <c r="M225" i="10"/>
  <c r="AB188" i="10"/>
  <c r="L188" i="10"/>
  <c r="AB187" i="10"/>
  <c r="K185" i="10"/>
  <c r="AB184" i="10"/>
  <c r="AA174" i="10"/>
  <c r="AA172" i="10"/>
  <c r="AB159" i="10"/>
  <c r="AA158" i="10"/>
  <c r="L154" i="10"/>
  <c r="L153" i="10"/>
  <c r="L150" i="10"/>
  <c r="L149" i="10"/>
  <c r="L145" i="10"/>
  <c r="K143" i="10"/>
  <c r="M133" i="10"/>
  <c r="U115" i="10"/>
  <c r="M116" i="10"/>
  <c r="L105" i="10"/>
  <c r="M97" i="10"/>
  <c r="K88" i="10"/>
  <c r="M82" i="10"/>
  <c r="H39" i="80"/>
  <c r="M39" i="80"/>
  <c r="E72" i="79"/>
  <c r="J79" i="16"/>
  <c r="F79" i="16"/>
  <c r="J34" i="80"/>
  <c r="F34" i="80"/>
  <c r="D69" i="16"/>
  <c r="I28" i="16"/>
  <c r="S552" i="10"/>
  <c r="AB552" i="10"/>
  <c r="AA549" i="10"/>
  <c r="AB511" i="10"/>
  <c r="AA507" i="10"/>
  <c r="AA505" i="10"/>
  <c r="AA479" i="10"/>
  <c r="AB478" i="10"/>
  <c r="R466" i="10"/>
  <c r="AA466" i="10"/>
  <c r="E348" i="10"/>
  <c r="R325" i="10"/>
  <c r="AA325" i="10"/>
  <c r="S324" i="10"/>
  <c r="T324" i="10"/>
  <c r="AA324" i="10"/>
  <c r="AA323" i="10"/>
  <c r="Y322" i="10"/>
  <c r="U322" i="10"/>
  <c r="R321" i="10"/>
  <c r="AA321" i="10"/>
  <c r="W314" i="10"/>
  <c r="AA314" i="10"/>
  <c r="AA311" i="10"/>
  <c r="W309" i="10"/>
  <c r="AB305" i="10"/>
  <c r="AA303" i="10"/>
  <c r="AA301" i="10"/>
  <c r="AB300" i="10"/>
  <c r="M290" i="10"/>
  <c r="AA287" i="10"/>
  <c r="X280" i="10"/>
  <c r="X568" i="10"/>
  <c r="T280" i="10"/>
  <c r="Y278" i="10"/>
  <c r="Y566" i="10"/>
  <c r="Y277" i="10"/>
  <c r="Y564" i="10"/>
  <c r="AA564" i="10"/>
  <c r="W271" i="10"/>
  <c r="L266" i="10"/>
  <c r="U265" i="10"/>
  <c r="U563" i="10"/>
  <c r="L265" i="10"/>
  <c r="AB255" i="10"/>
  <c r="AB249" i="10"/>
  <c r="M249" i="10"/>
  <c r="Y234" i="10"/>
  <c r="AB244" i="10"/>
  <c r="T230" i="10"/>
  <c r="T223" i="10"/>
  <c r="T496" i="10"/>
  <c r="X223" i="10"/>
  <c r="X496" i="10"/>
  <c r="AB496" i="10"/>
  <c r="V219" i="10"/>
  <c r="V492" i="10"/>
  <c r="L234" i="10"/>
  <c r="Z144" i="10"/>
  <c r="V139" i="10"/>
  <c r="X139" i="10"/>
  <c r="X95" i="10"/>
  <c r="T93" i="10"/>
  <c r="M216" i="10"/>
  <c r="T215" i="10"/>
  <c r="Y213" i="10"/>
  <c r="U213" i="10"/>
  <c r="T208" i="10"/>
  <c r="Y205" i="10"/>
  <c r="Y521" i="10"/>
  <c r="M204" i="10"/>
  <c r="R201" i="10"/>
  <c r="X200" i="10"/>
  <c r="T200" i="10"/>
  <c r="V199" i="10"/>
  <c r="R199" i="10"/>
  <c r="V197" i="10"/>
  <c r="V491" i="10"/>
  <c r="R197" i="10"/>
  <c r="Y214" i="10"/>
  <c r="AB214" i="10"/>
  <c r="L191" i="10"/>
  <c r="K189" i="10"/>
  <c r="Z199" i="10"/>
  <c r="L186" i="10"/>
  <c r="S132" i="10"/>
  <c r="W128" i="10"/>
  <c r="AB128" i="10"/>
  <c r="L170" i="10"/>
  <c r="L146" i="10"/>
  <c r="M144" i="10"/>
  <c r="L143" i="10"/>
  <c r="M134" i="10"/>
  <c r="X120" i="10"/>
  <c r="R115" i="10"/>
  <c r="L113" i="10"/>
  <c r="L103" i="10"/>
  <c r="M102" i="10"/>
  <c r="M98" i="10"/>
  <c r="L87" i="10"/>
  <c r="L71" i="10"/>
  <c r="J46" i="16"/>
  <c r="K46" i="16"/>
  <c r="J40" i="80"/>
  <c r="P39" i="80"/>
  <c r="I72" i="79"/>
  <c r="D72" i="79"/>
  <c r="C69" i="79"/>
  <c r="I79" i="16"/>
  <c r="C58" i="79"/>
  <c r="I66" i="16"/>
  <c r="H28" i="16"/>
  <c r="AA13" i="15"/>
  <c r="AD13" i="15"/>
  <c r="G27" i="16"/>
  <c r="AA547" i="10"/>
  <c r="R545" i="10"/>
  <c r="AA545" i="10"/>
  <c r="V537" i="10"/>
  <c r="AA537" i="10"/>
  <c r="AB533" i="10"/>
  <c r="AB512" i="10"/>
  <c r="U510" i="10"/>
  <c r="AA510" i="10"/>
  <c r="AA484" i="10"/>
  <c r="AB480" i="10"/>
  <c r="AB477" i="10"/>
  <c r="AB466" i="10"/>
  <c r="T454" i="10"/>
  <c r="AB454" i="10"/>
  <c r="G347" i="10"/>
  <c r="R322" i="10"/>
  <c r="X320" i="10"/>
  <c r="T320" i="10"/>
  <c r="K317" i="10"/>
  <c r="AA315" i="10"/>
  <c r="S312" i="10"/>
  <c r="AB312" i="10"/>
  <c r="L302" i="10"/>
  <c r="K291" i="10"/>
  <c r="X281" i="10"/>
  <c r="L280" i="10"/>
  <c r="U279" i="10"/>
  <c r="L279" i="10"/>
  <c r="K267" i="10"/>
  <c r="AB256" i="10"/>
  <c r="Z279" i="10"/>
  <c r="Z567" i="10"/>
  <c r="W278" i="10"/>
  <c r="T231" i="10"/>
  <c r="AA231" i="10"/>
  <c r="V234" i="10"/>
  <c r="M245" i="10"/>
  <c r="Y225" i="10"/>
  <c r="Y520" i="10"/>
  <c r="W219" i="10"/>
  <c r="W492" i="10"/>
  <c r="AA492" i="10"/>
  <c r="X141" i="10"/>
  <c r="T139" i="10"/>
  <c r="Y95" i="10"/>
  <c r="U95" i="10"/>
  <c r="X93" i="10"/>
  <c r="U93" i="10"/>
  <c r="S92" i="10"/>
  <c r="AB92" i="10"/>
  <c r="S91" i="10"/>
  <c r="AB91" i="10"/>
  <c r="U205" i="10"/>
  <c r="U521" i="10"/>
  <c r="R204" i="10"/>
  <c r="R202" i="10"/>
  <c r="W199" i="10"/>
  <c r="S199" i="10"/>
  <c r="L196" i="10"/>
  <c r="U208" i="10"/>
  <c r="AA192" i="10"/>
  <c r="M187" i="10"/>
  <c r="AA186" i="10"/>
  <c r="L184" i="10"/>
  <c r="AA183" i="10"/>
  <c r="Y132" i="10"/>
  <c r="AA180" i="10"/>
  <c r="Y131" i="10"/>
  <c r="M177" i="10"/>
  <c r="AA175" i="10"/>
  <c r="AA168" i="10"/>
  <c r="U85" i="10"/>
  <c r="AB85" i="10"/>
  <c r="AB160" i="10"/>
  <c r="AB157" i="10"/>
  <c r="K156" i="10"/>
  <c r="L152" i="10"/>
  <c r="L151" i="10"/>
  <c r="M147" i="10"/>
  <c r="K142" i="10"/>
  <c r="L137" i="10"/>
  <c r="M135" i="10"/>
  <c r="U120" i="10"/>
  <c r="AB120" i="10"/>
  <c r="AA119" i="10"/>
  <c r="K127" i="10"/>
  <c r="Y76" i="10"/>
  <c r="U76" i="10"/>
  <c r="M106" i="10"/>
  <c r="AB105" i="10"/>
  <c r="L101" i="10"/>
  <c r="M99" i="10"/>
  <c r="L95" i="10"/>
  <c r="M92" i="10"/>
  <c r="M90" i="10"/>
  <c r="M86" i="10"/>
  <c r="L78" i="10"/>
  <c r="M72" i="10"/>
  <c r="Y65" i="10"/>
  <c r="V65" i="10"/>
  <c r="K29" i="81"/>
  <c r="M29" i="81"/>
  <c r="B2" i="16"/>
  <c r="B2" i="80"/>
  <c r="B2" i="15"/>
  <c r="B2" i="79"/>
  <c r="AA494" i="10"/>
  <c r="AB494" i="10"/>
  <c r="B939" i="10"/>
  <c r="B935" i="10"/>
  <c r="B943" i="10"/>
  <c r="AB498" i="10"/>
  <c r="AB564" i="10"/>
  <c r="K37" i="79"/>
  <c r="L37" i="79"/>
  <c r="M37" i="79"/>
  <c r="N37" i="79"/>
  <c r="AB493" i="10"/>
  <c r="AA493" i="10"/>
  <c r="AB67" i="10"/>
  <c r="R562" i="10"/>
  <c r="AB210" i="10"/>
  <c r="AB219" i="10"/>
  <c r="AA223" i="10"/>
  <c r="AB220" i="10"/>
  <c r="L29" i="16"/>
  <c r="N29" i="16"/>
  <c r="K85" i="80"/>
  <c r="N85" i="80"/>
  <c r="L24" i="79"/>
  <c r="H41" i="79"/>
  <c r="C40" i="79"/>
  <c r="P29" i="79"/>
  <c r="B2" i="14"/>
  <c r="M64" i="14"/>
  <c r="N64" i="14"/>
  <c r="AA92" i="10"/>
  <c r="K45" i="79"/>
  <c r="N45" i="79"/>
  <c r="AB121" i="10"/>
  <c r="AA118" i="10"/>
  <c r="M65" i="79"/>
  <c r="N65" i="79"/>
  <c r="J32" i="79"/>
  <c r="F39" i="79"/>
  <c r="K328" i="10"/>
  <c r="L327" i="10"/>
  <c r="AA245" i="10"/>
  <c r="L185" i="10"/>
  <c r="X140" i="10"/>
  <c r="AB140" i="10"/>
  <c r="X138" i="10"/>
  <c r="L217" i="10"/>
  <c r="AA187" i="10"/>
  <c r="R130" i="10"/>
  <c r="L180" i="10"/>
  <c r="M186" i="10"/>
  <c r="K177" i="10"/>
  <c r="R129" i="10"/>
  <c r="M176" i="10"/>
  <c r="AB174" i="10"/>
  <c r="V84" i="10"/>
  <c r="AB84" i="10"/>
  <c r="L144" i="10"/>
  <c r="B936" i="10"/>
  <c r="V104" i="10"/>
  <c r="W68" i="10"/>
  <c r="AA68" i="10"/>
  <c r="K91" i="10"/>
  <c r="S565" i="10"/>
  <c r="AA269" i="10"/>
  <c r="AB269" i="10"/>
  <c r="L16" i="79"/>
  <c r="K16" i="79"/>
  <c r="M16" i="79"/>
  <c r="AA521" i="10"/>
  <c r="N50" i="79"/>
  <c r="M60" i="16"/>
  <c r="AA86" i="10"/>
  <c r="N36" i="16"/>
  <c r="AB114" i="10"/>
  <c r="N14" i="79"/>
  <c r="Y470" i="10"/>
  <c r="AA326" i="10"/>
  <c r="M12" i="80"/>
  <c r="K12" i="80"/>
  <c r="N12" i="80"/>
  <c r="AB209" i="10"/>
  <c r="AB467" i="10"/>
  <c r="U561" i="10"/>
  <c r="AA264" i="10"/>
  <c r="AB264" i="10"/>
  <c r="L22" i="16"/>
  <c r="M22" i="16"/>
  <c r="AA454" i="10"/>
  <c r="L72" i="79"/>
  <c r="M34" i="80"/>
  <c r="N33" i="16"/>
  <c r="N55" i="79"/>
  <c r="N11" i="16"/>
  <c r="L61" i="80"/>
  <c r="M66" i="79"/>
  <c r="N66" i="79"/>
  <c r="L11" i="80"/>
  <c r="N11" i="80"/>
  <c r="M58" i="16"/>
  <c r="AA74" i="10"/>
  <c r="M21" i="80"/>
  <c r="AB233" i="10"/>
  <c r="AA220" i="10"/>
  <c r="AA127" i="10"/>
  <c r="AB227" i="10"/>
  <c r="N18" i="79"/>
  <c r="M22" i="80"/>
  <c r="L22" i="80"/>
  <c r="N22" i="80"/>
  <c r="AB113" i="10"/>
  <c r="U456" i="10"/>
  <c r="T522" i="10"/>
  <c r="AB226" i="10"/>
  <c r="AB76" i="10"/>
  <c r="AA320" i="10"/>
  <c r="AB200" i="10"/>
  <c r="AB205" i="10"/>
  <c r="AB139" i="10"/>
  <c r="AA322" i="10"/>
  <c r="AB230" i="10"/>
  <c r="AB326" i="10"/>
  <c r="N22" i="16"/>
  <c r="AB276" i="10"/>
  <c r="L68" i="80"/>
  <c r="N38" i="80"/>
  <c r="L60" i="16"/>
  <c r="N60" i="16"/>
  <c r="AB281" i="10"/>
  <c r="N52" i="80"/>
  <c r="L58" i="16"/>
  <c r="N58" i="16"/>
  <c r="AB83" i="10"/>
  <c r="L21" i="80"/>
  <c r="N21" i="80"/>
  <c r="AA232" i="10"/>
  <c r="N43" i="80"/>
  <c r="AB127" i="10"/>
  <c r="N84" i="80"/>
  <c r="AA227" i="10"/>
  <c r="N54" i="80"/>
  <c r="K28" i="16"/>
  <c r="L28" i="16"/>
  <c r="M28" i="16"/>
  <c r="AA115" i="10"/>
  <c r="AB115" i="10"/>
  <c r="AB213" i="10"/>
  <c r="AA213" i="10"/>
  <c r="AA93" i="10"/>
  <c r="AB93" i="10"/>
  <c r="T568" i="10"/>
  <c r="AA280" i="10"/>
  <c r="AB280" i="10"/>
  <c r="W465" i="10"/>
  <c r="AA309" i="10"/>
  <c r="AB309" i="10"/>
  <c r="AA271" i="10"/>
  <c r="AB271" i="10"/>
  <c r="K338" i="10"/>
  <c r="L338" i="10"/>
  <c r="L68" i="79"/>
  <c r="K68" i="79"/>
  <c r="L40" i="80"/>
  <c r="M40" i="80"/>
  <c r="K16" i="80"/>
  <c r="M16" i="80"/>
  <c r="L16" i="80"/>
  <c r="L18" i="16"/>
  <c r="M18" i="16"/>
  <c r="K18" i="16"/>
  <c r="N18" i="16"/>
  <c r="M73" i="79"/>
  <c r="L73" i="79"/>
  <c r="AA199" i="10"/>
  <c r="M338" i="10"/>
  <c r="M68" i="79"/>
  <c r="AA120" i="10"/>
  <c r="AB223" i="10"/>
  <c r="K34" i="80"/>
  <c r="K24" i="79"/>
  <c r="AB231" i="10"/>
  <c r="K24" i="80"/>
  <c r="K39" i="80"/>
  <c r="N65" i="80"/>
  <c r="AA76" i="10"/>
  <c r="N57" i="80"/>
  <c r="AA139" i="10"/>
  <c r="N11" i="79"/>
  <c r="K29" i="79"/>
  <c r="AA128" i="10"/>
  <c r="AA234" i="10"/>
  <c r="AB234" i="10"/>
  <c r="R497" i="10"/>
  <c r="AA201" i="10"/>
  <c r="AB201" i="10"/>
  <c r="K48" i="79"/>
  <c r="M48" i="79"/>
  <c r="L48" i="79"/>
  <c r="L56" i="16"/>
  <c r="K56" i="16"/>
  <c r="M66" i="80"/>
  <c r="L66" i="80"/>
  <c r="M63" i="80"/>
  <c r="K63" i="80"/>
  <c r="AA456" i="10"/>
  <c r="AB456" i="10"/>
  <c r="AB324" i="10"/>
  <c r="AA141" i="10"/>
  <c r="N53" i="14"/>
  <c r="AB143" i="10"/>
  <c r="AB225" i="10"/>
  <c r="K40" i="80"/>
  <c r="L39" i="80"/>
  <c r="AA219" i="10"/>
  <c r="AB141" i="10"/>
  <c r="AA214" i="10"/>
  <c r="L20" i="79"/>
  <c r="M62" i="80"/>
  <c r="AA95" i="10"/>
  <c r="AB95" i="10"/>
  <c r="AA65" i="10"/>
  <c r="AB65" i="10"/>
  <c r="U567" i="10"/>
  <c r="AA279" i="10"/>
  <c r="R519" i="10"/>
  <c r="AA204" i="10"/>
  <c r="AB204" i="10"/>
  <c r="W566" i="10"/>
  <c r="AB278" i="10"/>
  <c r="K58" i="79"/>
  <c r="M58" i="79"/>
  <c r="L58" i="79"/>
  <c r="AB197" i="10"/>
  <c r="R491" i="10"/>
  <c r="AA197" i="10"/>
  <c r="AB215" i="10"/>
  <c r="AA215" i="10"/>
  <c r="L69" i="16"/>
  <c r="M69" i="16"/>
  <c r="K69" i="16"/>
  <c r="AA270" i="10"/>
  <c r="AB270" i="10"/>
  <c r="L47" i="79"/>
  <c r="M47" i="79"/>
  <c r="K47" i="79"/>
  <c r="M74" i="79"/>
  <c r="L74" i="79"/>
  <c r="K74" i="79"/>
  <c r="K54" i="16"/>
  <c r="L54" i="16"/>
  <c r="N54" i="16"/>
  <c r="M19" i="16"/>
  <c r="L19" i="16"/>
  <c r="K19" i="16"/>
  <c r="M30" i="79"/>
  <c r="L30" i="79"/>
  <c r="K30" i="79"/>
  <c r="L34" i="79"/>
  <c r="K34" i="79"/>
  <c r="M34" i="79"/>
  <c r="N24" i="79"/>
  <c r="AB199" i="10"/>
  <c r="AB545" i="10"/>
  <c r="N56" i="16"/>
  <c r="AB492" i="10"/>
  <c r="AB521" i="10"/>
  <c r="AA200" i="10"/>
  <c r="AA312" i="10"/>
  <c r="AB322" i="10"/>
  <c r="AB279" i="10"/>
  <c r="AB325" i="10"/>
  <c r="AB510" i="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 i="80"/>
  <c r="AA496" i="10"/>
  <c r="M20" i="79"/>
  <c r="N14" i="80"/>
  <c r="L62" i="80"/>
  <c r="N62" i="80"/>
  <c r="M69" i="79"/>
  <c r="K69" i="79"/>
  <c r="AA132" i="10"/>
  <c r="AB132" i="10"/>
  <c r="AB208" i="10"/>
  <c r="AA208" i="10"/>
  <c r="L57" i="79"/>
  <c r="M57" i="79"/>
  <c r="K57" i="79"/>
  <c r="AA131" i="10"/>
  <c r="AB131" i="10"/>
  <c r="AB202" i="10"/>
  <c r="R495" i="10"/>
  <c r="AA202" i="10"/>
  <c r="X569" i="10"/>
  <c r="AB569" i="10"/>
  <c r="AA281" i="10"/>
  <c r="M66" i="16"/>
  <c r="K66" i="16"/>
  <c r="L66" i="16"/>
  <c r="M72" i="79"/>
  <c r="K72" i="79"/>
  <c r="M46" i="16"/>
  <c r="L46" i="16"/>
  <c r="M79" i="16"/>
  <c r="K79" i="16"/>
  <c r="L79" i="16"/>
  <c r="W520" i="10"/>
  <c r="AA225" i="10"/>
  <c r="S563" i="10"/>
  <c r="AA265" i="10"/>
  <c r="AB265" i="10"/>
  <c r="U562" i="10"/>
  <c r="AA276" i="10"/>
  <c r="AA313" i="10"/>
  <c r="AB313" i="10"/>
  <c r="L27" i="16"/>
  <c r="M27" i="16"/>
  <c r="K27" i="16"/>
  <c r="M35" i="79"/>
  <c r="L35" i="79"/>
  <c r="K35" i="79"/>
  <c r="M20" i="16"/>
  <c r="L20" i="16"/>
  <c r="K20" i="16"/>
  <c r="M38" i="79"/>
  <c r="L38" i="79"/>
  <c r="K38" i="79"/>
  <c r="L56" i="80"/>
  <c r="K56" i="80"/>
  <c r="M21" i="16"/>
  <c r="L21" i="16"/>
  <c r="K21" i="16"/>
  <c r="M64" i="80"/>
  <c r="K64" i="80"/>
  <c r="N64" i="80"/>
  <c r="AA566" i="10"/>
  <c r="AB566" i="10"/>
  <c r="K70" i="79"/>
  <c r="L70" i="79"/>
  <c r="L34" i="80"/>
  <c r="AB320" i="10"/>
  <c r="AA205" i="10"/>
  <c r="AB314" i="10"/>
  <c r="AA552" i="10"/>
  <c r="L69" i="79"/>
  <c r="N69" i="79"/>
  <c r="AA553" i="10"/>
  <c r="K73" i="79"/>
  <c r="AB321" i="10"/>
  <c r="N85" i="14"/>
  <c r="N68" i="80"/>
  <c r="K13" i="80"/>
  <c r="N33" i="80"/>
  <c r="L13" i="80"/>
  <c r="K59" i="16"/>
  <c r="L19" i="79"/>
  <c r="M19" i="79"/>
  <c r="N55" i="16"/>
  <c r="AA277" i="10"/>
  <c r="L63" i="80"/>
  <c r="M24" i="80"/>
  <c r="N12" i="16"/>
  <c r="N20" i="80"/>
  <c r="N13" i="16"/>
  <c r="AA91" i="10"/>
  <c r="M29" i="79"/>
  <c r="X468" i="10"/>
  <c r="AA138" i="10"/>
  <c r="AB138" i="10"/>
  <c r="K32" i="79"/>
  <c r="M32" i="79"/>
  <c r="L32" i="79"/>
  <c r="AB562" i="10"/>
  <c r="AA562" i="10"/>
  <c r="AA84" i="10"/>
  <c r="AB129" i="10"/>
  <c r="AA129" i="10"/>
  <c r="AA130" i="10"/>
  <c r="AB130" i="10"/>
  <c r="K40" i="79"/>
  <c r="L40" i="79"/>
  <c r="M40" i="79"/>
  <c r="L41" i="79"/>
  <c r="K41" i="79"/>
  <c r="M41" i="79"/>
  <c r="AB104" i="10"/>
  <c r="AA104" i="10"/>
  <c r="K39" i="79"/>
  <c r="L39" i="79"/>
  <c r="M39" i="79"/>
  <c r="AB68" i="10"/>
  <c r="AA140" i="10"/>
  <c r="AB522" i="10"/>
  <c r="AA522" i="10"/>
  <c r="AA565" i="10"/>
  <c r="AB565" i="10"/>
  <c r="N39" i="79"/>
  <c r="N40" i="79"/>
  <c r="N21" i="16"/>
  <c r="N46" i="16"/>
  <c r="N57" i="79"/>
  <c r="N59" i="16"/>
  <c r="N30" i="79"/>
  <c r="N74" i="79"/>
  <c r="N16" i="79"/>
  <c r="AA561" i="10"/>
  <c r="AB561" i="10"/>
  <c r="N13" i="80"/>
  <c r="N56" i="80"/>
  <c r="N27" i="16"/>
  <c r="N72" i="79"/>
  <c r="N39" i="80"/>
  <c r="N29" i="79"/>
  <c r="N20" i="79"/>
  <c r="N24" i="80"/>
  <c r="AA470" i="10"/>
  <c r="AB470" i="10"/>
  <c r="AB520" i="10"/>
  <c r="AA520" i="10"/>
  <c r="AA567" i="10"/>
  <c r="AB567" i="10"/>
  <c r="AB497" i="10"/>
  <c r="AA497" i="10"/>
  <c r="AA569" i="10"/>
  <c r="N20" i="16"/>
  <c r="N35" i="79"/>
  <c r="N47" i="79"/>
  <c r="N58" i="79"/>
  <c r="N48" i="79"/>
  <c r="AB465" i="10"/>
  <c r="AA465" i="10"/>
  <c r="AA568" i="10"/>
  <c r="AB568" i="10"/>
  <c r="AA563" i="10"/>
  <c r="AB563" i="10"/>
  <c r="AA495" i="10"/>
  <c r="AB495" i="10"/>
  <c r="AA519" i="10"/>
  <c r="AB519" i="10"/>
  <c r="AB491" i="10"/>
  <c r="AA491" i="10"/>
  <c r="N19" i="16"/>
  <c r="N66" i="80"/>
  <c r="N16" i="80"/>
  <c r="N28" i="16"/>
  <c r="N34" i="80"/>
  <c r="N68" i="79"/>
  <c r="N73" i="79"/>
  <c r="N63" i="80"/>
  <c r="N19" i="79"/>
  <c r="N70" i="79"/>
  <c r="N38" i="79"/>
  <c r="N79" i="16"/>
  <c r="N66" i="16"/>
  <c r="N34" i="79"/>
  <c r="N69" i="16"/>
  <c r="N40" i="80"/>
  <c r="N32" i="79"/>
  <c r="N41" i="79"/>
  <c r="AA468" i="10"/>
  <c r="AB468" i="10"/>
</calcChain>
</file>

<file path=xl/sharedStrings.xml><?xml version="1.0" encoding="utf-8"?>
<sst xmlns="http://schemas.openxmlformats.org/spreadsheetml/2006/main" count="9423" uniqueCount="1661">
  <si>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</si>
  <si>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</si>
  <si>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</si>
  <si>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</si>
  <si>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</si>
  <si>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</si>
  <si>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</si>
  <si>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</si>
  <si>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</si>
  <si>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</si>
  <si>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</si>
  <si>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</si>
  <si>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</si>
  <si>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</si>
  <si>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</si>
  <si>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</si>
  <si>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</si>
  <si>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</si>
  <si>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</si>
  <si>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</si>
  <si>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</si>
  <si>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</si>
  <si>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</si>
  <si>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</si>
  <si>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</si>
  <si>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</si>
  <si>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</si>
  <si>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</si>
  <si>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</si>
  <si>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</si>
  <si>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</si>
  <si>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</si>
  <si>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</si>
  <si>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</si>
  <si>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</si>
  <si>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</si>
  <si>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</si>
  <si>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</si>
  <si>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</si>
  <si>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</si>
  <si>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</si>
  <si>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</si>
  <si>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</si>
  <si>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</si>
  <si>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</si>
  <si>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</si>
  <si>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</si>
  <si>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</si>
  <si>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</si>
  <si>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</si>
  <si>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</si>
  <si>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</si>
  <si>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</si>
  <si>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</si>
  <si>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</si>
  <si>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</si>
  <si>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</si>
  <si>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</si>
  <si>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</si>
  <si>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</si>
  <si>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</si>
  <si>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</si>
  <si>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</si>
  <si>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</si>
  <si>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</si>
  <si>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</si>
  <si>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</si>
  <si>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</si>
  <si>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</si>
  <si>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</si>
  <si>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</si>
  <si>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</si>
  <si>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</si>
  <si>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</si>
  <si>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</si>
  <si>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</si>
  <si>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</si>
  <si>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</si>
  <si>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</si>
  <si>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</si>
  <si>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</si>
  <si>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</si>
  <si>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</si>
  <si>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</si>
  <si>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</si>
  <si>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</si>
  <si>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</si>
  <si>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</si>
  <si>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</si>
  <si>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</si>
  <si>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</si>
  <si>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</si>
  <si>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</si>
  <si>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</si>
  <si>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</si>
  <si>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</si>
  <si>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</si>
  <si>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</si>
  <si>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</si>
  <si>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</si>
  <si>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</si>
  <si>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</si>
  <si>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</si>
  <si>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</si>
  <si>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</si>
  <si>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</si>
  <si>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</si>
  <si>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</si>
  <si>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</si>
  <si>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</si>
  <si>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</si>
  <si>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</si>
  <si>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</si>
  <si>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</si>
  <si>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</si>
  <si>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</si>
  <si>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</si>
  <si>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</si>
  <si>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</si>
  <si>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</si>
  <si>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</si>
  <si>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</si>
  <si>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</si>
  <si>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</si>
  <si>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</si>
  <si>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</si>
  <si>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</si>
  <si>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</si>
  <si>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</si>
  <si>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</si>
  <si>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</si>
  <si>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</si>
  <si>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</si>
  <si>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</si>
  <si>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</si>
  <si>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</si>
  <si>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</si>
  <si>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</si>
  <si>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</si>
  <si>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</si>
  <si>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</si>
  <si>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</si>
  <si>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</si>
  <si>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</si>
  <si>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</si>
  <si>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</si>
  <si>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</si>
  <si>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</si>
  <si>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</si>
  <si>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</si>
  <si>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</si>
  <si>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</si>
  <si>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</si>
  <si>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</si>
  <si>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</si>
  <si>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</si>
  <si>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</si>
  <si>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</si>
  <si>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</si>
  <si>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</si>
  <si>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</si>
  <si>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</si>
  <si>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</si>
  <si>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</si>
  <si>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</si>
  <si>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</si>
  <si>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</si>
  <si>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</si>
  <si>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</si>
  <si>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</si>
  <si>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</si>
  <si>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</si>
  <si>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</si>
  <si>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</si>
  <si>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</si>
  <si>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</si>
  <si>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</si>
  <si>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</si>
  <si>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</si>
  <si>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</si>
  <si>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</si>
  <si>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</si>
  <si>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</si>
  <si>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</si>
  <si>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</si>
  <si>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</si>
  <si>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</si>
  <si>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</si>
  <si>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</si>
  <si>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</si>
  <si>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</si>
  <si>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</si>
  <si>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</si>
  <si>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</si>
  <si>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</si>
  <si>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</si>
  <si>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</si>
  <si>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</si>
  <si>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</si>
  <si>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</si>
  <si>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</si>
  <si>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</si>
  <si>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</si>
  <si>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</si>
  <si>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</si>
  <si>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</si>
  <si>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</si>
  <si>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</si>
  <si>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</si>
  <si>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</si>
  <si>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</si>
  <si>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</si>
  <si>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</si>
  <si>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</si>
  <si>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</si>
  <si>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</si>
  <si>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</si>
  <si>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</si>
  <si>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</si>
  <si>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</si>
  <si>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</si>
  <si>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</si>
  <si>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</si>
  <si>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</si>
  <si>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</si>
  <si>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</si>
  <si>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</si>
  <si>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</si>
  <si>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</si>
  <si>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</si>
  <si>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</si>
  <si>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</si>
  <si>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</si>
  <si>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</si>
  <si>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</si>
  <si>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</si>
  <si>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</si>
  <si>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</si>
  <si>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</si>
  <si>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</si>
  <si>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</si>
  <si>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</si>
  <si>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</si>
  <si>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</si>
  <si>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</si>
  <si>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</si>
  <si>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</si>
  <si>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</si>
  <si>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</si>
  <si>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</si>
  <si>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</si>
  <si>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</si>
  <si>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</si>
  <si>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</si>
  <si>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</si>
  <si>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</si>
  <si>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</si>
  <si>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</si>
  <si>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</si>
  <si>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</si>
  <si>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</si>
  <si>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</si>
  <si>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</si>
  <si>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</si>
  <si>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</si>
  <si>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</si>
  <si>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</si>
  <si>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</si>
  <si>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</si>
  <si>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</si>
  <si>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</si>
  <si>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</si>
  <si>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</si>
  <si>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</si>
  <si>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</si>
  <si>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</si>
  <si>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</si>
  <si>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</si>
  <si>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</si>
  <si>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>TRNSYS 13.1
(TSYS-BEL/BRE)</t>
  </si>
  <si>
    <t>SERIRES 1.2
(SRES-BRE)</t>
  </si>
  <si>
    <t>SERIRES/SUNCODE 5.7
(SRES/SUN)</t>
  </si>
  <si>
    <t>ESP-RV8
(ESP-DMU)</t>
  </si>
  <si>
    <t>BLAST-3.0 level 193 v.1
(BLAST-US/IT)</t>
  </si>
  <si>
    <r>
      <t>CERL,</t>
    </r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United States (U.S.)</t>
    </r>
  </si>
  <si>
    <r>
      <t>LANL/LBNL,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U.S.</t>
    </r>
  </si>
  <si>
    <r>
      <t>NREL/BRE,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U.S./U.K.</t>
    </r>
  </si>
  <si>
    <r>
      <t>NREL,</t>
    </r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U.S.
Politecnico Torino, Italy</t>
    </r>
  </si>
  <si>
    <t>BRE, U.K. 
Vrije Universiteit (VUB) Brussels, Belgium</t>
  </si>
  <si>
    <r>
      <t>a</t>
    </r>
    <r>
      <rPr>
        <sz val="10"/>
        <rFont val="Arial"/>
        <family val="2"/>
      </rPr>
      <t>CERL-U.S. Army Construction Engineering Research Laboratories</t>
    </r>
  </si>
  <si>
    <r>
      <t>b</t>
    </r>
    <r>
      <rPr>
        <sz val="10"/>
        <rFont val="Arial"/>
        <family val="2"/>
      </rPr>
      <t>NREL-National Renewable Energy Laboratory</t>
    </r>
    <r>
      <rPr>
        <vertAlign val="superscript"/>
        <sz val="10"/>
        <rFont val="Arial"/>
        <family val="2"/>
      </rPr>
      <t xml:space="preserve"> </t>
    </r>
  </si>
  <si>
    <r>
      <t>c</t>
    </r>
    <r>
      <rPr>
        <sz val="10"/>
        <rFont val="Arial"/>
        <family val="2"/>
      </rPr>
      <t>LANL/LBNL-Los Alamos National Laboratory/Lawrence Berkeley National Laboratory</t>
    </r>
  </si>
  <si>
    <r>
      <t>d</t>
    </r>
    <r>
      <rPr>
        <sz val="10"/>
        <rFont val="Arial"/>
        <family val="2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</si>
  <si>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</si>
  <si>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</si>
  <si>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</si>
  <si>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</si>
  <si>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</si>
  <si>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</si>
  <si>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</si>
  <si>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</si>
  <si>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</si>
  <si>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</si>
  <si>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</si>
  <si>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</si>
  <si>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</si>
  <si>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</si>
  <si>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</si>
  <si>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</si>
  <si>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</si>
  <si>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</si>
  <si>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</si>
  <si>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</si>
  <si>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</si>
  <si>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</si>
  <si>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</si>
  <si>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</si>
  <si>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</si>
  <si>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</si>
  <si>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</si>
  <si>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</si>
  <si>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</si>
  <si>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</si>
  <si>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</si>
  <si>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</si>
  <si>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</si>
  <si>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</si>
  <si>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</si>
  <si>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</si>
  <si>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</si>
  <si>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</si>
  <si>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</si>
  <si>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</si>
  <si>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</si>
  <si>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</si>
  <si>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</si>
  <si>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</si>
  <si>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</si>
  <si>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</si>
  <si>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</si>
  <si>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</si>
  <si>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</si>
  <si>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</si>
  <si>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</si>
  <si>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</si>
  <si>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</si>
  <si>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</si>
  <si>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</si>
  <si>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</si>
  <si>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</si>
  <si>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</si>
  <si>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</si>
  <si>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</si>
  <si>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</si>
  <si>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</si>
  <si>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</si>
  <si>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</si>
  <si>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</si>
  <si>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</si>
  <si>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</si>
  <si>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</si>
  <si>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</si>
  <si>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</si>
  <si>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</si>
  <si>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</si>
  <si>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</si>
  <si>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</si>
  <si>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</si>
  <si>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</si>
  <si>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</si>
  <si>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</si>
  <si>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</si>
  <si>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</si>
  <si>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</si>
  <si>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</si>
  <si>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</si>
  <si>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</si>
  <si>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</si>
  <si>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</si>
  <si>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</si>
  <si>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</si>
  <si>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</si>
  <si>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</si>
  <si>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</si>
  <si>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</si>
  <si>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</si>
  <si>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</si>
  <si>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</si>
  <si>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</si>
  <si>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</si>
  <si>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</si>
  <si>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</si>
  <si>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</si>
  <si>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</si>
  <si>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</si>
  <si>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</si>
  <si>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</si>
  <si>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</si>
  <si>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</si>
  <si>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</si>
  <si>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</si>
  <si>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</si>
  <si>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</si>
  <si>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</si>
  <si>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</si>
  <si>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</si>
  <si>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</si>
  <si>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</si>
  <si>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</si>
  <si>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</si>
  <si>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</si>
  <si>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</si>
  <si>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</si>
  <si>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</si>
  <si>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</si>
  <si>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</si>
  <si>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</si>
  <si>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</si>
  <si>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</si>
  <si>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</si>
  <si>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</si>
  <si>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</si>
  <si>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</si>
  <si>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</si>
  <si>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</si>
  <si>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</si>
  <si>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</si>
  <si>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</si>
  <si>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</si>
  <si>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</si>
  <si>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</si>
  <si>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</si>
  <si>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</si>
  <si>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</si>
  <si>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</si>
  <si>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</si>
  <si>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</si>
  <si>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</si>
  <si>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</si>
  <si>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</si>
  <si>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</si>
  <si>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</si>
  <si>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</si>
  <si>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</si>
  <si>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</si>
  <si>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</si>
  <si>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</si>
  <si>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</si>
  <si>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</si>
  <si>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</si>
  <si>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</si>
  <si>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</si>
  <si>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</si>
  <si>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</si>
  <si>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</si>
  <si>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</si>
  <si>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</si>
  <si>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</si>
  <si>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</si>
  <si>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</si>
  <si>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</si>
  <si>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</si>
  <si>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</si>
  <si>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</si>
  <si>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</si>
  <si>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</si>
  <si>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</si>
  <si>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</si>
  <si>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</si>
  <si>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</si>
  <si>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</si>
  <si>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</si>
  <si>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</si>
  <si>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</si>
  <si>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</si>
  <si>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</si>
  <si>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</si>
  <si>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</si>
  <si>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</si>
  <si>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</si>
  <si>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</si>
  <si>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</si>
  <si>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</si>
  <si>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</si>
  <si>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</si>
  <si>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</si>
  <si>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</si>
  <si>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</si>
  <si>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</si>
  <si>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</si>
  <si>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</si>
  <si>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</si>
  <si>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</si>
  <si>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</si>
  <si>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</si>
  <si>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</si>
  <si>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</si>
  <si>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</si>
  <si>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</si>
  <si>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</si>
  <si>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</si>
  <si>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</si>
  <si>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</si>
  <si>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</si>
  <si>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</si>
  <si>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</si>
  <si>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</si>
  <si>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</si>
  <si>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</si>
  <si>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</si>
  <si>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</si>
  <si>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</si>
  <si>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</si>
  <si>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</si>
  <si>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</si>
  <si>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</si>
  <si>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</si>
  <si>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</si>
  <si>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</si>
  <si>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</si>
  <si>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</si>
  <si>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</si>
  <si>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</si>
  <si>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</si>
  <si>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</si>
  <si>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</si>
  <si>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</si>
  <si>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</si>
  <si>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</si>
  <si>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</si>
  <si>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</si>
  <si>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</si>
  <si>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</si>
  <si>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</si>
  <si>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</si>
  <si>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</si>
  <si>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</si>
  <si>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</si>
  <si>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</si>
  <si>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</si>
  <si>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</si>
  <si>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</si>
  <si>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</si>
  <si>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</si>
  <si>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</si>
  <si>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</si>
  <si>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</si>
  <si>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</si>
  <si>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</si>
  <si>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</si>
  <si>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</si>
  <si>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</si>
  <si>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</si>
  <si>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</si>
  <si>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</si>
  <si>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</si>
  <si>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</si>
  <si>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</si>
  <si>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</si>
  <si>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</si>
  <si>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</si>
  <si>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</si>
  <si>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</si>
  <si>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</si>
  <si>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</si>
  <si>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</si>
  <si>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</si>
  <si>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</si>
  <si>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</si>
  <si>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</si>
  <si>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</si>
  <si>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</si>
  <si>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</si>
  <si>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</si>
  <si>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</si>
  <si>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</si>
  <si>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</si>
  <si>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</si>
  <si>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</si>
  <si>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</si>
  <si>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</si>
  <si>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</si>
  <si>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</si>
  <si>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</si>
  <si>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</si>
  <si>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</si>
  <si>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</si>
  <si>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</si>
  <si>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</si>
  <si>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</si>
  <si>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</si>
  <si>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</si>
  <si>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</si>
  <si>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</si>
  <si>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</si>
  <si>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</si>
  <si>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</si>
  <si>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</si>
  <si>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</si>
  <si>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</si>
  <si>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</si>
  <si>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</si>
  <si>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</si>
  <si>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</si>
  <si>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</si>
  <si>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</si>
  <si>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</si>
  <si>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</si>
  <si>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</si>
  <si>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</si>
  <si>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</si>
  <si>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</si>
  <si>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</si>
  <si>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</si>
  <si>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</si>
  <si>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</si>
  <si>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</si>
  <si>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</si>
  <si>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</si>
  <si>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</si>
  <si>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</si>
  <si>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</si>
  <si>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</si>
  <si>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</si>
  <si>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</si>
  <si>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</si>
  <si>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</si>
  <si>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</si>
  <si>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</si>
  <si>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</si>
  <si>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</si>
  <si>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</si>
  <si>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</si>
  <si>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</si>
  <si>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</si>
  <si>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</si>
  <si>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</si>
  <si>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</si>
  <si>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</si>
  <si>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</si>
  <si>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</si>
  <si>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</si>
  <si>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</si>
  <si>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</si>
  <si>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</si>
  <si>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</si>
  <si>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</si>
  <si>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</si>
  <si>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</si>
  <si>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</si>
  <si>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</si>
  <si>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</si>
  <si>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</si>
  <si>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</si>
  <si>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</si>
  <si>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</si>
  <si>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</si>
  <si>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</si>
  <si>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</si>
  <si>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</si>
  <si>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</si>
  <si>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</si>
  <si>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</si>
  <si>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</si>
  <si>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</si>
  <si>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</si>
  <si>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</si>
  <si>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</si>
  <si>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</si>
  <si>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</si>
  <si>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</si>
  <si>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</si>
  <si>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</si>
  <si>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</si>
  <si>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</si>
  <si>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</si>
  <si>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</si>
  <si>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</si>
  <si>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</si>
  <si>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</si>
  <si>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</si>
  <si>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</si>
  <si>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</si>
  <si>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</si>
  <si>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</si>
  <si>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</si>
  <si>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</si>
  <si>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</si>
  <si>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</si>
  <si>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</si>
  <si>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</si>
  <si>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</si>
  <si>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</si>
  <si>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</si>
  <si>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</si>
  <si>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</si>
  <si>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</si>
  <si>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</si>
  <si>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</si>
  <si>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</si>
  <si>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</si>
  <si>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</si>
  <si>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</si>
  <si>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</si>
  <si>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</si>
  <si>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</si>
  <si>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</si>
  <si>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</si>
  <si>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</si>
  <si>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</si>
  <si>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</si>
  <si>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</si>
  <si>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</si>
  <si>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</si>
  <si>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</si>
  <si>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</si>
  <si>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</si>
  <si>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</si>
  <si>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</si>
  <si>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</si>
  <si>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</si>
  <si>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</si>
  <si>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</si>
  <si>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</si>
  <si>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</si>
  <si>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</si>
  <si>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</si>
  <si>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</si>
  <si>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</si>
  <si>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</si>
  <si>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</si>
  <si>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</si>
  <si>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</si>
  <si>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</si>
  <si>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</si>
  <si>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</si>
  <si>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</si>
  <si>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</si>
  <si>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</si>
  <si>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</si>
  <si>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</si>
  <si>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</si>
  <si>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</si>
  <si>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</si>
  <si>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</si>
  <si>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</si>
  <si>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</si>
  <si>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</si>
  <si>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</si>
  <si>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</si>
  <si>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</si>
  <si>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</si>
  <si>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</si>
  <si>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</si>
  <si>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</si>
  <si>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</si>
  <si>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</si>
  <si>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</si>
  <si>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</si>
  <si>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</si>
  <si>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</si>
  <si>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</si>
  <si>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</si>
  <si>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</si>
  <si>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</si>
  <si>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</si>
  <si>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</si>
  <si>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</si>
  <si>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</si>
  <si>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</si>
  <si>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</si>
  <si>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</si>
  <si>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</si>
  <si>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</si>
  <si>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</si>
  <si>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</si>
  <si>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</si>
  <si>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</si>
  <si>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</si>
  <si>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</si>
  <si>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</si>
  <si>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</si>
  <si>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</si>
  <si>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</si>
  <si>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</si>
  <si>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</si>
  <si>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</si>
  <si>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</si>
  <si>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</si>
  <si>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</si>
  <si>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</si>
  <si>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</si>
  <si>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</si>
  <si>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</si>
  <si>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</si>
  <si>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</si>
  <si>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</si>
  <si>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</si>
  <si>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</si>
  <si>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</si>
  <si>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</si>
  <si>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</si>
  <si>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</si>
  <si>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</si>
  <si>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</si>
  <si>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</si>
  <si>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</si>
  <si>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</si>
  <si>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</si>
  <si>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</si>
  <si>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</si>
  <si>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</si>
  <si>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</si>
  <si>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</si>
  <si>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</si>
  <si>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</si>
  <si>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</si>
  <si>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</si>
  <si>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</si>
  <si>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</si>
  <si>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</si>
  <si>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</si>
  <si>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</si>
  <si>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</si>
  <si>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</si>
  <si>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</si>
  <si>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</si>
  <si>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</si>
  <si>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</si>
  <si>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</si>
  <si>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</si>
  <si>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</si>
  <si>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</si>
  <si>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</si>
  <si>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</si>
  <si>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</si>
  <si>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</si>
  <si>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</si>
  <si>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</si>
  <si>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</si>
  <si>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</si>
  <si>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</si>
  <si>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</si>
  <si>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</si>
  <si>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</si>
  <si>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</si>
  <si>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</si>
  <si>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</si>
  <si>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</si>
  <si>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</si>
  <si>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</si>
  <si>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</si>
  <si>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</si>
  <si>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</si>
  <si>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</si>
  <si>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</si>
  <si>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</si>
  <si>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</si>
  <si>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</si>
  <si>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</si>
  <si>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</si>
  <si>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</si>
  <si>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</si>
  <si>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</si>
  <si>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</si>
  <si>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</si>
  <si>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</si>
  <si>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</si>
  <si>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</si>
  <si>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</si>
  <si>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</si>
  <si>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</si>
  <si>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</si>
  <si>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</si>
  <si>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</si>
  <si>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</si>
  <si>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</si>
  <si>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</si>
  <si>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</si>
  <si>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</si>
  <si>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</si>
  <si>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</si>
  <si>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</si>
  <si>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</si>
  <si>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</si>
  <si>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</si>
  <si>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</si>
  <si>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</si>
  <si>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</si>
  <si>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</si>
  <si>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</si>
  <si>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</si>
  <si>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</si>
  <si>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</si>
  <si>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</si>
  <si>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</si>
  <si>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</si>
  <si>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</si>
  <si>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</si>
  <si>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</si>
  <si>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</si>
  <si>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</si>
  <si>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</si>
  <si>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</si>
  <si>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</si>
  <si>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</si>
  <si>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</si>
  <si>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</si>
  <si>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</si>
  <si>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</si>
  <si>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</si>
  <si>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</si>
  <si>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</si>
  <si>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</si>
  <si>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</si>
  <si>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</si>
  <si>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</si>
  <si>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</si>
  <si>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</si>
  <si>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</si>
  <si>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</si>
  <si>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</si>
  <si>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</si>
  <si>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</si>
  <si>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</si>
  <si>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</si>
  <si>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</si>
  <si>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</si>
  <si>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</si>
  <si>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</si>
  <si>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</si>
  <si>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</si>
  <si>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</si>
  <si>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</si>
  <si>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</si>
  <si>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</si>
  <si>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</si>
  <si>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</si>
  <si>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</si>
  <si>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</si>
  <si>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</si>
  <si>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</si>
  <si>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</si>
  <si>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</si>
  <si>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</si>
  <si>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</si>
  <si>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</si>
  <si>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</si>
  <si>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</si>
  <si>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</si>
  <si>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</si>
  <si>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</si>
  <si>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</si>
  <si>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</si>
  <si>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</si>
  <si>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</si>
  <si>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</si>
  <si>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</si>
  <si>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</si>
  <si>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</si>
  <si>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</si>
  <si>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</si>
  <si>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</si>
  <si>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</si>
  <si>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</si>
  <si>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</si>
  <si>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</si>
  <si>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</si>
  <si>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</si>
  <si>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</si>
  <si>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</si>
  <si>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</si>
  <si>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</si>
  <si>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</si>
  <si>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</si>
  <si>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</si>
  <si>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</si>
  <si>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</si>
  <si>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</si>
  <si>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</si>
  <si>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</si>
  <si>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</si>
  <si>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</si>
  <si>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</si>
  <si>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</si>
  <si>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</si>
  <si>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</si>
  <si>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</si>
  <si>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</si>
  <si>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</si>
  <si>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</si>
  <si>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</si>
  <si>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</si>
  <si>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</si>
  <si>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</si>
  <si>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</si>
  <si>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</si>
  <si>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</si>
  <si>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</si>
  <si>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</si>
  <si>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</si>
  <si>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</si>
  <si>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</si>
  <si>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</si>
  <si>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</si>
  <si>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</si>
  <si>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</si>
  <si>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</si>
  <si>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</si>
  <si>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</si>
  <si>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</si>
  <si>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</si>
  <si>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</si>
  <si>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</si>
  <si>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</si>
  <si>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</si>
  <si>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</si>
  <si>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</si>
  <si>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</si>
  <si>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</si>
  <si>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</si>
  <si>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</si>
  <si>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</si>
  <si>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</si>
  <si>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</si>
  <si>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</si>
  <si>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</si>
  <si>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</si>
  <si>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</si>
  <si>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</si>
  <si>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</si>
  <si>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</si>
  <si>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</si>
  <si>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</si>
  <si>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</si>
  <si>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</si>
  <si>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</si>
  <si>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</si>
  <si>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</si>
  <si>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</si>
  <si>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</si>
  <si>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</si>
  <si>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</si>
  <si>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</si>
  <si>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</si>
  <si>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</si>
  <si>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</si>
  <si>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</si>
  <si>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</si>
  <si>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</si>
  <si>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</si>
  <si>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</si>
  <si>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</si>
  <si>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</si>
  <si>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</si>
  <si>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</si>
  <si>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</si>
  <si>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</si>
  <si>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</si>
  <si>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</si>
  <si>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</si>
  <si>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</si>
  <si>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</si>
  <si>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</si>
  <si>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</si>
  <si>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</si>
  <si>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</si>
  <si>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</si>
  <si>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</si>
  <si>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</si>
  <si>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</si>
  <si>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</si>
  <si>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</si>
  <si>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</si>
  <si>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</si>
  <si>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</si>
  <si>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</si>
  <si>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</si>
  <si>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</si>
  <si>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</si>
  <si>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</si>
  <si>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</si>
  <si>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</si>
  <si>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</si>
  <si>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</si>
  <si>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</si>
  <si>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</si>
  <si>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</si>
  <si>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</si>
  <si>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</si>
  <si>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</si>
  <si>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</si>
  <si>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</si>
  <si>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</si>
  <si>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</si>
  <si>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</si>
  <si>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</si>
  <si>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</si>
  <si>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</si>
  <si>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</si>
  <si>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</si>
  <si>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</si>
  <si>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</si>
  <si>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</si>
  <si>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</si>
  <si>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</si>
  <si>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</si>
  <si>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</si>
  <si>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</si>
  <si>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</si>
  <si>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</si>
  <si>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</si>
  <si>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</si>
  <si>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</si>
  <si>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</si>
  <si>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</si>
  <si>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</si>
  <si>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</si>
  <si>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</si>
  <si>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</si>
  <si>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</si>
  <si>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</si>
  <si>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</si>
  <si>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</si>
  <si>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</si>
  <si>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</si>
  <si>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</si>
  <si>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</si>
  <si>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</si>
  <si>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</si>
  <si>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</si>
  <si>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</si>
  <si>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</si>
  <si>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</si>
  <si>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</si>
  <si>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</si>
  <si>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</si>
  <si>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</si>
  <si>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</si>
  <si>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</si>
  <si>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</si>
  <si>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</si>
  <si>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</si>
  <si>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</si>
  <si>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</si>
  <si>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</si>
  <si>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</si>
  <si>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</si>
  <si>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</si>
  <si>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</si>
  <si>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</si>
  <si>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</si>
  <si>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</si>
  <si>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</si>
  <si>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</si>
  <si>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</si>
  <si>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</si>
  <si>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</si>
  <si>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</si>
  <si>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</si>
  <si>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</si>
  <si>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</si>
  <si>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</si>
  <si>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</si>
  <si>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</si>
  <si>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</si>
  <si>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</si>
  <si>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</si>
  <si>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</si>
  <si>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</si>
  <si>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</si>
  <si>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</si>
  <si>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</si>
  <si>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</si>
  <si>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</si>
  <si>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</si>
  <si>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</si>
  <si>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</si>
  <si>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</si>
  <si>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</si>
  <si>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</si>
  <si>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</si>
  <si>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</si>
  <si>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</si>
  <si>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</si>
  <si>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</si>
  <si>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</si>
  <si>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</si>
  <si>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</si>
  <si>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</si>
  <si>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</si>
  <si>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</si>
  <si>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</si>
  <si>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</si>
  <si>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</si>
  <si>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</si>
  <si>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</si>
  <si>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</si>
  <si>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</si>
  <si>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</si>
  <si>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</si>
  <si>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</si>
  <si>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</si>
  <si>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</si>
  <si>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</si>
  <si>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</si>
  <si>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</si>
  <si>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</si>
  <si>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</si>
  <si>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</si>
  <si>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</si>
  <si>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</si>
  <si>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</si>
  <si>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</si>
  <si>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</si>
  <si>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</si>
  <si>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</si>
  <si>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</si>
  <si>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</si>
  <si>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</si>
  <si>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</si>
  <si>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</si>
  <si>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</si>
  <si>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</si>
  <si>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</si>
  <si>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</si>
  <si>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</si>
  <si>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</si>
  <si>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</si>
  <si>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</si>
  <si>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</si>
  <si>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</si>
  <si>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</si>
  <si>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</si>
  <si>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</si>
  <si>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</si>
  <si>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</si>
  <si>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</si>
  <si>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</si>
  <si>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</si>
  <si>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</si>
  <si>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</si>
  <si>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</si>
  <si>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</si>
  <si>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</si>
  <si>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</si>
  <si>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</si>
  <si>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</si>
  <si>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</si>
  <si>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</si>
  <si>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</si>
  <si>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</si>
  <si>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</si>
  <si>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</si>
  <si>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</si>
  <si>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</si>
  <si>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</si>
  <si>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</si>
  <si>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</si>
  <si>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</si>
  <si>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</si>
  <si>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</si>
  <si>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</si>
  <si>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</si>
  <si>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</si>
  <si>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</si>
  <si>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</si>
  <si>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</si>
  <si>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</si>
  <si>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</si>
  <si>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</si>
  <si>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</si>
  <si>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</si>
  <si>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</si>
  <si>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</si>
  <si>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</si>
  <si>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</si>
  <si>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</si>
  <si>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</si>
  <si>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</si>
  <si>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</si>
  <si>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</si>
  <si>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</si>
  <si>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</si>
  <si>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</si>
  <si>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</si>
  <si>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</si>
  <si>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</si>
  <si>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</si>
  <si>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</si>
  <si>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>395
Low Mass
Solid
Conduction</t>
  </si>
  <si>
    <t>430
Low Mass
Opaque
Windows</t>
  </si>
  <si>
    <t>600
South 
Windows</t>
  </si>
  <si>
    <t>610
S. Windows 
+ Overhang</t>
  </si>
  <si>
    <t>620
East &amp; West 
Windows</t>
  </si>
  <si>
    <t>630
E&amp;W 
Windows 
+ Overhang 
&amp; Fins</t>
  </si>
  <si>
    <t>640
Case 600 
with Htg. 
Temp. 
Setback</t>
  </si>
  <si>
    <t>650
Case 600
with Night 
Ventilation</t>
  </si>
  <si>
    <t>800
High Mass
Opaque
Windows</t>
  </si>
  <si>
    <t>900
South 
Windows</t>
  </si>
  <si>
    <t>910
S. Windows 
+ Overhang</t>
  </si>
  <si>
    <t>920
East &amp; West 
Windows</t>
  </si>
  <si>
    <t>930
E&amp;W 
Windows 
+ Overhang 
&amp; Fins</t>
  </si>
  <si>
    <t>940
Case 900 
with Htg. 
Temp. 
Setback</t>
  </si>
  <si>
    <t>950
Case 900
with Night 
Ventilation</t>
  </si>
  <si>
    <t xml:space="preserve">960
Sunspace </t>
  </si>
  <si>
    <t>195
Solid
Conduction</t>
  </si>
  <si>
    <t>220
In-Depth
Base
Case</t>
  </si>
  <si>
    <t>230
Infiltration</t>
  </si>
  <si>
    <t>240
Internal
Gains</t>
  </si>
  <si>
    <t>250
Exterior
Solar
Absorptance</t>
  </si>
  <si>
    <t>270
South
Windows</t>
  </si>
  <si>
    <t>280
Cavity
Albedo</t>
  </si>
  <si>
    <t>290
South
Shading</t>
  </si>
  <si>
    <t>300
East/West
Windows</t>
  </si>
  <si>
    <t>310
East/West
Shading</t>
  </si>
  <si>
    <t>320
Thermostat</t>
  </si>
  <si>
    <t>400
Low Mass
Opaque
Windows</t>
  </si>
  <si>
    <t>410
Low Mass
Infiltration</t>
  </si>
  <si>
    <t>420
Low Mass
Internal
Gains</t>
  </si>
  <si>
    <t>430
Low Mass
Ext. Shortwave
Absorptance</t>
  </si>
  <si>
    <t>440
Low Mass
Cavity
Albedo</t>
  </si>
  <si>
    <t>810
High Mass
Cavity
Albedo</t>
  </si>
  <si>
    <t>640
Case 600 
with Htg.
Temp. 
Setback</t>
  </si>
  <si>
    <t>650FF
Case 600FF with
Night Ventilation</t>
  </si>
  <si>
    <t>950FF
Case 900FF with
Night Ventilation</t>
  </si>
  <si>
    <t>960
Sunspace</t>
  </si>
  <si>
    <t>800-430
Mass, Heating
w/ Op. Win.</t>
  </si>
  <si>
    <t>910-610
Mass, Heating  
w/ S. Shade</t>
  </si>
  <si>
    <t>800-430
Mass, Cooling
w/ Op. Win.</t>
  </si>
  <si>
    <t>940-640
Mass, Heating
w/ Heating Setback</t>
  </si>
  <si>
    <t>910-610
Mass, Cooling 
w/ S. Shade</t>
  </si>
  <si>
    <t>910-610
Mass, Heating
w/ S. Shade</t>
  </si>
  <si>
    <t>910-610
Mass, Cooling
w/ S. Shade</t>
  </si>
  <si>
    <t>230-220
Heating
Infiltration</t>
  </si>
  <si>
    <t>240-220
Heating
Internal Gains</t>
  </si>
  <si>
    <t>280-270
Heating
Cavity Albedo</t>
  </si>
  <si>
    <t>290-270
Heating
South Shading</t>
  </si>
  <si>
    <t>320-270
Heating
Thermostat</t>
  </si>
  <si>
    <t>200-195
Cooling
Surface Convection</t>
  </si>
  <si>
    <t>230-220
Cooling
Infiltration</t>
  </si>
  <si>
    <t>240-220
Cooling
Internal Gains</t>
  </si>
  <si>
    <t>250-220
Cooling
Ext Solar Abs.</t>
  </si>
  <si>
    <t>280-270
Cooling
Cavity Albedo</t>
  </si>
  <si>
    <t>320-270
Cooling
Thermostat</t>
  </si>
  <si>
    <t>290-270
Cooling
South Shading</t>
  </si>
  <si>
    <t>200-195
Heating
Surface Convection</t>
  </si>
  <si>
    <t>950-650
Mass, Cooling
w/ Night Vent</t>
  </si>
  <si>
    <t>210
Infrared
Radiation
Int IR="off"
Ext IR="on"</t>
  </si>
  <si>
    <t>215
Infrared
Radiation
Int IR="on"
Ext IR="off"</t>
  </si>
  <si>
    <t>900-600
Mass, Heating</t>
  </si>
  <si>
    <t>900-600 
Mass, Cooling</t>
  </si>
  <si>
    <t>900-600 
Mass, Heating</t>
  </si>
  <si>
    <t>210-200
Cooling
Ext IR
(Int IR "off")</t>
  </si>
  <si>
    <t>220-215
Cooling
Ext IR
(Int IR "on")</t>
  </si>
  <si>
    <t>215-200
Cooling
Int IR
(Ext IR "off")</t>
  </si>
  <si>
    <t>210-200
Heating
Ext IR
(Int IR "off")</t>
  </si>
  <si>
    <t>220-215
Heating
Ext IR
(Int IR "on")</t>
  </si>
  <si>
    <t>220-210
Heating
Int IR
(Ext IR "on")</t>
  </si>
  <si>
    <t>215-200
Heating
Int IR
(Ext IR "off")</t>
  </si>
  <si>
    <t>220-210
Cooling
Int IR
(Ext IR "on")</t>
  </si>
  <si>
    <t>210-200
Heating
Ext IR 
(Int IR "off")</t>
  </si>
  <si>
    <t>Data Tables for Figures 47 to 50  to allow Different labels for Series</t>
  </si>
  <si>
    <t>Heating</t>
  </si>
  <si>
    <t>Cooling</t>
  </si>
  <si>
    <t>Peak Cooling</t>
  </si>
  <si>
    <t>395
Solid
Conduction</t>
  </si>
  <si>
    <t>430
Opaque
Windows</t>
  </si>
  <si>
    <t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</si>
  <si>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</si>
  <si>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</si>
  <si>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</si>
  <si>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</si>
  <si>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</si>
  <si>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</si>
  <si>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</si>
  <si>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</si>
  <si>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</si>
  <si>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</si>
  <si>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</si>
  <si>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</si>
  <si>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sz val="10"/>
        <rFont val="Arial"/>
        <family val="2"/>
      </rPr>
      <t>°</t>
    </r>
    <r>
      <rPr>
        <sz val="10"/>
        <rFont val="Arial"/>
        <family val="2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</si>
  <si>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</si>
  <si>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</si>
  <si>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</si>
  <si>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</si>
  <si>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</si>
  <si>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</si>
  <si>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</si>
  <si>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</si>
  <si>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</si>
  <si>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</si>
  <si>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</si>
  <si>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</si>
  <si>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</si>
  <si>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</si>
  <si>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</si>
  <si>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</si>
  <si>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</si>
  <si>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</si>
  <si>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</si>
  <si>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</si>
  <si>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</si>
  <si>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</si>
  <si>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</si>
  <si>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</si>
  <si>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</si>
  <si>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</si>
  <si>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</si>
  <si>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</si>
  <si>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</si>
  <si>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</si>
  <si>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</si>
  <si>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</si>
  <si>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</si>
  <si>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</si>
  <si>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</si>
  <si>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</si>
  <si>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</si>
  <si>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</si>
  <si>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</si>
  <si>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</si>
  <si>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</si>
  <si>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</si>
  <si>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</si>
  <si>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</si>
  <si>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</si>
  <si>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</si>
  <si>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</si>
  <si>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</si>
  <si>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>610-600 
Low Mass, Heating
S. Shade</t>
  </si>
  <si>
    <t>640-600 
Low Mass, Heating
Heating Setback</t>
  </si>
  <si>
    <t>610-600 
Low Mass, Cooling
S. Shade</t>
  </si>
  <si>
    <t>640-600 
Low Mass, Cooling
Heating Setback</t>
  </si>
  <si>
    <t>650-600 
Low Mass, Cooling
Night Ventilation</t>
  </si>
  <si>
    <t>Low Mass PRIMITIVE DIAGNOSTIC TESTS</t>
  </si>
  <si>
    <t>Low Mass REALISTIC DIAGNOSTIC TESTS</t>
  </si>
  <si>
    <t>400-395
Low Mass,
Heating 
Surf. Conv.
&amp; IR</t>
  </si>
  <si>
    <t>410-400
Low Mass,
Heating  
Infiltration</t>
  </si>
  <si>
    <t>420-410
Low Mass,
Heating
Int. Gains</t>
  </si>
  <si>
    <t>600-430
Low Mass,
Heating
S. Window</t>
  </si>
  <si>
    <t>430-420
Low Mass,
Heating
Ext. Solar
Abs.</t>
  </si>
  <si>
    <t>440-600
Low Mass,
Heating
Cavity
Albedo</t>
  </si>
  <si>
    <t>400-395
Low Mass,
Cooling 
Surf. Conv.
&amp; IR</t>
  </si>
  <si>
    <t>410-400
Low Mass,
Cooling  
Infiltration</t>
  </si>
  <si>
    <t>420-410
Low Mass,
Cooling
Int. Gains</t>
  </si>
  <si>
    <t>430-420
Low Mass,
Cooling
Ext Solar
Abs.</t>
  </si>
  <si>
    <t>600-430
Low Mass,
Cooling
S. Window</t>
  </si>
  <si>
    <t>440-600
Low Mass,
Cooling
Cavity
Albedo</t>
  </si>
  <si>
    <t>400-395
Low Mass, Heating 
Surf. Conv.
&amp; IR</t>
  </si>
  <si>
    <t>410-400
Low Mass, Heating  
Infiltration</t>
  </si>
  <si>
    <t>420-410
Low Mass, Heating
Int. Gains</t>
  </si>
  <si>
    <t>430-420
Low Mass, Heating
Ext Solar
Abs.</t>
  </si>
  <si>
    <t>600-430
Low Mass, Heating
S. Window</t>
  </si>
  <si>
    <t>440-600
Low Mass, Heating
Cavity
Albedo</t>
  </si>
  <si>
    <t>400-395
Low Mass, Cooling 
Surf. Conv.
&amp; IR</t>
  </si>
  <si>
    <t>410-400
Low Mass, Cooling  
Infiltration</t>
  </si>
  <si>
    <t>420-410
Low Mass, Cooling
Int. Gains</t>
  </si>
  <si>
    <t>430-420
Low Mass, Cooling
Ext. Solar
Abs.</t>
  </si>
  <si>
    <t>600-430
Low Mass, Cooling
S. Window</t>
  </si>
  <si>
    <t>440-600
Low Mass, Cooling
Cavity
Albedo</t>
  </si>
  <si>
    <t>High Mass QUALIFICATION TESTS</t>
  </si>
  <si>
    <t>910-900 
High Mass, Heating
S. Shade</t>
  </si>
  <si>
    <t>940-900 
High Mass, Heating
Heating Setback</t>
  </si>
  <si>
    <t>960-900 
High Mass, Heating
Sunspace</t>
  </si>
  <si>
    <t>910-900 
High Mass, Cooling
S. Shade</t>
  </si>
  <si>
    <t>960-900 
High Mass, Cooling
Sunspace</t>
  </si>
  <si>
    <t>940-900 
High Mass, Cooling
Heating Setback</t>
  </si>
  <si>
    <t>950-900 
High Mass, Cooling
Night Ventilation</t>
  </si>
  <si>
    <t>High Mass DIAGNOSTIC TESTS</t>
  </si>
  <si>
    <t>900-800
High Mass, Heating  
S. Window</t>
  </si>
  <si>
    <t>900-810
High Mass, Heating  
Int. Sol. Abs.</t>
  </si>
  <si>
    <t>900-800
High Mass, Cooling  
S. Window</t>
  </si>
  <si>
    <t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</si>
  <si>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</si>
  <si>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</si>
  <si>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</si>
  <si>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</si>
  <si>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</si>
  <si>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</si>
  <si>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</si>
  <si>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</si>
  <si>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>220-215
Cooling
Ext IR 
(Int IR on)</t>
  </si>
  <si>
    <t>280-270
Cavity Albedo</t>
  </si>
  <si>
    <t>320-270
 Thermostat</t>
  </si>
  <si>
    <t>290-270
South Shading</t>
  </si>
  <si>
    <r>
      <t>Case 600 Annual Incident Solar Radiation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</si>
  <si>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 Unshaded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</si>
  <si>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</si>
  <si>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</si>
  <si>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</si>
  <si>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</si>
  <si>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</si>
  <si>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</si>
  <si>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</si>
  <si>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</si>
  <si>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</si>
  <si>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</si>
  <si>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</si>
  <si>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</si>
  <si>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</si>
  <si>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</si>
  <si>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</si>
  <si>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</si>
  <si>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</si>
  <si>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</si>
  <si>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</si>
  <si>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</si>
  <si>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</si>
  <si>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</si>
  <si>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</si>
  <si>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</si>
  <si>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</si>
  <si>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</si>
  <si>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</si>
  <si>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</si>
  <si>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</si>
  <si>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</si>
  <si>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</si>
  <si>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</si>
  <si>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</si>
  <si>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</si>
  <si>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</si>
  <si>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</si>
  <si>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</si>
  <si>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</si>
  <si>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</si>
  <si>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</si>
  <si>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</si>
  <si>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</si>
  <si>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</si>
  <si>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</si>
  <si>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</si>
  <si>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</si>
  <si>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</si>
  <si>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</si>
  <si>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</si>
  <si>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</si>
  <si>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</si>
  <si>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</si>
  <si>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</si>
  <si>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b/>
        <vertAlign val="superscript"/>
        <sz val="12"/>
        <rFont val="Albertus Medium"/>
        <family val="2"/>
      </rPr>
      <t>2</t>
    </r>
    <r>
      <rPr>
        <b/>
        <sz val="12"/>
        <rFont val="Arial"/>
        <family val="2"/>
      </rPr>
      <t>)</t>
    </r>
  </si>
  <si>
    <r>
      <t>Table B8-14.  Case 600 Annual Transmitted Solar Radiation - Unshaded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</si>
  <si>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r>
      <t>Table B8-15.  Case 600 Annual Transmitted Solar Radiation - 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</si>
  <si>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</si>
  <si>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</si>
  <si>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</si>
  <si>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</si>
  <si>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</si>
  <si>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</si>
  <si>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</si>
  <si>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</si>
  <si>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</si>
  <si>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</si>
  <si>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</si>
  <si>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</si>
  <si>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</si>
  <si>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>270-220
Heating
South
Windows</t>
  </si>
  <si>
    <t>250-220
Heating
Ext Solar
Absorptance</t>
  </si>
  <si>
    <t>270-220
Cooling
South
Windows</t>
  </si>
  <si>
    <t>250-220
Heating
Ext Solar
Absorpance</t>
  </si>
  <si>
    <t>250-220
Cooling
Ext Solar
Absorpance</t>
  </si>
  <si>
    <t>620-600 
Low Mass, Heating
E&amp;W Orientation</t>
  </si>
  <si>
    <t>630-620 
Low Mass, Heating
E&amp;W Shade</t>
  </si>
  <si>
    <t>620-600 
Low Mass, Cooling
E&amp;W Orientation</t>
  </si>
  <si>
    <t>630-620 
Low Mass, Cooling
E&amp;W Shade</t>
  </si>
  <si>
    <t>920-900 
High Mass, Heating
E&amp;W Orientation</t>
  </si>
  <si>
    <t>930-920 
High Mass, Heating
E&amp;W Shade</t>
  </si>
  <si>
    <t>920-900 
High Mass, Cooling
E&amp;W Orientation</t>
  </si>
  <si>
    <t>930-920 
High Mass, Cooling
E&amp;W Shade</t>
  </si>
  <si>
    <t>300-270
Heating
E&amp;W Windows</t>
  </si>
  <si>
    <t>310-300
Heating
E&amp;W Shading</t>
  </si>
  <si>
    <t>300-270
Cooling
E&amp;W Windows</t>
  </si>
  <si>
    <t>310-300
Cooling
E&amp;W Shading</t>
  </si>
  <si>
    <t>300-270
E&amp;W Windows</t>
  </si>
  <si>
    <t>310-300
E&amp;W Shading</t>
  </si>
  <si>
    <t>920-620
Mass, Heating 
w/ E&amp;W Window</t>
  </si>
  <si>
    <t>930-630
Mass,  Heating
w/ E&amp;W Shade</t>
  </si>
  <si>
    <t>920-620
Mass, Cooling
w/ E&amp;W Window</t>
  </si>
  <si>
    <t>930-630
Mass, Cooling
w/ E&amp;W Shade</t>
  </si>
  <si>
    <t>920-620
Mass, Heating
w/ E&amp;W Window</t>
  </si>
  <si>
    <t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</si>
  <si>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</si>
  <si>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</si>
  <si>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</si>
  <si>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</si>
  <si>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</si>
  <si>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</si>
  <si>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</si>
  <si>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</si>
  <si>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</si>
  <si>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</si>
  <si>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</si>
  <si>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</si>
  <si>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</si>
  <si>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</si>
  <si>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</si>
  <si>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</si>
  <si>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</si>
  <si>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</si>
  <si>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</si>
  <si>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</si>
  <si>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</si>
  <si>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</si>
  <si>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</si>
  <si>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</si>
  <si>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</si>
  <si>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</si>
  <si>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</si>
  <si>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</si>
  <si>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</si>
  <si>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</si>
  <si>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</si>
  <si>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</si>
  <si>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</si>
  <si>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</si>
  <si>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</si>
  <si>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</si>
  <si>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</si>
  <si>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</si>
  <si>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</si>
  <si>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</si>
  <si>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</si>
  <si>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</si>
  <si>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</si>
  <si>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</si>
  <si>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</si>
  <si>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</si>
  <si>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</si>
  <si>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</si>
  <si>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>940-640
Mass, Cooling
w/ Heating Setback</t>
  </si>
  <si>
    <t>BESTEST Indepth South Window Delta Annual Cooling and Heating</t>
  </si>
  <si>
    <t>900-800
High Mass, Heating
S. Window</t>
  </si>
  <si>
    <t>900-800
High Mass, Cooling
S. Window</t>
  </si>
  <si>
    <t>940 Case 900 with Htg Temp. Setback</t>
  </si>
  <si>
    <t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</si>
  <si>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</si>
  <si>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</si>
  <si>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</si>
  <si>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</si>
  <si>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</si>
  <si>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</si>
  <si>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</si>
  <si>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</si>
  <si>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</si>
  <si>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</si>
  <si>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</si>
  <si>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</si>
  <si>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</si>
  <si>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</si>
  <si>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</si>
  <si>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</si>
  <si>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</si>
  <si>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</si>
  <si>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</si>
  <si>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</si>
  <si>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</si>
  <si>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</si>
  <si>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</si>
  <si>
    <t>dfg note: Since this is used for 620 chart passing in output from 620</t>
  </si>
  <si>
    <t>dfg note: Since this is used for 600 chart passing in output from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</si>
</sst>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32" x14ac:knownFonts="1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Helv"/>
    </font>
    <font>
      <sz val="10"/>
      <name val="Courier"/>
      <family val="3"/>
    </font>
    <font>
      <sz val="10"/>
      <name val="Courier"/>
      <family val="3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SWISS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2"/>
      <color indexed="12"/>
      <name val="Arial"/>
      <family val="2"/>
    </font>
    <font>
      <sz val="12"/>
      <name val="SWISS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4"/>
      <name val="Times New Roman"/>
      <family val="1"/>
    </font>
    <font>
      <vertAlign val="superscript"/>
      <sz val="10"/>
      <name val="Times New Roman"/>
      <family val="1"/>
    </font>
    <font>
      <b/>
      <sz val="16"/>
      <name val="SWISS"/>
    </font>
    <font>
      <b/>
      <vertAlign val="superscript"/>
      <sz val="12"/>
      <name val="Albertus Medium"/>
      <family val="2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50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0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0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0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0"/>
    </xf>
    <xf numFmtId="0" fontId="19" fillId="0" borderId="0" xfId="4" applyFont="1" applyProtection="1">
      <protection locked="0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0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  <xf numFmtId="0" fontId="31" fillId="0" borderId="0" xfId="4" applyFont="1"/>
  </cellXfs>
  <cellStyles count="9">
    <cellStyle name="Comma 2" xfId="1"/>
    <cellStyle name="Followed Hyperlink" xfId="8" builtinId="9" hidden="1"/>
    <cellStyle name="Hyperlink" xfId="7" builtinId="8" hidden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chartsheet" Target="chartsheets/sheet2.xml"/><Relationship Id="rId16" Type="http://schemas.openxmlformats.org/officeDocument/2006/relationships/chartsheet" Target="chartsheets/sheet3.xml"/><Relationship Id="rId17" Type="http://schemas.openxmlformats.org/officeDocument/2006/relationships/chartsheet" Target="chartsheets/sheet4.xml"/><Relationship Id="rId18" Type="http://schemas.openxmlformats.org/officeDocument/2006/relationships/chartsheet" Target="chartsheets/sheet5.xml"/><Relationship Id="rId19" Type="http://schemas.openxmlformats.org/officeDocument/2006/relationships/chartsheet" Target="chartsheets/sheet6.xml"/><Relationship Id="rId63" Type="http://schemas.openxmlformats.org/officeDocument/2006/relationships/chartsheet" Target="chartsheets/sheet50.xml"/><Relationship Id="rId64" Type="http://schemas.openxmlformats.org/officeDocument/2006/relationships/chartsheet" Target="chartsheets/sheet51.xml"/><Relationship Id="rId65" Type="http://schemas.openxmlformats.org/officeDocument/2006/relationships/chartsheet" Target="chartsheets/sheet52.xml"/><Relationship Id="rId66" Type="http://schemas.openxmlformats.org/officeDocument/2006/relationships/chartsheet" Target="chartsheets/sheet53.xml"/><Relationship Id="rId67" Type="http://schemas.openxmlformats.org/officeDocument/2006/relationships/chartsheet" Target="chartsheets/sheet54.xml"/><Relationship Id="rId68" Type="http://schemas.openxmlformats.org/officeDocument/2006/relationships/chartsheet" Target="chartsheets/sheet55.xml"/><Relationship Id="rId69" Type="http://schemas.openxmlformats.org/officeDocument/2006/relationships/chartsheet" Target="chartsheets/sheet56.xml"/><Relationship Id="rId50" Type="http://schemas.openxmlformats.org/officeDocument/2006/relationships/chartsheet" Target="chartsheets/sheet37.xml"/><Relationship Id="rId51" Type="http://schemas.openxmlformats.org/officeDocument/2006/relationships/chartsheet" Target="chartsheets/sheet38.xml"/><Relationship Id="rId52" Type="http://schemas.openxmlformats.org/officeDocument/2006/relationships/chartsheet" Target="chartsheets/sheet39.xml"/><Relationship Id="rId53" Type="http://schemas.openxmlformats.org/officeDocument/2006/relationships/chartsheet" Target="chartsheets/sheet40.xml"/><Relationship Id="rId54" Type="http://schemas.openxmlformats.org/officeDocument/2006/relationships/chartsheet" Target="chartsheets/sheet41.xml"/><Relationship Id="rId55" Type="http://schemas.openxmlformats.org/officeDocument/2006/relationships/chartsheet" Target="chartsheets/sheet42.xml"/><Relationship Id="rId56" Type="http://schemas.openxmlformats.org/officeDocument/2006/relationships/chartsheet" Target="chartsheets/sheet43.xml"/><Relationship Id="rId57" Type="http://schemas.openxmlformats.org/officeDocument/2006/relationships/chartsheet" Target="chartsheets/sheet44.xml"/><Relationship Id="rId58" Type="http://schemas.openxmlformats.org/officeDocument/2006/relationships/chartsheet" Target="chartsheets/sheet45.xml"/><Relationship Id="rId59" Type="http://schemas.openxmlformats.org/officeDocument/2006/relationships/chartsheet" Target="chartsheets/sheet46.xml"/><Relationship Id="rId40" Type="http://schemas.openxmlformats.org/officeDocument/2006/relationships/chartsheet" Target="chartsheets/sheet27.xml"/><Relationship Id="rId41" Type="http://schemas.openxmlformats.org/officeDocument/2006/relationships/chartsheet" Target="chartsheets/sheet28.xml"/><Relationship Id="rId42" Type="http://schemas.openxmlformats.org/officeDocument/2006/relationships/chartsheet" Target="chartsheets/sheet29.xml"/><Relationship Id="rId43" Type="http://schemas.openxmlformats.org/officeDocument/2006/relationships/chartsheet" Target="chartsheets/sheet30.xml"/><Relationship Id="rId44" Type="http://schemas.openxmlformats.org/officeDocument/2006/relationships/chartsheet" Target="chartsheets/sheet31.xml"/><Relationship Id="rId45" Type="http://schemas.openxmlformats.org/officeDocument/2006/relationships/chartsheet" Target="chartsheets/sheet32.xml"/><Relationship Id="rId46" Type="http://schemas.openxmlformats.org/officeDocument/2006/relationships/chartsheet" Target="chartsheets/sheet33.xml"/><Relationship Id="rId47" Type="http://schemas.openxmlformats.org/officeDocument/2006/relationships/chartsheet" Target="chartsheets/sheet34.xml"/><Relationship Id="rId48" Type="http://schemas.openxmlformats.org/officeDocument/2006/relationships/chartsheet" Target="chartsheets/sheet35.xml"/><Relationship Id="rId49" Type="http://schemas.openxmlformats.org/officeDocument/2006/relationships/chartsheet" Target="chartsheets/sheet3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7.xml"/><Relationship Id="rId31" Type="http://schemas.openxmlformats.org/officeDocument/2006/relationships/chartsheet" Target="chartsheets/sheet18.xml"/><Relationship Id="rId32" Type="http://schemas.openxmlformats.org/officeDocument/2006/relationships/chartsheet" Target="chartsheets/sheet19.xml"/><Relationship Id="rId33" Type="http://schemas.openxmlformats.org/officeDocument/2006/relationships/chartsheet" Target="chartsheets/sheet20.xml"/><Relationship Id="rId34" Type="http://schemas.openxmlformats.org/officeDocument/2006/relationships/chartsheet" Target="chartsheets/sheet21.xml"/><Relationship Id="rId35" Type="http://schemas.openxmlformats.org/officeDocument/2006/relationships/chartsheet" Target="chartsheets/sheet22.xml"/><Relationship Id="rId36" Type="http://schemas.openxmlformats.org/officeDocument/2006/relationships/chartsheet" Target="chartsheets/sheet23.xml"/><Relationship Id="rId37" Type="http://schemas.openxmlformats.org/officeDocument/2006/relationships/chartsheet" Target="chartsheets/sheet24.xml"/><Relationship Id="rId38" Type="http://schemas.openxmlformats.org/officeDocument/2006/relationships/chartsheet" Target="chartsheets/sheet25.xml"/><Relationship Id="rId39" Type="http://schemas.openxmlformats.org/officeDocument/2006/relationships/chartsheet" Target="chartsheets/sheet26.xml"/><Relationship Id="rId80" Type="http://schemas.openxmlformats.org/officeDocument/2006/relationships/worksheet" Target="worksheets/sheet21.xml"/><Relationship Id="rId81" Type="http://schemas.openxmlformats.org/officeDocument/2006/relationships/worksheet" Target="worksheets/sheet22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Relationship Id="rId85" Type="http://schemas.openxmlformats.org/officeDocument/2006/relationships/calcChain" Target="calcChain.xml"/><Relationship Id="rId70" Type="http://schemas.openxmlformats.org/officeDocument/2006/relationships/chartsheet" Target="chartsheets/sheet57.xml"/><Relationship Id="rId71" Type="http://schemas.openxmlformats.org/officeDocument/2006/relationships/chartsheet" Target="chartsheets/sheet58.xml"/><Relationship Id="rId72" Type="http://schemas.openxmlformats.org/officeDocument/2006/relationships/chartsheet" Target="chartsheets/sheet59.xml"/><Relationship Id="rId20" Type="http://schemas.openxmlformats.org/officeDocument/2006/relationships/chartsheet" Target="chartsheets/sheet7.xml"/><Relationship Id="rId21" Type="http://schemas.openxmlformats.org/officeDocument/2006/relationships/chartsheet" Target="chartsheets/sheet8.xml"/><Relationship Id="rId22" Type="http://schemas.openxmlformats.org/officeDocument/2006/relationships/chartsheet" Target="chartsheets/sheet9.xml"/><Relationship Id="rId23" Type="http://schemas.openxmlformats.org/officeDocument/2006/relationships/chartsheet" Target="chartsheets/sheet10.xml"/><Relationship Id="rId24" Type="http://schemas.openxmlformats.org/officeDocument/2006/relationships/chartsheet" Target="chartsheets/sheet11.xml"/><Relationship Id="rId25" Type="http://schemas.openxmlformats.org/officeDocument/2006/relationships/chartsheet" Target="chartsheets/sheet12.xml"/><Relationship Id="rId26" Type="http://schemas.openxmlformats.org/officeDocument/2006/relationships/chartsheet" Target="chartsheets/sheet13.xml"/><Relationship Id="rId27" Type="http://schemas.openxmlformats.org/officeDocument/2006/relationships/chartsheet" Target="chartsheets/sheet14.xml"/><Relationship Id="rId28" Type="http://schemas.openxmlformats.org/officeDocument/2006/relationships/chartsheet" Target="chartsheets/sheet15.xml"/><Relationship Id="rId29" Type="http://schemas.openxmlformats.org/officeDocument/2006/relationships/chartsheet" Target="chartsheets/sheet16.xml"/><Relationship Id="rId73" Type="http://schemas.openxmlformats.org/officeDocument/2006/relationships/worksheet" Target="worksheets/sheet14.xml"/><Relationship Id="rId74" Type="http://schemas.openxmlformats.org/officeDocument/2006/relationships/worksheet" Target="worksheets/sheet15.xml"/><Relationship Id="rId75" Type="http://schemas.openxmlformats.org/officeDocument/2006/relationships/worksheet" Target="worksheets/sheet16.xml"/><Relationship Id="rId76" Type="http://schemas.openxmlformats.org/officeDocument/2006/relationships/worksheet" Target="worksheets/sheet17.xml"/><Relationship Id="rId77" Type="http://schemas.openxmlformats.org/officeDocument/2006/relationships/worksheet" Target="worksheets/sheet18.xml"/><Relationship Id="rId78" Type="http://schemas.openxmlformats.org/officeDocument/2006/relationships/worksheet" Target="worksheets/sheet19.xml"/><Relationship Id="rId79" Type="http://schemas.openxmlformats.org/officeDocument/2006/relationships/worksheet" Target="worksheets/sheet20.xml"/><Relationship Id="rId60" Type="http://schemas.openxmlformats.org/officeDocument/2006/relationships/chartsheet" Target="chartsheets/sheet47.xml"/><Relationship Id="rId61" Type="http://schemas.openxmlformats.org/officeDocument/2006/relationships/chartsheet" Target="chartsheets/sheet48.xml"/><Relationship Id="rId62" Type="http://schemas.openxmlformats.org/officeDocument/2006/relationships/chartsheet" Target="chartsheets/sheet4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427.0</c:v>
                </c:pt>
                <c:pt idx="1">
                  <c:v>959.0</c:v>
                </c:pt>
                <c:pt idx="2">
                  <c:v>1086.0</c:v>
                </c:pt>
                <c:pt idx="3">
                  <c:v>1456.0</c:v>
                </c:pt>
                <c:pt idx="4">
                  <c:v>1797.0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434.0</c:v>
                </c:pt>
                <c:pt idx="1">
                  <c:v>1155.0</c:v>
                </c:pt>
                <c:pt idx="2">
                  <c:v>1079.0</c:v>
                </c:pt>
                <c:pt idx="3">
                  <c:v>1566.0</c:v>
                </c:pt>
                <c:pt idx="4">
                  <c:v>1831.0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456.0</c:v>
                </c:pt>
                <c:pt idx="1">
                  <c:v>1083.0</c:v>
                </c:pt>
                <c:pt idx="2">
                  <c:v>1003.0</c:v>
                </c:pt>
                <c:pt idx="3">
                  <c:v>1476.0</c:v>
                </c:pt>
                <c:pt idx="4">
                  <c:v>1832.0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457.0</c:v>
                </c:pt>
                <c:pt idx="1">
                  <c:v>1082.0</c:v>
                </c:pt>
                <c:pt idx="2">
                  <c:v>1002.0</c:v>
                </c:pt>
                <c:pt idx="3">
                  <c:v>1474.0</c:v>
                </c:pt>
                <c:pt idx="4">
                  <c:v>1832.0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1101.0</c:v>
                </c:pt>
                <c:pt idx="2">
                  <c:v>1012.0</c:v>
                </c:pt>
                <c:pt idx="3">
                  <c:v>1522.0</c:v>
                </c:pt>
                <c:pt idx="4">
                  <c:v>1832.0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453.0</c:v>
                </c:pt>
                <c:pt idx="1">
                  <c:v>962.0</c:v>
                </c:pt>
                <c:pt idx="2">
                  <c:v>1090.0</c:v>
                </c:pt>
                <c:pt idx="3">
                  <c:v>1468.0</c:v>
                </c:pt>
                <c:pt idx="4">
                  <c:v>1832.0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06360"/>
        <c:axId val="2081433448"/>
      </c:barChart>
      <c:catAx>
        <c:axId val="208260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43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43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606360"/>
        <c:crosses val="autoZero"/>
        <c:crossBetween val="between"/>
        <c:majorUnit val="5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"/>
          <c:y val="0.932659225100941"/>
          <c:w val="0.738316306466131"/>
          <c:h val="0.0629962364003032"/>
        </c:manualLayout>
      </c:layout>
      <c:overlay val="0"/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</c:v>
                </c:pt>
                <c:pt idx="1">
                  <c:v>1.17</c:v>
                </c:pt>
                <c:pt idx="2">
                  <c:v>1.575</c:v>
                </c:pt>
                <c:pt idx="3">
                  <c:v>3.313</c:v>
                </c:pt>
                <c:pt idx="4">
                  <c:v>4.143</c:v>
                </c:pt>
                <c:pt idx="5">
                  <c:v>0.793</c:v>
                </c:pt>
                <c:pt idx="6">
                  <c:v>0.0</c:v>
                </c:pt>
                <c:pt idx="7">
                  <c:v>2.311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</c:v>
                </c:pt>
                <c:pt idx="1">
                  <c:v>1.61</c:v>
                </c:pt>
                <c:pt idx="2">
                  <c:v>1.862</c:v>
                </c:pt>
                <c:pt idx="3">
                  <c:v>3.752</c:v>
                </c:pt>
                <c:pt idx="4">
                  <c:v>4.347</c:v>
                </c:pt>
                <c:pt idx="5">
                  <c:v>1.021</c:v>
                </c:pt>
                <c:pt idx="6">
                  <c:v>0.0</c:v>
                </c:pt>
                <c:pt idx="7">
                  <c:v>2.664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7.228</c:v>
                </c:pt>
                <c:pt idx="1">
                  <c:v>1.872</c:v>
                </c:pt>
                <c:pt idx="2">
                  <c:v>2.254</c:v>
                </c:pt>
                <c:pt idx="3">
                  <c:v>4.255</c:v>
                </c:pt>
                <c:pt idx="4">
                  <c:v>5.335</c:v>
                </c:pt>
                <c:pt idx="5">
                  <c:v>1.239</c:v>
                </c:pt>
                <c:pt idx="6">
                  <c:v>0.0</c:v>
                </c:pt>
                <c:pt idx="7">
                  <c:v>2.928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6.611</c:v>
                </c:pt>
                <c:pt idx="1">
                  <c:v>1.897</c:v>
                </c:pt>
                <c:pt idx="2">
                  <c:v>2.174</c:v>
                </c:pt>
                <c:pt idx="3">
                  <c:v>4.093</c:v>
                </c:pt>
                <c:pt idx="4">
                  <c:v>4.755</c:v>
                </c:pt>
                <c:pt idx="5">
                  <c:v>1.231</c:v>
                </c:pt>
                <c:pt idx="6">
                  <c:v>0.0</c:v>
                </c:pt>
                <c:pt idx="7">
                  <c:v>2.884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4.058</c:v>
                </c:pt>
                <c:pt idx="4">
                  <c:v>4.728</c:v>
                </c:pt>
                <c:pt idx="5">
                  <c:v>1.411</c:v>
                </c:pt>
                <c:pt idx="6">
                  <c:v>0.0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6.161</c:v>
                </c:pt>
                <c:pt idx="1">
                  <c:v>1.73</c:v>
                </c:pt>
                <c:pt idx="2">
                  <c:v>2.063</c:v>
                </c:pt>
                <c:pt idx="3">
                  <c:v>4.235</c:v>
                </c:pt>
                <c:pt idx="4">
                  <c:v>5.168</c:v>
                </c:pt>
                <c:pt idx="5">
                  <c:v>1.179</c:v>
                </c:pt>
                <c:pt idx="6">
                  <c:v>0.0</c:v>
                </c:pt>
                <c:pt idx="7">
                  <c:v>2.943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3.776</c:v>
                </c:pt>
                <c:pt idx="4">
                  <c:v>4.74</c:v>
                </c:pt>
                <c:pt idx="5">
                  <c:v>1.08</c:v>
                </c:pt>
                <c:pt idx="6">
                  <c:v>7.801E-6</c:v>
                </c:pt>
                <c:pt idx="7">
                  <c:v>3.373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5.861</c:v>
                </c:pt>
                <c:pt idx="1">
                  <c:v>2.041</c:v>
                </c:pt>
                <c:pt idx="2">
                  <c:v>2.22</c:v>
                </c:pt>
                <c:pt idx="3">
                  <c:v>4.3</c:v>
                </c:pt>
                <c:pt idx="4">
                  <c:v>0.0</c:v>
                </c:pt>
                <c:pt idx="5">
                  <c:v>1.323</c:v>
                </c:pt>
                <c:pt idx="6">
                  <c:v>0.0</c:v>
                </c:pt>
                <c:pt idx="7">
                  <c:v>2.816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789416"/>
        <c:axId val="-2045062568"/>
      </c:barChart>
      <c:catAx>
        <c:axId val="-20447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06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6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789416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148141963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</c:v>
                </c:pt>
                <c:pt idx="2">
                  <c:v>0.821</c:v>
                </c:pt>
                <c:pt idx="3">
                  <c:v>1.84</c:v>
                </c:pt>
                <c:pt idx="4">
                  <c:v>1.039</c:v>
                </c:pt>
                <c:pt idx="5">
                  <c:v>2.079</c:v>
                </c:pt>
                <c:pt idx="6">
                  <c:v>0.387</c:v>
                </c:pt>
                <c:pt idx="7">
                  <c:v>0.488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1.533</c:v>
                </c:pt>
                <c:pt idx="3">
                  <c:v>2.616</c:v>
                </c:pt>
                <c:pt idx="4">
                  <c:v>1.934</c:v>
                </c:pt>
                <c:pt idx="5">
                  <c:v>2.536</c:v>
                </c:pt>
                <c:pt idx="6">
                  <c:v>0.526</c:v>
                </c:pt>
                <c:pt idx="7">
                  <c:v>0.666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0.055</c:v>
                </c:pt>
                <c:pt idx="1">
                  <c:v>2.455</c:v>
                </c:pt>
                <c:pt idx="2">
                  <c:v>0.976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</c:v>
                </c:pt>
                <c:pt idx="7">
                  <c:v>0.428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</c:v>
                </c:pt>
                <c:pt idx="1">
                  <c:v>3.165</c:v>
                </c:pt>
                <c:pt idx="2">
                  <c:v>1.872</c:v>
                </c:pt>
                <c:pt idx="3">
                  <c:v>2.943</c:v>
                </c:pt>
                <c:pt idx="4">
                  <c:v>2.173</c:v>
                </c:pt>
                <c:pt idx="5">
                  <c:v>3.036</c:v>
                </c:pt>
                <c:pt idx="6">
                  <c:v>0.921</c:v>
                </c:pt>
                <c:pt idx="7">
                  <c:v>0.803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</c:v>
                </c:pt>
                <c:pt idx="3">
                  <c:v>3.092</c:v>
                </c:pt>
                <c:pt idx="4">
                  <c:v>2.238</c:v>
                </c:pt>
                <c:pt idx="5">
                  <c:v>3.241</c:v>
                </c:pt>
                <c:pt idx="6">
                  <c:v>0.589</c:v>
                </c:pt>
                <c:pt idx="7">
                  <c:v>0.718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</c:v>
                </c:pt>
                <c:pt idx="1">
                  <c:v>2.572</c:v>
                </c:pt>
                <c:pt idx="2">
                  <c:v>1.428</c:v>
                </c:pt>
                <c:pt idx="3">
                  <c:v>2.457</c:v>
                </c:pt>
                <c:pt idx="4">
                  <c:v>1.439</c:v>
                </c:pt>
                <c:pt idx="5">
                  <c:v>2.489</c:v>
                </c:pt>
                <c:pt idx="6">
                  <c:v>0.551</c:v>
                </c:pt>
                <c:pt idx="7">
                  <c:v>0.643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</c:v>
                </c:pt>
                <c:pt idx="1">
                  <c:v>2.485</c:v>
                </c:pt>
                <c:pt idx="2">
                  <c:v>1.326</c:v>
                </c:pt>
                <c:pt idx="3">
                  <c:v>2.418</c:v>
                </c:pt>
                <c:pt idx="4">
                  <c:v>1.416</c:v>
                </c:pt>
                <c:pt idx="5">
                  <c:v>2.383</c:v>
                </c:pt>
                <c:pt idx="6">
                  <c:v>0.5606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</c:v>
                </c:pt>
                <c:pt idx="1">
                  <c:v>2.599</c:v>
                </c:pt>
                <c:pt idx="2">
                  <c:v>1.767</c:v>
                </c:pt>
                <c:pt idx="3">
                  <c:v>2.613</c:v>
                </c:pt>
                <c:pt idx="4">
                  <c:v>0.0</c:v>
                </c:pt>
                <c:pt idx="5">
                  <c:v>2.516</c:v>
                </c:pt>
                <c:pt idx="6">
                  <c:v>0.771</c:v>
                </c:pt>
                <c:pt idx="7">
                  <c:v>0.786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91976"/>
        <c:axId val="-2044775432"/>
      </c:barChart>
      <c:catAx>
        <c:axId val="-212859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77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77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0132560917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591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1"/>
          <c:y val="0.932471687368606"/>
          <c:w val="0.77185186479881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3.227</c:v>
                </c:pt>
                <c:pt idx="1">
                  <c:v>2.85</c:v>
                </c:pt>
                <c:pt idx="2">
                  <c:v>2.858</c:v>
                </c:pt>
                <c:pt idx="3">
                  <c:v>3.308</c:v>
                </c:pt>
                <c:pt idx="4">
                  <c:v>3.355</c:v>
                </c:pt>
                <c:pt idx="5">
                  <c:v>3.98</c:v>
                </c:pt>
                <c:pt idx="6">
                  <c:v>0.0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</c:v>
                </c:pt>
                <c:pt idx="1">
                  <c:v>3.453</c:v>
                </c:pt>
                <c:pt idx="2">
                  <c:v>3.456</c:v>
                </c:pt>
                <c:pt idx="3">
                  <c:v>3.703</c:v>
                </c:pt>
                <c:pt idx="4">
                  <c:v>3.732</c:v>
                </c:pt>
                <c:pt idx="5">
                  <c:v>5.028</c:v>
                </c:pt>
                <c:pt idx="6">
                  <c:v>0.0</c:v>
                </c:pt>
                <c:pt idx="7">
                  <c:v>2.751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3.909</c:v>
                </c:pt>
                <c:pt idx="1">
                  <c:v>3.557</c:v>
                </c:pt>
                <c:pt idx="2">
                  <c:v>3.564</c:v>
                </c:pt>
                <c:pt idx="3">
                  <c:v>3.805</c:v>
                </c:pt>
                <c:pt idx="4">
                  <c:v>3.832</c:v>
                </c:pt>
                <c:pt idx="5">
                  <c:v>5.665</c:v>
                </c:pt>
                <c:pt idx="6">
                  <c:v>0.0</c:v>
                </c:pt>
                <c:pt idx="7">
                  <c:v>2.727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4.138</c:v>
                </c:pt>
                <c:pt idx="1">
                  <c:v>3.76</c:v>
                </c:pt>
                <c:pt idx="2">
                  <c:v>3.764</c:v>
                </c:pt>
                <c:pt idx="3">
                  <c:v>4.013</c:v>
                </c:pt>
                <c:pt idx="4">
                  <c:v>4.042</c:v>
                </c:pt>
                <c:pt idx="5">
                  <c:v>6.116</c:v>
                </c:pt>
                <c:pt idx="6">
                  <c:v>0.0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</c:v>
                </c:pt>
                <c:pt idx="1">
                  <c:v>3.608</c:v>
                </c:pt>
                <c:pt idx="2">
                  <c:v>3.618</c:v>
                </c:pt>
                <c:pt idx="3">
                  <c:v>4.029</c:v>
                </c:pt>
                <c:pt idx="4">
                  <c:v>4.064</c:v>
                </c:pt>
                <c:pt idx="5">
                  <c:v>6.117</c:v>
                </c:pt>
                <c:pt idx="6">
                  <c:v>0.0</c:v>
                </c:pt>
                <c:pt idx="7">
                  <c:v>2.852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</c:v>
                </c:pt>
                <c:pt idx="1">
                  <c:v>3.51666666666667</c:v>
                </c:pt>
                <c:pt idx="2">
                  <c:v>3.53611111111111</c:v>
                </c:pt>
                <c:pt idx="3">
                  <c:v>3.70833333333333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0.0</c:v>
                </c:pt>
                <c:pt idx="7">
                  <c:v>2.522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</c:v>
                </c:pt>
                <c:pt idx="1">
                  <c:v>3.797</c:v>
                </c:pt>
                <c:pt idx="2">
                  <c:v>3.801</c:v>
                </c:pt>
                <c:pt idx="3">
                  <c:v>4.061</c:v>
                </c:pt>
                <c:pt idx="4">
                  <c:v>0.0</c:v>
                </c:pt>
                <c:pt idx="5">
                  <c:v>6.428</c:v>
                </c:pt>
                <c:pt idx="6">
                  <c:v>0.0</c:v>
                </c:pt>
                <c:pt idx="7">
                  <c:v>2.779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499736"/>
        <c:axId val="-2038496392"/>
      </c:barChart>
      <c:catAx>
        <c:axId val="-203849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49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49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499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0.585</c:v>
                </c:pt>
                <c:pt idx="1">
                  <c:v>2.888</c:v>
                </c:pt>
                <c:pt idx="2">
                  <c:v>1.896</c:v>
                </c:pt>
                <c:pt idx="3">
                  <c:v>2.385</c:v>
                </c:pt>
                <c:pt idx="4">
                  <c:v>1.873</c:v>
                </c:pt>
                <c:pt idx="5">
                  <c:v>2.888</c:v>
                </c:pt>
                <c:pt idx="6">
                  <c:v>2.033</c:v>
                </c:pt>
                <c:pt idx="7">
                  <c:v>0.953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0.967</c:v>
                </c:pt>
                <c:pt idx="1">
                  <c:v>3.155</c:v>
                </c:pt>
                <c:pt idx="2">
                  <c:v>2.5</c:v>
                </c:pt>
                <c:pt idx="3">
                  <c:v>2.933</c:v>
                </c:pt>
                <c:pt idx="4">
                  <c:v>2.546</c:v>
                </c:pt>
                <c:pt idx="5">
                  <c:v>3.155</c:v>
                </c:pt>
                <c:pt idx="6">
                  <c:v>2.621</c:v>
                </c:pt>
                <c:pt idx="7">
                  <c:v>1.144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0.743</c:v>
                </c:pt>
                <c:pt idx="1">
                  <c:v>3.458</c:v>
                </c:pt>
                <c:pt idx="2">
                  <c:v>2.336</c:v>
                </c:pt>
                <c:pt idx="3">
                  <c:v>3.109</c:v>
                </c:pt>
                <c:pt idx="4">
                  <c:v>2.388</c:v>
                </c:pt>
                <c:pt idx="5">
                  <c:v>3.458</c:v>
                </c:pt>
                <c:pt idx="6">
                  <c:v>2.664</c:v>
                </c:pt>
                <c:pt idx="7">
                  <c:v>1.057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</c:v>
                </c:pt>
                <c:pt idx="1">
                  <c:v>3.871</c:v>
                </c:pt>
                <c:pt idx="2">
                  <c:v>3.277</c:v>
                </c:pt>
                <c:pt idx="3">
                  <c:v>3.487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</c:v>
                </c:pt>
                <c:pt idx="2">
                  <c:v>2.786</c:v>
                </c:pt>
                <c:pt idx="3">
                  <c:v>3.071</c:v>
                </c:pt>
                <c:pt idx="4">
                  <c:v>2.486</c:v>
                </c:pt>
                <c:pt idx="5">
                  <c:v>3.334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0.982777777777778</c:v>
                </c:pt>
                <c:pt idx="1">
                  <c:v>3.56666666666667</c:v>
                </c:pt>
                <c:pt idx="2">
                  <c:v>2.79166666666667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1.378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</c:v>
                </c:pt>
                <c:pt idx="1">
                  <c:v>3.457</c:v>
                </c:pt>
                <c:pt idx="2">
                  <c:v>3.147</c:v>
                </c:pt>
                <c:pt idx="3">
                  <c:v>3.505</c:v>
                </c:pt>
                <c:pt idx="4">
                  <c:v>0.0</c:v>
                </c:pt>
                <c:pt idx="5">
                  <c:v>3.457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927768"/>
        <c:axId val="-2120919064"/>
      </c:barChart>
      <c:catAx>
        <c:axId val="-212092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1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91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2776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1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</c:v>
                </c:pt>
                <c:pt idx="1">
                  <c:v>41.812</c:v>
                </c:pt>
                <c:pt idx="2">
                  <c:v>63.236</c:v>
                </c:pt>
                <c:pt idx="3">
                  <c:v>35.54</c:v>
                </c:pt>
                <c:pt idx="4">
                  <c:v>48.943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36.23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49.0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68.6</c:v>
                </c:pt>
                <c:pt idx="1">
                  <c:v>44.8</c:v>
                </c:pt>
                <c:pt idx="2">
                  <c:v>67.0</c:v>
                </c:pt>
                <c:pt idx="3">
                  <c:v>38.5</c:v>
                </c:pt>
                <c:pt idx="4">
                  <c:v>51.0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</c:v>
                </c:pt>
                <c:pt idx="1">
                  <c:v>43.0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706312"/>
        <c:axId val="-2115069576"/>
      </c:barChart>
      <c:catAx>
        <c:axId val="208270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06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06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087004662753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706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"/>
          <c:y val="0.932659225100941"/>
          <c:w val="0.770867365219747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</c:v>
                </c:pt>
                <c:pt idx="4">
                  <c:v>2.729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-18.0</c:v>
                </c:pt>
                <c:pt idx="1">
                  <c:v>-4.5</c:v>
                </c:pt>
                <c:pt idx="2">
                  <c:v>-23.0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-4.0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-17.81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588936"/>
        <c:axId val="-2038608760"/>
      </c:barChart>
      <c:catAx>
        <c:axId val="-203858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08760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-203860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21045758350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588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8"/>
          <c:y val="0.932659225100941"/>
          <c:w val="0.7605102525336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</c:v>
                </c:pt>
                <c:pt idx="1">
                  <c:v>25.453</c:v>
                </c:pt>
                <c:pt idx="2">
                  <c:v>18.234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</c:v>
                </c:pt>
                <c:pt idx="3">
                  <c:v>14.3</c:v>
                </c:pt>
                <c:pt idx="4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18.4</c:v>
                </c:pt>
                <c:pt idx="3">
                  <c:v>14.0</c:v>
                </c:pt>
                <c:pt idx="4">
                  <c:v>28.0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17.99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717784"/>
        <c:axId val="-2038714472"/>
      </c:barChart>
      <c:catAx>
        <c:axId val="-203871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1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1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94019344645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17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0.0590000000000002</c:v>
                </c:pt>
                <c:pt idx="1">
                  <c:v>-2.222</c:v>
                </c:pt>
                <c:pt idx="2">
                  <c:v>0.405</c:v>
                </c:pt>
                <c:pt idx="3">
                  <c:v>-1.311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0.0330000000000004</c:v>
                </c:pt>
                <c:pt idx="1">
                  <c:v>-1.582</c:v>
                </c:pt>
                <c:pt idx="2">
                  <c:v>0.252</c:v>
                </c:pt>
                <c:pt idx="3">
                  <c:v>-1.067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0.0769999999999999</c:v>
                </c:pt>
                <c:pt idx="1">
                  <c:v>-2.226999999999999</c:v>
                </c:pt>
                <c:pt idx="2">
                  <c:v>0.382</c:v>
                </c:pt>
                <c:pt idx="3">
                  <c:v>-1.479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0.0540000000000003</c:v>
                </c:pt>
                <c:pt idx="1">
                  <c:v>-1.829999999999999</c:v>
                </c:pt>
                <c:pt idx="2">
                  <c:v>0.277</c:v>
                </c:pt>
                <c:pt idx="3">
                  <c:v>-1.293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0.024</c:v>
                </c:pt>
                <c:pt idx="1">
                  <c:v>-2.186000000000001</c:v>
                </c:pt>
                <c:pt idx="2">
                  <c:v>0.294</c:v>
                </c:pt>
                <c:pt idx="3">
                  <c:v>-1.561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0.0890000000000004</c:v>
                </c:pt>
                <c:pt idx="1">
                  <c:v>-1.728</c:v>
                </c:pt>
                <c:pt idx="2">
                  <c:v>0.333</c:v>
                </c:pt>
                <c:pt idx="3">
                  <c:v>-1.144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0.0979999999999998</c:v>
                </c:pt>
                <c:pt idx="1">
                  <c:v>-1.891</c:v>
                </c:pt>
                <c:pt idx="2">
                  <c:v>0.442</c:v>
                </c:pt>
                <c:pt idx="3">
                  <c:v>-1.159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0.0209999999999999</c:v>
                </c:pt>
                <c:pt idx="1">
                  <c:v>-1.271999999999999</c:v>
                </c:pt>
                <c:pt idx="2">
                  <c:v>0.179</c:v>
                </c:pt>
                <c:pt idx="3">
                  <c:v>-0.832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801416"/>
        <c:axId val="-2038798136"/>
      </c:barChart>
      <c:catAx>
        <c:axId val="-203880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9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9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801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8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0.0</c:v>
                </c:pt>
                <c:pt idx="1">
                  <c:v>-0.525</c:v>
                </c:pt>
                <c:pt idx="2">
                  <c:v>0.00800000000000001</c:v>
                </c:pt>
                <c:pt idx="3">
                  <c:v>-0.992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-0.141</c:v>
                </c:pt>
                <c:pt idx="2">
                  <c:v>0.00300000000000011</c:v>
                </c:pt>
                <c:pt idx="3">
                  <c:v>-0.655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-0.0110000000000001</c:v>
                </c:pt>
                <c:pt idx="1">
                  <c:v>-0.592</c:v>
                </c:pt>
                <c:pt idx="2">
                  <c:v>0.00700000000000012</c:v>
                </c:pt>
                <c:pt idx="3">
                  <c:v>-1.122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0.0</c:v>
                </c:pt>
                <c:pt idx="1">
                  <c:v>-0.455999999999999</c:v>
                </c:pt>
                <c:pt idx="2">
                  <c:v>0.004</c:v>
                </c:pt>
                <c:pt idx="3">
                  <c:v>-0.594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0.0</c:v>
                </c:pt>
                <c:pt idx="1">
                  <c:v>-0.116</c:v>
                </c:pt>
                <c:pt idx="2">
                  <c:v>0.00999999999999978</c:v>
                </c:pt>
                <c:pt idx="3">
                  <c:v>-0.548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-0.81111111111111</c:v>
                </c:pt>
                <c:pt idx="2">
                  <c:v>0.0194444444444399</c:v>
                </c:pt>
                <c:pt idx="3">
                  <c:v>-0.775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0.0</c:v>
                </c:pt>
                <c:pt idx="1">
                  <c:v>-0.666</c:v>
                </c:pt>
                <c:pt idx="2">
                  <c:v>0.004</c:v>
                </c:pt>
                <c:pt idx="3">
                  <c:v>-0.31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224728"/>
        <c:axId val="-2039227512"/>
      </c:barChart>
      <c:catAx>
        <c:axId val="-203922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2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22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24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</c:v>
                </c:pt>
                <c:pt idx="1">
                  <c:v>-2.72</c:v>
                </c:pt>
                <c:pt idx="2">
                  <c:v>2.143</c:v>
                </c:pt>
                <c:pt idx="3">
                  <c:v>-0.292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0.276000000000001</c:v>
                </c:pt>
                <c:pt idx="1">
                  <c:v>-2.341</c:v>
                </c:pt>
                <c:pt idx="2">
                  <c:v>2.141999999999999</c:v>
                </c:pt>
                <c:pt idx="3">
                  <c:v>0.016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</c:v>
                </c:pt>
                <c:pt idx="1">
                  <c:v>-2.745</c:v>
                </c:pt>
                <c:pt idx="2">
                  <c:v>2.383</c:v>
                </c:pt>
                <c:pt idx="3">
                  <c:v>-0.0150000000000001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</c:v>
                </c:pt>
                <c:pt idx="1">
                  <c:v>-2.644999999999999</c:v>
                </c:pt>
                <c:pt idx="2">
                  <c:v>2.196</c:v>
                </c:pt>
                <c:pt idx="3">
                  <c:v>-0.222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0.138</c:v>
                </c:pt>
                <c:pt idx="1">
                  <c:v>-2.960000000000001</c:v>
                </c:pt>
                <c:pt idx="2">
                  <c:v>2.07</c:v>
                </c:pt>
                <c:pt idx="3">
                  <c:v>-0.323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</c:v>
                </c:pt>
                <c:pt idx="1">
                  <c:v>-2.481</c:v>
                </c:pt>
                <c:pt idx="2">
                  <c:v>2.505</c:v>
                </c:pt>
                <c:pt idx="3">
                  <c:v>-0.115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0.201000000000001</c:v>
                </c:pt>
                <c:pt idx="1">
                  <c:v>-2.591</c:v>
                </c:pt>
                <c:pt idx="2">
                  <c:v>2.121</c:v>
                </c:pt>
                <c:pt idx="3">
                  <c:v>-0.0669999999999997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0.366</c:v>
                </c:pt>
                <c:pt idx="1">
                  <c:v>-2.427</c:v>
                </c:pt>
                <c:pt idx="2">
                  <c:v>2.259</c:v>
                </c:pt>
                <c:pt idx="3">
                  <c:v>0.0139999999999998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350776"/>
        <c:axId val="-2039347496"/>
      </c:barChart>
      <c:catAx>
        <c:axId val="-203935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34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34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350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732.0</c:v>
                </c:pt>
                <c:pt idx="1">
                  <c:v>946.0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735.0</c:v>
                </c:pt>
                <c:pt idx="1">
                  <c:v>1051.0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689.0</c:v>
                </c:pt>
                <c:pt idx="1">
                  <c:v>962.0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642.0</c:v>
                </c:pt>
                <c:pt idx="1">
                  <c:v>926.0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706.0</c:v>
                </c:pt>
                <c:pt idx="1">
                  <c:v>914.0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579544"/>
        <c:axId val="-2110185800"/>
      </c:barChart>
      <c:catAx>
        <c:axId val="208057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18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18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79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"/>
          <c:y val="0.932659225100941"/>
          <c:w val="0.733877610470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</c:v>
                </c:pt>
                <c:pt idx="1">
                  <c:v>-2.56</c:v>
                </c:pt>
                <c:pt idx="2">
                  <c:v>0.458</c:v>
                </c:pt>
                <c:pt idx="3">
                  <c:v>-0.503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-1.89</c:v>
                </c:pt>
                <c:pt idx="2">
                  <c:v>0.25</c:v>
                </c:pt>
                <c:pt idx="3">
                  <c:v>-0.222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0.00100000000000033</c:v>
                </c:pt>
                <c:pt idx="1">
                  <c:v>-2.226</c:v>
                </c:pt>
                <c:pt idx="2">
                  <c:v>0.248</c:v>
                </c:pt>
                <c:pt idx="3">
                  <c:v>-0.349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0.0190000000000001</c:v>
                </c:pt>
                <c:pt idx="1">
                  <c:v>-2.234</c:v>
                </c:pt>
                <c:pt idx="2">
                  <c:v>0.253</c:v>
                </c:pt>
                <c:pt idx="3">
                  <c:v>-0.384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</c:v>
                </c:pt>
                <c:pt idx="1">
                  <c:v>-1.989</c:v>
                </c:pt>
                <c:pt idx="2">
                  <c:v>0.421</c:v>
                </c:pt>
                <c:pt idx="3">
                  <c:v>-0.263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-2.211111111111109</c:v>
                </c:pt>
                <c:pt idx="2">
                  <c:v>0.19166666666666</c:v>
                </c:pt>
                <c:pt idx="3">
                  <c:v>-0.51666666666667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0.0249999999999995</c:v>
                </c:pt>
                <c:pt idx="1">
                  <c:v>-1.716</c:v>
                </c:pt>
                <c:pt idx="2">
                  <c:v>0.264</c:v>
                </c:pt>
                <c:pt idx="3">
                  <c:v>0.048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31176"/>
        <c:axId val="-2039427832"/>
      </c:barChart>
      <c:catAx>
        <c:axId val="-203943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2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42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31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9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</c:v>
                </c:pt>
                <c:pt idx="1">
                  <c:v>-1.288</c:v>
                </c:pt>
                <c:pt idx="2">
                  <c:v>0.83</c:v>
                </c:pt>
                <c:pt idx="3">
                  <c:v>-0.801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0.31</c:v>
                </c:pt>
                <c:pt idx="1">
                  <c:v>-0.984</c:v>
                </c:pt>
                <c:pt idx="2">
                  <c:v>0.595000000000001</c:v>
                </c:pt>
                <c:pt idx="3">
                  <c:v>-0.682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</c:v>
                </c:pt>
                <c:pt idx="1">
                  <c:v>-1.845</c:v>
                </c:pt>
                <c:pt idx="2">
                  <c:v>1.08</c:v>
                </c:pt>
                <c:pt idx="3">
                  <c:v>-1.174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0.329</c:v>
                </c:pt>
                <c:pt idx="1">
                  <c:v>-1.14</c:v>
                </c:pt>
                <c:pt idx="2">
                  <c:v>0.662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</c:v>
                </c:pt>
                <c:pt idx="1">
                  <c:v>-1.302999999999999</c:v>
                </c:pt>
                <c:pt idx="2">
                  <c:v>0.67</c:v>
                </c:pt>
                <c:pt idx="3">
                  <c:v>-0.854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0.531</c:v>
                </c:pt>
                <c:pt idx="1">
                  <c:v>-1.522</c:v>
                </c:pt>
                <c:pt idx="2">
                  <c:v>0.933</c:v>
                </c:pt>
                <c:pt idx="3">
                  <c:v>-1.018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</c:v>
                </c:pt>
                <c:pt idx="1">
                  <c:v>-1.485</c:v>
                </c:pt>
                <c:pt idx="2">
                  <c:v>0.964</c:v>
                </c:pt>
                <c:pt idx="3">
                  <c:v>-1.002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642952"/>
        <c:axId val="-2029542088"/>
      </c:barChart>
      <c:catAx>
        <c:axId val="-204564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54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54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642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2"/>
          <c:y val="0.932659225100941"/>
          <c:w val="0.73831222817458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-0.562</c:v>
                </c:pt>
                <c:pt idx="2">
                  <c:v>0.0470000000000001</c:v>
                </c:pt>
                <c:pt idx="3">
                  <c:v>-0.512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0.0</c:v>
                </c:pt>
                <c:pt idx="1">
                  <c:v>-0.371</c:v>
                </c:pt>
                <c:pt idx="2">
                  <c:v>0.0290000000000004</c:v>
                </c:pt>
                <c:pt idx="3">
                  <c:v>-0.387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-0.0209999999999999</c:v>
                </c:pt>
                <c:pt idx="1">
                  <c:v>-0.842</c:v>
                </c:pt>
                <c:pt idx="2">
                  <c:v>0.0269999999999997</c:v>
                </c:pt>
                <c:pt idx="3">
                  <c:v>-0.721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0.00300000000000011</c:v>
                </c:pt>
                <c:pt idx="1">
                  <c:v>-0.477</c:v>
                </c:pt>
                <c:pt idx="2">
                  <c:v>0.0289999999999999</c:v>
                </c:pt>
                <c:pt idx="3">
                  <c:v>-0.407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0.000999999999999445</c:v>
                </c:pt>
                <c:pt idx="1">
                  <c:v>-0.632</c:v>
                </c:pt>
                <c:pt idx="2">
                  <c:v>0.0350000000000001</c:v>
                </c:pt>
                <c:pt idx="3">
                  <c:v>-0.585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0.0</c:v>
                </c:pt>
                <c:pt idx="1">
                  <c:v>-0.66666666666667</c:v>
                </c:pt>
                <c:pt idx="2">
                  <c:v>0.0361111111111101</c:v>
                </c:pt>
                <c:pt idx="3">
                  <c:v>-0.55166666666667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134888"/>
        <c:axId val="-2115846840"/>
      </c:barChart>
      <c:catAx>
        <c:axId val="-211513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84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84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13488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"/>
          <c:y val="0.928309034780115"/>
          <c:w val="0.6717207185949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</c:v>
                </c:pt>
                <c:pt idx="1">
                  <c:v>-0.377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-1.885</c:v>
                </c:pt>
                <c:pt idx="1">
                  <c:v>-0.589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</c:v>
                </c:pt>
                <c:pt idx="1">
                  <c:v>-0.633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</c:v>
                </c:pt>
                <c:pt idx="1">
                  <c:v>-0.666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</c:v>
                </c:pt>
                <c:pt idx="1">
                  <c:v>-0.577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-1.817</c:v>
                </c:pt>
                <c:pt idx="1">
                  <c:v>-0.551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-1.829</c:v>
                </c:pt>
                <c:pt idx="1">
                  <c:v>-0.575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-2.053</c:v>
                </c:pt>
                <c:pt idx="1">
                  <c:v>-0.718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805320"/>
        <c:axId val="-2109427480"/>
      </c:barChart>
      <c:catAx>
        <c:axId val="-210980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42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42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805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</c:v>
                </c:pt>
                <c:pt idx="1">
                  <c:v>1.13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1.546</c:v>
                </c:pt>
                <c:pt idx="1">
                  <c:v>1.575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1.898</c:v>
                </c:pt>
                <c:pt idx="1">
                  <c:v>2.108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</c:v>
                </c:pt>
                <c:pt idx="1">
                  <c:v>2.356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</c:v>
                </c:pt>
                <c:pt idx="1">
                  <c:v>2.509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1.79166666666666</c:v>
                </c:pt>
                <c:pt idx="1">
                  <c:v>1.60555555555555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2.6</c:v>
                </c:pt>
                <c:pt idx="1">
                  <c:v>2.631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293880"/>
        <c:axId val="-2122290568"/>
      </c:barChart>
      <c:catAx>
        <c:axId val="-212229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29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229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293880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8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-1.321</c:v>
                </c:pt>
                <c:pt idx="1">
                  <c:v>-1.745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</c:v>
                </c:pt>
                <c:pt idx="1">
                  <c:v>-2.074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-1.284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</c:v>
                </c:pt>
                <c:pt idx="1">
                  <c:v>-2.244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</c:v>
                </c:pt>
                <c:pt idx="1">
                  <c:v>-2.826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-1.404</c:v>
                </c:pt>
                <c:pt idx="1">
                  <c:v>-2.021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</c:v>
                </c:pt>
                <c:pt idx="1">
                  <c:v>-1.9244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</c:v>
                </c:pt>
                <c:pt idx="1">
                  <c:v>-1.828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71240"/>
        <c:axId val="-2039467960"/>
      </c:barChart>
      <c:catAx>
        <c:axId val="-203947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6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46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71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45918358429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12639101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</c:v>
                </c:pt>
                <c:pt idx="1">
                  <c:v>-0.855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</c:v>
                </c:pt>
                <c:pt idx="1">
                  <c:v>-0.534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-0.14</c:v>
                </c:pt>
                <c:pt idx="1">
                  <c:v>-0.794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-0.156</c:v>
                </c:pt>
                <c:pt idx="1">
                  <c:v>-0.701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-0.143</c:v>
                </c:pt>
                <c:pt idx="1">
                  <c:v>-0.657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-0.10833333333333</c:v>
                </c:pt>
                <c:pt idx="1">
                  <c:v>-0.88055555555556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</c:v>
                </c:pt>
                <c:pt idx="1">
                  <c:v>-0.59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88072"/>
        <c:axId val="-2109705704"/>
      </c:barChart>
      <c:catAx>
        <c:axId val="208048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70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70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35379977992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48807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"/>
          <c:y val="0.932471687368606"/>
          <c:w val="0.758518531465476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1.056</c:v>
                </c:pt>
                <c:pt idx="1">
                  <c:v>-2.027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0.987</c:v>
                </c:pt>
                <c:pt idx="1">
                  <c:v>-2.362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0.863</c:v>
                </c:pt>
                <c:pt idx="1">
                  <c:v>-2.697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</c:v>
                </c:pt>
                <c:pt idx="1">
                  <c:v>-2.0737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0.775</c:v>
                </c:pt>
                <c:pt idx="1">
                  <c:v>-1.813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176392"/>
        <c:axId val="-2045283464"/>
      </c:barChart>
      <c:catAx>
        <c:axId val="-212817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28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28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176392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-0.44</c:v>
                </c:pt>
                <c:pt idx="1">
                  <c:v>-1.935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-0.702</c:v>
                </c:pt>
                <c:pt idx="1">
                  <c:v>-2.011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</c:v>
                </c:pt>
                <c:pt idx="1">
                  <c:v>-2.401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-0.897</c:v>
                </c:pt>
                <c:pt idx="1">
                  <c:v>-2.501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</c:v>
                </c:pt>
                <c:pt idx="1">
                  <c:v>-2.155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</c:v>
                </c:pt>
                <c:pt idx="1">
                  <c:v>-2.18866666666667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</c:v>
                </c:pt>
                <c:pt idx="1">
                  <c:v>-2.054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372104"/>
        <c:axId val="-2109368760"/>
      </c:barChart>
      <c:catAx>
        <c:axId val="-210937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36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36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372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607144001561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-0.561</c:v>
                </c:pt>
                <c:pt idx="1">
                  <c:v>-0.429</c:v>
                </c:pt>
                <c:pt idx="2">
                  <c:v>-3.126</c:v>
                </c:pt>
                <c:pt idx="3">
                  <c:v>-4.004999999999999</c:v>
                </c:pt>
                <c:pt idx="4">
                  <c:v>-1.958</c:v>
                </c:pt>
                <c:pt idx="5">
                  <c:v>-4.429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</c:v>
                </c:pt>
                <c:pt idx="1">
                  <c:v>-0.393</c:v>
                </c:pt>
                <c:pt idx="2">
                  <c:v>-3.162999999999999</c:v>
                </c:pt>
                <c:pt idx="3">
                  <c:v>-3.833</c:v>
                </c:pt>
                <c:pt idx="4">
                  <c:v>-1.867</c:v>
                </c:pt>
                <c:pt idx="5">
                  <c:v>-4.614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</c:v>
                </c:pt>
                <c:pt idx="1">
                  <c:v>-0.367</c:v>
                </c:pt>
                <c:pt idx="2">
                  <c:v>-3.837</c:v>
                </c:pt>
                <c:pt idx="3">
                  <c:v>-4.624</c:v>
                </c:pt>
                <c:pt idx="4">
                  <c:v>-2.304</c:v>
                </c:pt>
                <c:pt idx="5">
                  <c:v>-5.257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</c:v>
                </c:pt>
                <c:pt idx="1">
                  <c:v>-0.432</c:v>
                </c:pt>
                <c:pt idx="2">
                  <c:v>-3.329</c:v>
                </c:pt>
                <c:pt idx="3">
                  <c:v>-4.113</c:v>
                </c:pt>
                <c:pt idx="4">
                  <c:v>-2.024</c:v>
                </c:pt>
                <c:pt idx="5">
                  <c:v>-4.973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</c:v>
                </c:pt>
                <c:pt idx="1">
                  <c:v>-0.462</c:v>
                </c:pt>
                <c:pt idx="2">
                  <c:v>-3.608</c:v>
                </c:pt>
                <c:pt idx="3">
                  <c:v>-4.549</c:v>
                </c:pt>
                <c:pt idx="4">
                  <c:v>-2.392</c:v>
                </c:pt>
                <c:pt idx="5">
                  <c:v>-5.955999999999999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</c:v>
                </c:pt>
                <c:pt idx="1">
                  <c:v>-0.368</c:v>
                </c:pt>
                <c:pt idx="2">
                  <c:v>-3.152</c:v>
                </c:pt>
                <c:pt idx="3">
                  <c:v>-3.92</c:v>
                </c:pt>
                <c:pt idx="4">
                  <c:v>-1.886</c:v>
                </c:pt>
                <c:pt idx="5">
                  <c:v>-4.537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-0.56</c:v>
                </c:pt>
                <c:pt idx="1">
                  <c:v>-0.4101</c:v>
                </c:pt>
                <c:pt idx="2">
                  <c:v>-3.217</c:v>
                </c:pt>
                <c:pt idx="3">
                  <c:v>-4.007</c:v>
                </c:pt>
                <c:pt idx="4">
                  <c:v>-1.963</c:v>
                </c:pt>
                <c:pt idx="5">
                  <c:v>-4.5584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</c:v>
                </c:pt>
                <c:pt idx="1">
                  <c:v>-0.55</c:v>
                </c:pt>
                <c:pt idx="2">
                  <c:v>-3.321</c:v>
                </c:pt>
                <c:pt idx="3">
                  <c:v>-4.178999999999999</c:v>
                </c:pt>
                <c:pt idx="4">
                  <c:v>-1.986</c:v>
                </c:pt>
                <c:pt idx="5">
                  <c:v>-4.685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350088"/>
        <c:axId val="-2110600536"/>
      </c:barChart>
      <c:catAx>
        <c:axId val="-210935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60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60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350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599.0</c:v>
                </c:pt>
                <c:pt idx="1">
                  <c:v>785.0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481.0</c:v>
                </c:pt>
                <c:pt idx="1">
                  <c:v>831.0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554.0</c:v>
                </c:pt>
                <c:pt idx="1">
                  <c:v>803.0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431.0</c:v>
                </c:pt>
                <c:pt idx="1">
                  <c:v>757.0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782.0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0.0</c:v>
                </c:pt>
                <c:pt idx="1">
                  <c:v>809.0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592056"/>
        <c:axId val="-2114759432"/>
      </c:barChart>
      <c:catAx>
        <c:axId val="208059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759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759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92056"/>
        <c:crosses val="autoZero"/>
        <c:crossBetween val="between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</c:v>
                </c:pt>
                <c:pt idx="1">
                  <c:v>-0.908</c:v>
                </c:pt>
                <c:pt idx="2">
                  <c:v>-0.587</c:v>
                </c:pt>
                <c:pt idx="3">
                  <c:v>-3.306</c:v>
                </c:pt>
                <c:pt idx="4">
                  <c:v>-1.252</c:v>
                </c:pt>
                <c:pt idx="5">
                  <c:v>-3.998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-0.151</c:v>
                </c:pt>
                <c:pt idx="1">
                  <c:v>-0.805</c:v>
                </c:pt>
                <c:pt idx="2">
                  <c:v>-0.487</c:v>
                </c:pt>
                <c:pt idx="3">
                  <c:v>-2.81</c:v>
                </c:pt>
                <c:pt idx="4">
                  <c:v>-0.458</c:v>
                </c:pt>
                <c:pt idx="5">
                  <c:v>-3.21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</c:v>
                </c:pt>
                <c:pt idx="1">
                  <c:v>-0.684</c:v>
                </c:pt>
                <c:pt idx="2">
                  <c:v>-0.488</c:v>
                </c:pt>
                <c:pt idx="3">
                  <c:v>-3.197999999999999</c:v>
                </c:pt>
                <c:pt idx="4">
                  <c:v>-0.278</c:v>
                </c:pt>
                <c:pt idx="5">
                  <c:v>-3.852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</c:v>
                </c:pt>
                <c:pt idx="1">
                  <c:v>-0.41</c:v>
                </c:pt>
                <c:pt idx="2">
                  <c:v>-0.498</c:v>
                </c:pt>
                <c:pt idx="3">
                  <c:v>-2.956</c:v>
                </c:pt>
                <c:pt idx="4">
                  <c:v>-0.414000000000001</c:v>
                </c:pt>
                <c:pt idx="5">
                  <c:v>-3.501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</c:v>
                </c:pt>
                <c:pt idx="1">
                  <c:v>-0.547</c:v>
                </c:pt>
                <c:pt idx="2">
                  <c:v>-0.429</c:v>
                </c:pt>
                <c:pt idx="3">
                  <c:v>-2.951999999999999</c:v>
                </c:pt>
                <c:pt idx="4">
                  <c:v>-0.23</c:v>
                </c:pt>
                <c:pt idx="5">
                  <c:v>-3.466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-0.14444444444445</c:v>
                </c:pt>
                <c:pt idx="1">
                  <c:v>-0.815555555555552</c:v>
                </c:pt>
                <c:pt idx="2">
                  <c:v>-0.41388888888889</c:v>
                </c:pt>
                <c:pt idx="3">
                  <c:v>-2.91944444444444</c:v>
                </c:pt>
                <c:pt idx="4">
                  <c:v>-0.6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</c:v>
                </c:pt>
                <c:pt idx="1">
                  <c:v>-1.22</c:v>
                </c:pt>
                <c:pt idx="2">
                  <c:v>-0.557</c:v>
                </c:pt>
                <c:pt idx="3">
                  <c:v>-3.355</c:v>
                </c:pt>
                <c:pt idx="4">
                  <c:v>-0.526</c:v>
                </c:pt>
                <c:pt idx="5">
                  <c:v>-3.812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674824"/>
        <c:axId val="-2110188424"/>
      </c:barChart>
      <c:catAx>
        <c:axId val="-211067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18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18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091906333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674824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2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5.595</c:v>
                </c:pt>
                <c:pt idx="2">
                  <c:v>-3.698</c:v>
                </c:pt>
                <c:pt idx="3">
                  <c:v>2.019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-1.715000000000001</c:v>
                </c:pt>
                <c:pt idx="1">
                  <c:v>5.816</c:v>
                </c:pt>
                <c:pt idx="2">
                  <c:v>-4.343</c:v>
                </c:pt>
                <c:pt idx="3">
                  <c:v>2.376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</c:v>
                </c:pt>
                <c:pt idx="1">
                  <c:v>6.657</c:v>
                </c:pt>
                <c:pt idx="2">
                  <c:v>-5.356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6.574</c:v>
                </c:pt>
                <c:pt idx="2">
                  <c:v>-4.713999999999999</c:v>
                </c:pt>
                <c:pt idx="3">
                  <c:v>2.893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-1.59</c:v>
                </c:pt>
                <c:pt idx="1">
                  <c:v>7.28</c:v>
                </c:pt>
                <c:pt idx="2">
                  <c:v>-4.612</c:v>
                </c:pt>
                <c:pt idx="3">
                  <c:v>3.193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</c:v>
                </c:pt>
                <c:pt idx="1">
                  <c:v>5.929</c:v>
                </c:pt>
                <c:pt idx="2">
                  <c:v>-4.431</c:v>
                </c:pt>
                <c:pt idx="3">
                  <c:v>2.377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</c:v>
                </c:pt>
                <c:pt idx="1">
                  <c:v>5.8746</c:v>
                </c:pt>
                <c:pt idx="2">
                  <c:v>-4.285</c:v>
                </c:pt>
                <c:pt idx="3">
                  <c:v>2.2777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-1.148</c:v>
                </c:pt>
                <c:pt idx="1">
                  <c:v>5.903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440936"/>
        <c:axId val="-2029437656"/>
      </c:barChart>
      <c:catAx>
        <c:axId val="-202944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3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43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79718093965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40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-0.00500000000000034</c:v>
                </c:pt>
                <c:pt idx="1">
                  <c:v>4.701</c:v>
                </c:pt>
                <c:pt idx="2">
                  <c:v>-0.377</c:v>
                </c:pt>
                <c:pt idx="3">
                  <c:v>2.303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-0.004</c:v>
                </c:pt>
                <c:pt idx="1">
                  <c:v>4.193</c:v>
                </c:pt>
                <c:pt idx="2">
                  <c:v>-0.34</c:v>
                </c:pt>
                <c:pt idx="3">
                  <c:v>2.188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-0.00499999999999989</c:v>
                </c:pt>
                <c:pt idx="1">
                  <c:v>5.228999999999999</c:v>
                </c:pt>
                <c:pt idx="2">
                  <c:v>-0.352</c:v>
                </c:pt>
                <c:pt idx="3">
                  <c:v>2.715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-0.0289999999999999</c:v>
                </c:pt>
                <c:pt idx="1">
                  <c:v>5.064999999999999</c:v>
                </c:pt>
                <c:pt idx="2">
                  <c:v>-0.378</c:v>
                </c:pt>
                <c:pt idx="3">
                  <c:v>2.519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-0.00699999999999967</c:v>
                </c:pt>
                <c:pt idx="1">
                  <c:v>4.710999999999999</c:v>
                </c:pt>
                <c:pt idx="2">
                  <c:v>-0.294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0.0</c:v>
                </c:pt>
                <c:pt idx="1">
                  <c:v>4.687777777777779</c:v>
                </c:pt>
                <c:pt idx="2">
                  <c:v>-0.26944444444444</c:v>
                </c:pt>
                <c:pt idx="3">
                  <c:v>2.583888888888892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0.217000000000001</c:v>
                </c:pt>
                <c:pt idx="1">
                  <c:v>4.234</c:v>
                </c:pt>
                <c:pt idx="2">
                  <c:v>-0.142</c:v>
                </c:pt>
                <c:pt idx="3">
                  <c:v>2.099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658184"/>
        <c:axId val="-2029667896"/>
      </c:barChart>
      <c:catAx>
        <c:axId val="-204565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66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66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658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3"/>
          <c:y val="0.932659225100941"/>
          <c:w val="0.76642587268156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4.167</c:v>
                </c:pt>
                <c:pt idx="1">
                  <c:v>5.252</c:v>
                </c:pt>
                <c:pt idx="2">
                  <c:v>6.456</c:v>
                </c:pt>
                <c:pt idx="3">
                  <c:v>5.547</c:v>
                </c:pt>
                <c:pt idx="4">
                  <c:v>6.944</c:v>
                </c:pt>
                <c:pt idx="5">
                  <c:v>10.376</c:v>
                </c:pt>
                <c:pt idx="6">
                  <c:v>5.649</c:v>
                </c:pt>
                <c:pt idx="7">
                  <c:v>4.751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6.559</c:v>
                </c:pt>
                <c:pt idx="3">
                  <c:v>0.0</c:v>
                </c:pt>
                <c:pt idx="4">
                  <c:v>7.215</c:v>
                </c:pt>
                <c:pt idx="5">
                  <c:v>10.74</c:v>
                </c:pt>
                <c:pt idx="6">
                  <c:v>6.009</c:v>
                </c:pt>
                <c:pt idx="7">
                  <c:v>5.739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8.787000000000001</c:v>
                </c:pt>
                <c:pt idx="5">
                  <c:v>12.243</c:v>
                </c:pt>
                <c:pt idx="6">
                  <c:v>7.448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8.102</c:v>
                </c:pt>
                <c:pt idx="5">
                  <c:v>11.633</c:v>
                </c:pt>
                <c:pt idx="6">
                  <c:v>6.769</c:v>
                </c:pt>
                <c:pt idx="7">
                  <c:v>6.608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8.127000000000001</c:v>
                </c:pt>
                <c:pt idx="5">
                  <c:v>11.649</c:v>
                </c:pt>
                <c:pt idx="6">
                  <c:v>6.786</c:v>
                </c:pt>
                <c:pt idx="7">
                  <c:v>6.652999999999999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7.422</c:v>
                </c:pt>
                <c:pt idx="5">
                  <c:v>11.037</c:v>
                </c:pt>
                <c:pt idx="6">
                  <c:v>6.194</c:v>
                </c:pt>
                <c:pt idx="7">
                  <c:v>5.974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6.554</c:v>
                </c:pt>
                <c:pt idx="3">
                  <c:v>0.0</c:v>
                </c:pt>
                <c:pt idx="4">
                  <c:v>7.297</c:v>
                </c:pt>
                <c:pt idx="5">
                  <c:v>10.84</c:v>
                </c:pt>
                <c:pt idx="6">
                  <c:v>6.076</c:v>
                </c:pt>
                <c:pt idx="7">
                  <c:v>5.764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6.967</c:v>
                </c:pt>
                <c:pt idx="3">
                  <c:v>0.0</c:v>
                </c:pt>
                <c:pt idx="4">
                  <c:v>7.437</c:v>
                </c:pt>
                <c:pt idx="5">
                  <c:v>10.964</c:v>
                </c:pt>
                <c:pt idx="6">
                  <c:v>6.234</c:v>
                </c:pt>
                <c:pt idx="7">
                  <c:v>5.738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20696"/>
        <c:axId val="-2128450424"/>
      </c:barChart>
      <c:catAx>
        <c:axId val="-213002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45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45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77325917457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020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9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0.414</c:v>
                </c:pt>
                <c:pt idx="1">
                  <c:v>0.57</c:v>
                </c:pt>
                <c:pt idx="2">
                  <c:v>0.162</c:v>
                </c:pt>
                <c:pt idx="3">
                  <c:v>0.639</c:v>
                </c:pt>
                <c:pt idx="4">
                  <c:v>0.186</c:v>
                </c:pt>
                <c:pt idx="5">
                  <c:v>0.454</c:v>
                </c:pt>
                <c:pt idx="6">
                  <c:v>0.415</c:v>
                </c:pt>
                <c:pt idx="7">
                  <c:v>3.213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0.613</c:v>
                </c:pt>
                <c:pt idx="3">
                  <c:v>0.0</c:v>
                </c:pt>
                <c:pt idx="4">
                  <c:v>0.701</c:v>
                </c:pt>
                <c:pt idx="5">
                  <c:v>0.976</c:v>
                </c:pt>
                <c:pt idx="6">
                  <c:v>1.072</c:v>
                </c:pt>
                <c:pt idx="7">
                  <c:v>2.545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0.399</c:v>
                </c:pt>
                <c:pt idx="5">
                  <c:v>0.692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0.827</c:v>
                </c:pt>
                <c:pt idx="5">
                  <c:v>1.131</c:v>
                </c:pt>
                <c:pt idx="6">
                  <c:v>1.239</c:v>
                </c:pt>
                <c:pt idx="7">
                  <c:v>2.924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0.835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0.734</c:v>
                </c:pt>
                <c:pt idx="5">
                  <c:v>1.02</c:v>
                </c:pt>
                <c:pt idx="6">
                  <c:v>1.108</c:v>
                </c:pt>
                <c:pt idx="7">
                  <c:v>2.486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0.6679</c:v>
                </c:pt>
                <c:pt idx="3">
                  <c:v>0.0</c:v>
                </c:pt>
                <c:pt idx="4">
                  <c:v>0.7368</c:v>
                </c:pt>
                <c:pt idx="5">
                  <c:v>1.04</c:v>
                </c:pt>
                <c:pt idx="6">
                  <c:v>1.114</c:v>
                </c:pt>
                <c:pt idx="7">
                  <c:v>2.684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0.641</c:v>
                </c:pt>
                <c:pt idx="3">
                  <c:v>0.0</c:v>
                </c:pt>
                <c:pt idx="4">
                  <c:v>0.683</c:v>
                </c:pt>
                <c:pt idx="5">
                  <c:v>0.985</c:v>
                </c:pt>
                <c:pt idx="6">
                  <c:v>1.045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81208"/>
        <c:axId val="-2027091416"/>
      </c:barChart>
      <c:catAx>
        <c:axId val="207878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09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09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69058843174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81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7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2.651</c:v>
                </c:pt>
                <c:pt idx="2">
                  <c:v>2.701</c:v>
                </c:pt>
                <c:pt idx="3">
                  <c:v>2.787</c:v>
                </c:pt>
                <c:pt idx="4">
                  <c:v>2.867</c:v>
                </c:pt>
                <c:pt idx="5">
                  <c:v>4.386</c:v>
                </c:pt>
                <c:pt idx="6">
                  <c:v>2.685</c:v>
                </c:pt>
                <c:pt idx="7">
                  <c:v>2.866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2.973</c:v>
                </c:pt>
                <c:pt idx="3">
                  <c:v>0.0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3.465</c:v>
                </c:pt>
                <c:pt idx="5">
                  <c:v>4.994</c:v>
                </c:pt>
                <c:pt idx="6">
                  <c:v>3.282</c:v>
                </c:pt>
                <c:pt idx="7">
                  <c:v>3.465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3.695</c:v>
                </c:pt>
                <c:pt idx="5">
                  <c:v>5.279</c:v>
                </c:pt>
                <c:pt idx="6">
                  <c:v>3.495</c:v>
                </c:pt>
                <c:pt idx="7">
                  <c:v>3.695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3.348</c:v>
                </c:pt>
                <c:pt idx="5">
                  <c:v>5.159</c:v>
                </c:pt>
                <c:pt idx="6">
                  <c:v>3.159</c:v>
                </c:pt>
                <c:pt idx="7">
                  <c:v>3.341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2.98055555555556</c:v>
                </c:pt>
                <c:pt idx="3">
                  <c:v>0.0</c:v>
                </c:pt>
                <c:pt idx="4">
                  <c:v>3.33611111111111</c:v>
                </c:pt>
                <c:pt idx="5">
                  <c:v>4.89166666666667</c:v>
                </c:pt>
                <c:pt idx="6">
                  <c:v>3.15277777777778</c:v>
                </c:pt>
                <c:pt idx="7">
                  <c:v>3.33611111111111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3.325</c:v>
                </c:pt>
                <c:pt idx="3">
                  <c:v>0.0</c:v>
                </c:pt>
                <c:pt idx="4">
                  <c:v>3.52</c:v>
                </c:pt>
                <c:pt idx="5">
                  <c:v>5.107</c:v>
                </c:pt>
                <c:pt idx="6">
                  <c:v>3.333</c:v>
                </c:pt>
                <c:pt idx="7">
                  <c:v>3.525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853928"/>
        <c:axId val="2080609816"/>
      </c:barChart>
      <c:catAx>
        <c:axId val="-210985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60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60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7275864578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853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7234452241749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</c:v>
                </c:pt>
                <c:pt idx="1">
                  <c:v>0.863</c:v>
                </c:pt>
                <c:pt idx="2">
                  <c:v>0.476</c:v>
                </c:pt>
                <c:pt idx="3">
                  <c:v>1.007</c:v>
                </c:pt>
                <c:pt idx="4">
                  <c:v>0.56</c:v>
                </c:pt>
                <c:pt idx="5">
                  <c:v>1.059</c:v>
                </c:pt>
                <c:pt idx="6">
                  <c:v>0.739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1.017</c:v>
                </c:pt>
                <c:pt idx="3">
                  <c:v>0.0</c:v>
                </c:pt>
                <c:pt idx="4">
                  <c:v>1.166</c:v>
                </c:pt>
                <c:pt idx="5">
                  <c:v>1.646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0.937</c:v>
                </c:pt>
                <c:pt idx="5">
                  <c:v>1.455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1.215</c:v>
                </c:pt>
                <c:pt idx="5">
                  <c:v>1.7</c:v>
                </c:pt>
                <c:pt idx="6">
                  <c:v>1.398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1.06777777777778</c:v>
                </c:pt>
                <c:pt idx="3">
                  <c:v>0.0</c:v>
                </c:pt>
                <c:pt idx="4">
                  <c:v>1.17888888888889</c:v>
                </c:pt>
                <c:pt idx="5">
                  <c:v>1.70777777777778</c:v>
                </c:pt>
                <c:pt idx="6">
                  <c:v>1.36138888888889</c:v>
                </c:pt>
                <c:pt idx="7">
                  <c:v>3.22777777777778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1.142</c:v>
                </c:pt>
                <c:pt idx="3">
                  <c:v>0.0</c:v>
                </c:pt>
                <c:pt idx="4">
                  <c:v>1.213</c:v>
                </c:pt>
                <c:pt idx="5">
                  <c:v>1.749</c:v>
                </c:pt>
                <c:pt idx="6">
                  <c:v>1.397</c:v>
                </c:pt>
                <c:pt idx="7">
                  <c:v>4.912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840584"/>
        <c:axId val="-2119965560"/>
      </c:barChart>
      <c:catAx>
        <c:axId val="-211984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96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96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64493284179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40584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6"/>
          <c:y val="0.932659225100941"/>
          <c:w val="0.7782653860831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4.675</c:v>
                </c:pt>
                <c:pt idx="2">
                  <c:v>4.577</c:v>
                </c:pt>
                <c:pt idx="3">
                  <c:v>4.761</c:v>
                </c:pt>
                <c:pt idx="4">
                  <c:v>5.221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4.959</c:v>
                </c:pt>
                <c:pt idx="3">
                  <c:v>5.077</c:v>
                </c:pt>
                <c:pt idx="4">
                  <c:v>5.327</c:v>
                </c:pt>
                <c:pt idx="5">
                  <c:v>4.209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</c:v>
                </c:pt>
                <c:pt idx="1">
                  <c:v>5.937</c:v>
                </c:pt>
                <c:pt idx="2">
                  <c:v>5.406</c:v>
                </c:pt>
                <c:pt idx="3">
                  <c:v>5.587</c:v>
                </c:pt>
                <c:pt idx="4">
                  <c:v>5.85</c:v>
                </c:pt>
                <c:pt idx="5">
                  <c:v>4.627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6.148</c:v>
                </c:pt>
                <c:pt idx="2">
                  <c:v>5.942</c:v>
                </c:pt>
                <c:pt idx="3">
                  <c:v>5.964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5.047</c:v>
                </c:pt>
                <c:pt idx="1">
                  <c:v>5.279</c:v>
                </c:pt>
                <c:pt idx="2">
                  <c:v>5.132</c:v>
                </c:pt>
                <c:pt idx="3">
                  <c:v>5.124</c:v>
                </c:pt>
                <c:pt idx="4">
                  <c:v>5.61</c:v>
                </c:pt>
                <c:pt idx="5">
                  <c:v>4.348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5.489</c:v>
                </c:pt>
                <c:pt idx="1">
                  <c:v>5.841</c:v>
                </c:pt>
                <c:pt idx="2">
                  <c:v>5.509</c:v>
                </c:pt>
                <c:pt idx="3">
                  <c:v>5.786</c:v>
                </c:pt>
                <c:pt idx="4">
                  <c:v>0.0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288040"/>
        <c:axId val="-2119284792"/>
      </c:barChart>
      <c:catAx>
        <c:axId val="-211928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28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28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44699490051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288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9"/>
          <c:y val="0.876106750930196"/>
          <c:w val="0.661357430210236"/>
          <c:h val="0.06952152188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7.528</c:v>
                </c:pt>
                <c:pt idx="1">
                  <c:v>4.873</c:v>
                </c:pt>
                <c:pt idx="2">
                  <c:v>5.204</c:v>
                </c:pt>
                <c:pt idx="3">
                  <c:v>4.302</c:v>
                </c:pt>
                <c:pt idx="4">
                  <c:v>2.732</c:v>
                </c:pt>
                <c:pt idx="5">
                  <c:v>5.061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5.895</c:v>
                </c:pt>
                <c:pt idx="2">
                  <c:v>7.011</c:v>
                </c:pt>
                <c:pt idx="3">
                  <c:v>5.836</c:v>
                </c:pt>
                <c:pt idx="4">
                  <c:v>4.57</c:v>
                </c:pt>
                <c:pt idx="5">
                  <c:v>5.906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9.828</c:v>
                </c:pt>
                <c:pt idx="1">
                  <c:v>6.511</c:v>
                </c:pt>
                <c:pt idx="2">
                  <c:v>7.871</c:v>
                </c:pt>
                <c:pt idx="3">
                  <c:v>6.665</c:v>
                </c:pt>
                <c:pt idx="4">
                  <c:v>5.245</c:v>
                </c:pt>
                <c:pt idx="5">
                  <c:v>6.725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7.114</c:v>
                </c:pt>
                <c:pt idx="2">
                  <c:v>8.089</c:v>
                </c:pt>
                <c:pt idx="3">
                  <c:v>7.1</c:v>
                </c:pt>
                <c:pt idx="4">
                  <c:v>5.471</c:v>
                </c:pt>
                <c:pt idx="5">
                  <c:v>7.304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8.764</c:v>
                </c:pt>
                <c:pt idx="1">
                  <c:v>5.761</c:v>
                </c:pt>
                <c:pt idx="2">
                  <c:v>6.699</c:v>
                </c:pt>
                <c:pt idx="3">
                  <c:v>5.721</c:v>
                </c:pt>
                <c:pt idx="4">
                  <c:v>3.727</c:v>
                </c:pt>
                <c:pt idx="5">
                  <c:v>5.956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</c:v>
                </c:pt>
                <c:pt idx="1">
                  <c:v>6.257</c:v>
                </c:pt>
                <c:pt idx="2">
                  <c:v>7.431</c:v>
                </c:pt>
                <c:pt idx="3">
                  <c:v>5.781</c:v>
                </c:pt>
                <c:pt idx="4">
                  <c:v>0.0</c:v>
                </c:pt>
                <c:pt idx="5">
                  <c:v>5.663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414200"/>
        <c:axId val="-2029495080"/>
      </c:barChart>
      <c:catAx>
        <c:axId val="-202941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9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49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36434128441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14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"/>
          <c:y val="0.876106750930196"/>
          <c:w val="0.630282363428212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2.864</c:v>
                </c:pt>
                <c:pt idx="2">
                  <c:v>2.863</c:v>
                </c:pt>
                <c:pt idx="3">
                  <c:v>3.014</c:v>
                </c:pt>
                <c:pt idx="4">
                  <c:v>3.015</c:v>
                </c:pt>
                <c:pt idx="5">
                  <c:v>2.861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</c:v>
                </c:pt>
                <c:pt idx="1">
                  <c:v>3.278</c:v>
                </c:pt>
                <c:pt idx="2">
                  <c:v>3.277</c:v>
                </c:pt>
                <c:pt idx="3">
                  <c:v>3.276</c:v>
                </c:pt>
                <c:pt idx="4">
                  <c:v>3.277</c:v>
                </c:pt>
                <c:pt idx="5">
                  <c:v>3.275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3.651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3.33611111111111</c:v>
                </c:pt>
                <c:pt idx="1">
                  <c:v>3.33611111111111</c:v>
                </c:pt>
                <c:pt idx="2">
                  <c:v>3.32777777777778</c:v>
                </c:pt>
                <c:pt idx="3">
                  <c:v>3.32777777777778</c:v>
                </c:pt>
                <c:pt idx="4">
                  <c:v>3.32777777777778</c:v>
                </c:pt>
                <c:pt idx="5">
                  <c:v>3.33611111111111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3.759</c:v>
                </c:pt>
                <c:pt idx="2">
                  <c:v>3.738</c:v>
                </c:pt>
                <c:pt idx="3">
                  <c:v>3.77</c:v>
                </c:pt>
                <c:pt idx="4">
                  <c:v>0.0</c:v>
                </c:pt>
                <c:pt idx="5">
                  <c:v>3.735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407960"/>
        <c:axId val="-2119404456"/>
      </c:barChart>
      <c:catAx>
        <c:axId val="-211940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40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40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9098577196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40796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8"/>
          <c:y val="0.949900022692922"/>
          <c:w val="0.784183686251205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0.674033149171271</c:v>
                </c:pt>
                <c:pt idx="1">
                  <c:v>0.649725274725275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</c:v>
                </c:pt>
                <c:pt idx="1">
                  <c:v>0.671136653895274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</c:v>
                </c:pt>
                <c:pt idx="1">
                  <c:v>0.651761517615176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</c:v>
                </c:pt>
                <c:pt idx="1">
                  <c:v>0.650200994753696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</c:v>
                </c:pt>
                <c:pt idx="1">
                  <c:v>0.628222523744912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0.653824110671937</c:v>
                </c:pt>
                <c:pt idx="1">
                  <c:v>0.646629434954008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0.647706422018349</c:v>
                </c:pt>
                <c:pt idx="1">
                  <c:v>0.622615803814714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512584"/>
        <c:axId val="-2110232952"/>
      </c:barChart>
      <c:catAx>
        <c:axId val="208051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23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23295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2039365797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1258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6.356</c:v>
                </c:pt>
                <c:pt idx="1">
                  <c:v>4.444</c:v>
                </c:pt>
                <c:pt idx="2">
                  <c:v>6.269</c:v>
                </c:pt>
                <c:pt idx="3">
                  <c:v>3.404</c:v>
                </c:pt>
                <c:pt idx="4">
                  <c:v>2.848</c:v>
                </c:pt>
                <c:pt idx="5">
                  <c:v>5.701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</c:v>
                </c:pt>
                <c:pt idx="2">
                  <c:v>6.555</c:v>
                </c:pt>
                <c:pt idx="3">
                  <c:v>4.093</c:v>
                </c:pt>
                <c:pt idx="4">
                  <c:v>3.749</c:v>
                </c:pt>
                <c:pt idx="5">
                  <c:v>5.946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4.164</c:v>
                </c:pt>
                <c:pt idx="5">
                  <c:v>6.553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</c:v>
                </c:pt>
                <c:pt idx="1">
                  <c:v>4.78611111111111</c:v>
                </c:pt>
                <c:pt idx="2">
                  <c:v>6.20277777777778</c:v>
                </c:pt>
                <c:pt idx="3">
                  <c:v>4.27777777777778</c:v>
                </c:pt>
                <c:pt idx="4">
                  <c:v>3.58888888888889</c:v>
                </c:pt>
                <c:pt idx="5">
                  <c:v>6.17777777777778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5.236</c:v>
                </c:pt>
                <c:pt idx="2">
                  <c:v>6.621</c:v>
                </c:pt>
                <c:pt idx="3">
                  <c:v>4.929</c:v>
                </c:pt>
                <c:pt idx="4">
                  <c:v>0.0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496488"/>
        <c:axId val="-2119499864"/>
      </c:barChart>
      <c:catAx>
        <c:axId val="-211949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49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49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0833215587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496488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"/>
          <c:y val="0.949900022692922"/>
          <c:w val="0.782704082078531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0.156</c:v>
                </c:pt>
                <c:pt idx="2">
                  <c:v>1.204000000000001</c:v>
                </c:pt>
                <c:pt idx="3">
                  <c:v>-0.408</c:v>
                </c:pt>
                <c:pt idx="4">
                  <c:v>1.397</c:v>
                </c:pt>
                <c:pt idx="5">
                  <c:v>-0.453</c:v>
                </c:pt>
                <c:pt idx="6">
                  <c:v>0.295</c:v>
                </c:pt>
                <c:pt idx="7">
                  <c:v>0.488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0.656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0.742999999999999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0.470000000000001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97544"/>
        <c:axId val="-2119594280"/>
      </c:barChart>
      <c:catAx>
        <c:axId val="-211959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59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59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597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494894852904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0.647</c:v>
                </c:pt>
                <c:pt idx="1">
                  <c:v>0.212</c:v>
                </c:pt>
                <c:pt idx="2">
                  <c:v>-0.387</c:v>
                </c:pt>
                <c:pt idx="3">
                  <c:v>-0.447</c:v>
                </c:pt>
                <c:pt idx="4">
                  <c:v>0.136</c:v>
                </c:pt>
                <c:pt idx="5">
                  <c:v>0.144</c:v>
                </c:pt>
                <c:pt idx="6" formatCode="General">
                  <c:v>0.166</c:v>
                </c:pt>
                <c:pt idx="7">
                  <c:v>0.0840000000000001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0.307</c:v>
                </c:pt>
                <c:pt idx="7">
                  <c:v>0.149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0.35555555555555</c:v>
                </c:pt>
                <c:pt idx="7">
                  <c:v>0.11111111111111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0.195</c:v>
                </c:pt>
                <c:pt idx="7">
                  <c:v>0.0710000000000002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684408"/>
        <c:axId val="-2119688936"/>
      </c:barChart>
      <c:catAx>
        <c:axId val="-211968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68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68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684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790815687439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82535648637705"/>
          <c:h val="0.638586359413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</c:v>
                </c:pt>
                <c:pt idx="1">
                  <c:v>0.268</c:v>
                </c:pt>
                <c:pt idx="2">
                  <c:v>-1.295</c:v>
                </c:pt>
                <c:pt idx="3">
                  <c:v>0.229</c:v>
                </c:pt>
                <c:pt idx="4">
                  <c:v>-2.193</c:v>
                </c:pt>
                <c:pt idx="5">
                  <c:v>3.027</c:v>
                </c:pt>
                <c:pt idx="6">
                  <c:v>-2.434</c:v>
                </c:pt>
                <c:pt idx="7">
                  <c:v>7.342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</c:v>
                </c:pt>
                <c:pt idx="1">
                  <c:v>0.275</c:v>
                </c:pt>
                <c:pt idx="2">
                  <c:v>-1.206</c:v>
                </c:pt>
                <c:pt idx="3">
                  <c:v>0.371</c:v>
                </c:pt>
                <c:pt idx="4">
                  <c:v>-1.476</c:v>
                </c:pt>
                <c:pt idx="5">
                  <c:v>1.844</c:v>
                </c:pt>
                <c:pt idx="6">
                  <c:v>-2.285</c:v>
                </c:pt>
                <c:pt idx="7">
                  <c:v>7.969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</c:v>
                </c:pt>
                <c:pt idx="1">
                  <c:v>0.293</c:v>
                </c:pt>
                <c:pt idx="2">
                  <c:v>-1.339</c:v>
                </c:pt>
                <c:pt idx="3">
                  <c:v>0.261</c:v>
                </c:pt>
                <c:pt idx="4">
                  <c:v>-1.763000000000001</c:v>
                </c:pt>
                <c:pt idx="5">
                  <c:v>1.778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3.530999999999999</c:v>
                </c:pt>
                <c:pt idx="1">
                  <c:v>0.304</c:v>
                </c:pt>
                <c:pt idx="2">
                  <c:v>-1.333</c:v>
                </c:pt>
                <c:pt idx="3">
                  <c:v>0.412</c:v>
                </c:pt>
                <c:pt idx="4">
                  <c:v>-1.494000000000001</c:v>
                </c:pt>
                <c:pt idx="5">
                  <c:v>2.097</c:v>
                </c:pt>
                <c:pt idx="6">
                  <c:v>-2.761</c:v>
                </c:pt>
                <c:pt idx="7">
                  <c:v>9.001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</c:v>
                </c:pt>
                <c:pt idx="1">
                  <c:v>0.304</c:v>
                </c:pt>
                <c:pt idx="2">
                  <c:v>-1.341000000000001</c:v>
                </c:pt>
                <c:pt idx="3">
                  <c:v>0.411</c:v>
                </c:pt>
                <c:pt idx="4">
                  <c:v>-1.474000000000001</c:v>
                </c:pt>
                <c:pt idx="5">
                  <c:v>2.096</c:v>
                </c:pt>
                <c:pt idx="6">
                  <c:v>-2.207000000000001</c:v>
                </c:pt>
                <c:pt idx="7">
                  <c:v>9.515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</c:v>
                </c:pt>
                <c:pt idx="1">
                  <c:v>0.286</c:v>
                </c:pt>
                <c:pt idx="2">
                  <c:v>-1.228</c:v>
                </c:pt>
                <c:pt idx="3">
                  <c:v>0.374</c:v>
                </c:pt>
                <c:pt idx="4">
                  <c:v>-1.447999999999999</c:v>
                </c:pt>
                <c:pt idx="5">
                  <c:v>1.752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</c:v>
                </c:pt>
                <c:pt idx="1">
                  <c:v>0.3032</c:v>
                </c:pt>
                <c:pt idx="2">
                  <c:v>-1.221</c:v>
                </c:pt>
                <c:pt idx="3">
                  <c:v>0.3772</c:v>
                </c:pt>
                <c:pt idx="4">
                  <c:v>-1.532999999999999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</c:v>
                </c:pt>
                <c:pt idx="1">
                  <c:v>0.302</c:v>
                </c:pt>
                <c:pt idx="2">
                  <c:v>-1.203</c:v>
                </c:pt>
                <c:pt idx="3">
                  <c:v>0.362</c:v>
                </c:pt>
                <c:pt idx="4">
                  <c:v>-1.699</c:v>
                </c:pt>
                <c:pt idx="5">
                  <c:v>2.697</c:v>
                </c:pt>
                <c:pt idx="6">
                  <c:v>-1.948</c:v>
                </c:pt>
                <c:pt idx="7">
                  <c:v>8.031000000000001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827688"/>
        <c:axId val="-2119839624"/>
      </c:barChart>
      <c:catAx>
        <c:axId val="-21198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3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83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0571048113276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27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1"/>
          <c:y val="0.873931655769783"/>
          <c:w val="0.784183686251205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</c:v>
                </c:pt>
                <c:pt idx="1">
                  <c:v>0.499</c:v>
                </c:pt>
                <c:pt idx="2">
                  <c:v>-0.182</c:v>
                </c:pt>
                <c:pt idx="3">
                  <c:v>0.179</c:v>
                </c:pt>
                <c:pt idx="4">
                  <c:v>2.8</c:v>
                </c:pt>
                <c:pt idx="5">
                  <c:v>5.795999999999999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</c:v>
                </c:pt>
                <c:pt idx="1">
                  <c:v>0.48</c:v>
                </c:pt>
                <c:pt idx="2">
                  <c:v>-0.18</c:v>
                </c:pt>
                <c:pt idx="3">
                  <c:v>0.181</c:v>
                </c:pt>
                <c:pt idx="4">
                  <c:v>1.87</c:v>
                </c:pt>
                <c:pt idx="5">
                  <c:v>5.475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1.529</c:v>
                </c:pt>
                <c:pt idx="1">
                  <c:v>0.518</c:v>
                </c:pt>
                <c:pt idx="2">
                  <c:v>-0.183</c:v>
                </c:pt>
                <c:pt idx="3">
                  <c:v>0.182</c:v>
                </c:pt>
                <c:pt idx="4">
                  <c:v>1.668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</c:v>
                </c:pt>
                <c:pt idx="1">
                  <c:v>0.535</c:v>
                </c:pt>
                <c:pt idx="2">
                  <c:v>-0.2</c:v>
                </c:pt>
                <c:pt idx="3">
                  <c:v>0.2</c:v>
                </c:pt>
                <c:pt idx="4">
                  <c:v>1.25</c:v>
                </c:pt>
                <c:pt idx="5">
                  <c:v>5.894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1.811</c:v>
                </c:pt>
                <c:pt idx="1">
                  <c:v>0.485</c:v>
                </c:pt>
                <c:pt idx="2">
                  <c:v>-0.189</c:v>
                </c:pt>
                <c:pt idx="3">
                  <c:v>0.183</c:v>
                </c:pt>
                <c:pt idx="4">
                  <c:v>1.043</c:v>
                </c:pt>
                <c:pt idx="5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</c:v>
                </c:pt>
                <c:pt idx="1">
                  <c:v>0.52888888888889</c:v>
                </c:pt>
                <c:pt idx="2">
                  <c:v>-0.18333333333333</c:v>
                </c:pt>
                <c:pt idx="3">
                  <c:v>0.1825</c:v>
                </c:pt>
                <c:pt idx="4">
                  <c:v>2.04888888888889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</c:v>
                </c:pt>
                <c:pt idx="1">
                  <c:v>0.536</c:v>
                </c:pt>
                <c:pt idx="2">
                  <c:v>-0.187</c:v>
                </c:pt>
                <c:pt idx="3">
                  <c:v>0.184</c:v>
                </c:pt>
                <c:pt idx="4">
                  <c:v>3.699</c:v>
                </c:pt>
                <c:pt idx="5">
                  <c:v>5.654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012616"/>
        <c:axId val="-2120019752"/>
      </c:barChart>
      <c:catAx>
        <c:axId val="-212001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01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01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012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277108836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</c:v>
                </c:pt>
                <c:pt idx="1">
                  <c:v>-0.651</c:v>
                </c:pt>
                <c:pt idx="2">
                  <c:v>-2.467</c:v>
                </c:pt>
                <c:pt idx="3">
                  <c:v>-2.324</c:v>
                </c:pt>
                <c:pt idx="4">
                  <c:v>-3.226</c:v>
                </c:pt>
                <c:pt idx="5">
                  <c:v>0.46</c:v>
                </c:pt>
                <c:pt idx="6">
                  <c:v>-1.569999999999999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</c:v>
                </c:pt>
                <c:pt idx="1">
                  <c:v>-0.721</c:v>
                </c:pt>
                <c:pt idx="2">
                  <c:v>-2.764</c:v>
                </c:pt>
                <c:pt idx="3">
                  <c:v>-1.659</c:v>
                </c:pt>
                <c:pt idx="4">
                  <c:v>-2.834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</c:v>
                </c:pt>
                <c:pt idx="1">
                  <c:v>-0.714</c:v>
                </c:pt>
                <c:pt idx="2">
                  <c:v>-3.103</c:v>
                </c:pt>
                <c:pt idx="3">
                  <c:v>-1.956999999999999</c:v>
                </c:pt>
                <c:pt idx="4">
                  <c:v>-3.162999999999999</c:v>
                </c:pt>
                <c:pt idx="5">
                  <c:v>0.263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-3.236</c:v>
                </c:pt>
                <c:pt idx="1">
                  <c:v>-0.779</c:v>
                </c:pt>
                <c:pt idx="2">
                  <c:v>-3.045999999999999</c:v>
                </c:pt>
                <c:pt idx="3">
                  <c:v>-2.261</c:v>
                </c:pt>
                <c:pt idx="4">
                  <c:v>-3.25</c:v>
                </c:pt>
                <c:pt idx="5">
                  <c:v>0.201</c:v>
                </c:pt>
                <c:pt idx="6">
                  <c:v>-1.628999999999999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</c:v>
                </c:pt>
                <c:pt idx="1">
                  <c:v>-0.699</c:v>
                </c:pt>
                <c:pt idx="2">
                  <c:v>-2.807999999999999</c:v>
                </c:pt>
                <c:pt idx="3">
                  <c:v>-2.064999999999999</c:v>
                </c:pt>
                <c:pt idx="4">
                  <c:v>-3.042999999999999</c:v>
                </c:pt>
                <c:pt idx="5">
                  <c:v>0.486000000000001</c:v>
                </c:pt>
                <c:pt idx="6">
                  <c:v>-1.994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-2.457000000000001</c:v>
                </c:pt>
                <c:pt idx="1">
                  <c:v>-0.649</c:v>
                </c:pt>
                <c:pt idx="2">
                  <c:v>-3.051</c:v>
                </c:pt>
                <c:pt idx="3">
                  <c:v>-1.283</c:v>
                </c:pt>
                <c:pt idx="4">
                  <c:v>-2.933000000000001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839144"/>
        <c:axId val="-2029483768"/>
      </c:barChart>
      <c:catAx>
        <c:axId val="-202983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8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48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51333102122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839144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"/>
          <c:y val="0.863056179967716"/>
          <c:w val="0.655438896996921"/>
          <c:h val="0.0629962364003032"/>
        </c:manualLayout>
      </c:layout>
      <c:overlay val="0"/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-1.912</c:v>
                </c:pt>
                <c:pt idx="1">
                  <c:v>-0.655</c:v>
                </c:pt>
                <c:pt idx="2">
                  <c:v>-0.0869999999999997</c:v>
                </c:pt>
                <c:pt idx="3">
                  <c:v>-2.952</c:v>
                </c:pt>
                <c:pt idx="4">
                  <c:v>-0.556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-2.01</c:v>
                </c:pt>
                <c:pt idx="1">
                  <c:v>-0.695</c:v>
                </c:pt>
                <c:pt idx="2">
                  <c:v>-0.0860000000000003</c:v>
                </c:pt>
                <c:pt idx="3">
                  <c:v>-2.548</c:v>
                </c:pt>
                <c:pt idx="4">
                  <c:v>-0.344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</c:v>
                </c:pt>
                <c:pt idx="1">
                  <c:v>-0.681</c:v>
                </c:pt>
                <c:pt idx="2">
                  <c:v>-0.258</c:v>
                </c:pt>
                <c:pt idx="3">
                  <c:v>-2.577</c:v>
                </c:pt>
                <c:pt idx="4">
                  <c:v>-0.493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</c:v>
                </c:pt>
                <c:pt idx="1">
                  <c:v>-0.58611111111111</c:v>
                </c:pt>
                <c:pt idx="2">
                  <c:v>-0.56111111111111</c:v>
                </c:pt>
                <c:pt idx="3">
                  <c:v>-2.48611111111111</c:v>
                </c:pt>
                <c:pt idx="4">
                  <c:v>-0.68888888888889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</c:v>
                </c:pt>
                <c:pt idx="1">
                  <c:v>-0.726</c:v>
                </c:pt>
                <c:pt idx="2">
                  <c:v>-0.246</c:v>
                </c:pt>
                <c:pt idx="3">
                  <c:v>-1.938</c:v>
                </c:pt>
                <c:pt idx="4">
                  <c:v>0.0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46888"/>
        <c:axId val="-2065957128"/>
      </c:barChart>
      <c:catAx>
        <c:axId val="-206654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95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95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75118624038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546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7"/>
          <c:y val="0.949900022692922"/>
          <c:w val="0.772346969392422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</c:v>
                </c:pt>
                <c:pt idx="3">
                  <c:v>7.298</c:v>
                </c:pt>
                <c:pt idx="4">
                  <c:v>5.429</c:v>
                </c:pt>
                <c:pt idx="5">
                  <c:v>4.449</c:v>
                </c:pt>
                <c:pt idx="6">
                  <c:v>4.868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</c:v>
                </c:pt>
                <c:pt idx="1">
                  <c:v>7.075</c:v>
                </c:pt>
                <c:pt idx="2">
                  <c:v>8.873</c:v>
                </c:pt>
                <c:pt idx="3">
                  <c:v>7.61</c:v>
                </c:pt>
                <c:pt idx="4">
                  <c:v>6.488</c:v>
                </c:pt>
                <c:pt idx="5">
                  <c:v>4.987</c:v>
                </c:pt>
                <c:pt idx="6">
                  <c:v>5.953</c:v>
                </c:pt>
                <c:pt idx="7">
                  <c:v>2.446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9.151</c:v>
                </c:pt>
                <c:pt idx="4">
                  <c:v>7.827</c:v>
                </c:pt>
                <c:pt idx="5">
                  <c:v>0.0</c:v>
                </c:pt>
                <c:pt idx="6">
                  <c:v>7.228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5.199</c:v>
                </c:pt>
                <c:pt idx="1">
                  <c:v>7.966</c:v>
                </c:pt>
                <c:pt idx="2">
                  <c:v>9.726000000000001</c:v>
                </c:pt>
                <c:pt idx="3">
                  <c:v>8.365</c:v>
                </c:pt>
                <c:pt idx="4">
                  <c:v>7.178</c:v>
                </c:pt>
                <c:pt idx="5">
                  <c:v>5.652</c:v>
                </c:pt>
                <c:pt idx="6">
                  <c:v>6.611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5.201</c:v>
                </c:pt>
                <c:pt idx="1">
                  <c:v>7.973</c:v>
                </c:pt>
                <c:pt idx="2">
                  <c:v>9.734</c:v>
                </c:pt>
                <c:pt idx="3">
                  <c:v>8.373</c:v>
                </c:pt>
                <c:pt idx="4">
                  <c:v>7.186</c:v>
                </c:pt>
                <c:pt idx="5">
                  <c:v>5.811</c:v>
                </c:pt>
                <c:pt idx="6">
                  <c:v>6.6</c:v>
                </c:pt>
                <c:pt idx="7">
                  <c:v>2.828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4.967</c:v>
                </c:pt>
                <c:pt idx="1">
                  <c:v>7.287</c:v>
                </c:pt>
                <c:pt idx="2">
                  <c:v>9.019</c:v>
                </c:pt>
                <c:pt idx="3">
                  <c:v>7.774</c:v>
                </c:pt>
                <c:pt idx="4">
                  <c:v>6.662</c:v>
                </c:pt>
                <c:pt idx="5">
                  <c:v>0.0</c:v>
                </c:pt>
                <c:pt idx="6">
                  <c:v>6.161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</c:v>
                </c:pt>
                <c:pt idx="1">
                  <c:v>7.166</c:v>
                </c:pt>
                <c:pt idx="2">
                  <c:v>8.936</c:v>
                </c:pt>
                <c:pt idx="3">
                  <c:v>7.697</c:v>
                </c:pt>
                <c:pt idx="4">
                  <c:v>6.5</c:v>
                </c:pt>
                <c:pt idx="5">
                  <c:v>5.098</c:v>
                </c:pt>
                <c:pt idx="6">
                  <c:v>5.94</c:v>
                </c:pt>
                <c:pt idx="7">
                  <c:v>2.567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</c:v>
                </c:pt>
                <c:pt idx="1">
                  <c:v>7.326</c:v>
                </c:pt>
                <c:pt idx="2">
                  <c:v>9.085</c:v>
                </c:pt>
                <c:pt idx="3">
                  <c:v>7.863</c:v>
                </c:pt>
                <c:pt idx="4">
                  <c:v>6.51</c:v>
                </c:pt>
                <c:pt idx="5">
                  <c:v>5.642</c:v>
                </c:pt>
                <c:pt idx="6">
                  <c:v>5.861</c:v>
                </c:pt>
                <c:pt idx="7">
                  <c:v>2.962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728264"/>
        <c:axId val="-2070447528"/>
      </c:barChart>
      <c:catAx>
        <c:axId val="-207072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44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4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07829914409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728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4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</c:v>
                </c:pt>
                <c:pt idx="4">
                  <c:v>0.542</c:v>
                </c:pt>
                <c:pt idx="5">
                  <c:v>3.967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0.011</c:v>
                </c:pt>
                <c:pt idx="1">
                  <c:v>0.04</c:v>
                </c:pt>
                <c:pt idx="2">
                  <c:v>0.059</c:v>
                </c:pt>
                <c:pt idx="3">
                  <c:v>0.147</c:v>
                </c:pt>
                <c:pt idx="4">
                  <c:v>0.617</c:v>
                </c:pt>
                <c:pt idx="5">
                  <c:v>4.172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0.0</c:v>
                </c:pt>
                <c:pt idx="1">
                  <c:v>0.002</c:v>
                </c:pt>
                <c:pt idx="2">
                  <c:v>0.01</c:v>
                </c:pt>
                <c:pt idx="3">
                  <c:v>0.051</c:v>
                </c:pt>
                <c:pt idx="4">
                  <c:v>0.422</c:v>
                </c:pt>
                <c:pt idx="5">
                  <c:v>0.0</c:v>
                </c:pt>
                <c:pt idx="6">
                  <c:v>0.055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0.016</c:v>
                </c:pt>
                <c:pt idx="1">
                  <c:v>0.061</c:v>
                </c:pt>
                <c:pt idx="2">
                  <c:v>0.084</c:v>
                </c:pt>
                <c:pt idx="3">
                  <c:v>0.189</c:v>
                </c:pt>
                <c:pt idx="4">
                  <c:v>0.704</c:v>
                </c:pt>
                <c:pt idx="5">
                  <c:v>4.674</c:v>
                </c:pt>
                <c:pt idx="6">
                  <c:v>0.272</c:v>
                </c:pt>
                <c:pt idx="7">
                  <c:v>1.711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0.014</c:v>
                </c:pt>
                <c:pt idx="1">
                  <c:v>0.058</c:v>
                </c:pt>
                <c:pt idx="2">
                  <c:v>0.084</c:v>
                </c:pt>
                <c:pt idx="3">
                  <c:v>0.188</c:v>
                </c:pt>
                <c:pt idx="4">
                  <c:v>0.684</c:v>
                </c:pt>
                <c:pt idx="5">
                  <c:v>5.204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0.042</c:v>
                </c:pt>
                <c:pt idx="2">
                  <c:v>0.063</c:v>
                </c:pt>
                <c:pt idx="3">
                  <c:v>0.154</c:v>
                </c:pt>
                <c:pt idx="4">
                  <c:v>0.563</c:v>
                </c:pt>
                <c:pt idx="5">
                  <c:v>0.0</c:v>
                </c:pt>
                <c:pt idx="6">
                  <c:v>0.195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0.01029</c:v>
                </c:pt>
                <c:pt idx="1">
                  <c:v>0.04468</c:v>
                </c:pt>
                <c:pt idx="2">
                  <c:v>0.06707</c:v>
                </c:pt>
                <c:pt idx="3">
                  <c:v>0.1575</c:v>
                </c:pt>
                <c:pt idx="4">
                  <c:v>0.6174</c:v>
                </c:pt>
                <c:pt idx="5">
                  <c:v>3.975</c:v>
                </c:pt>
                <c:pt idx="6">
                  <c:v>0.2073</c:v>
                </c:pt>
                <c:pt idx="7">
                  <c:v>1.191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0.011</c:v>
                </c:pt>
                <c:pt idx="1">
                  <c:v>0.044</c:v>
                </c:pt>
                <c:pt idx="2">
                  <c:v>0.065</c:v>
                </c:pt>
                <c:pt idx="3">
                  <c:v>0.143</c:v>
                </c:pt>
                <c:pt idx="4">
                  <c:v>0.875</c:v>
                </c:pt>
                <c:pt idx="5">
                  <c:v>4.684</c:v>
                </c:pt>
                <c:pt idx="6">
                  <c:v>0.325</c:v>
                </c:pt>
                <c:pt idx="7">
                  <c:v>1.624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766696"/>
        <c:axId val="-2065763416"/>
      </c:barChart>
      <c:catAx>
        <c:axId val="-206576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76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76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99566265472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766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2.062</c:v>
                </c:pt>
                <c:pt idx="1">
                  <c:v>2.867</c:v>
                </c:pt>
                <c:pt idx="2">
                  <c:v>3.625</c:v>
                </c:pt>
                <c:pt idx="3">
                  <c:v>3.443</c:v>
                </c:pt>
                <c:pt idx="4">
                  <c:v>3.442</c:v>
                </c:pt>
                <c:pt idx="5">
                  <c:v>3.439</c:v>
                </c:pt>
                <c:pt idx="6">
                  <c:v>3.227</c:v>
                </c:pt>
                <c:pt idx="7">
                  <c:v>2.979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</c:v>
                </c:pt>
                <c:pt idx="1">
                  <c:v>3.28</c:v>
                </c:pt>
                <c:pt idx="2">
                  <c:v>4.124</c:v>
                </c:pt>
                <c:pt idx="3">
                  <c:v>3.944</c:v>
                </c:pt>
                <c:pt idx="4">
                  <c:v>3.944</c:v>
                </c:pt>
                <c:pt idx="5">
                  <c:v>3.942</c:v>
                </c:pt>
                <c:pt idx="6">
                  <c:v>3.793</c:v>
                </c:pt>
                <c:pt idx="7">
                  <c:v>3.566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2.328</c:v>
                </c:pt>
                <c:pt idx="1">
                  <c:v>3.476</c:v>
                </c:pt>
                <c:pt idx="2">
                  <c:v>4.233</c:v>
                </c:pt>
                <c:pt idx="3">
                  <c:v>4.05</c:v>
                </c:pt>
                <c:pt idx="4">
                  <c:v>4.05</c:v>
                </c:pt>
                <c:pt idx="5">
                  <c:v>0.0</c:v>
                </c:pt>
                <c:pt idx="6">
                  <c:v>3.909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2.385</c:v>
                </c:pt>
                <c:pt idx="1">
                  <c:v>3.695</c:v>
                </c:pt>
                <c:pt idx="2">
                  <c:v>4.487</c:v>
                </c:pt>
                <c:pt idx="3">
                  <c:v>4.287</c:v>
                </c:pt>
                <c:pt idx="4">
                  <c:v>4.287</c:v>
                </c:pt>
                <c:pt idx="5">
                  <c:v>4.277</c:v>
                </c:pt>
                <c:pt idx="6">
                  <c:v>4.138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2.263</c:v>
                </c:pt>
                <c:pt idx="1">
                  <c:v>3.342</c:v>
                </c:pt>
                <c:pt idx="2">
                  <c:v>4.227</c:v>
                </c:pt>
                <c:pt idx="3">
                  <c:v>4.044</c:v>
                </c:pt>
                <c:pt idx="4">
                  <c:v>4.044</c:v>
                </c:pt>
                <c:pt idx="5">
                  <c:v>0.0</c:v>
                </c:pt>
                <c:pt idx="6">
                  <c:v>3.902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3.33611111111111</c:v>
                </c:pt>
                <c:pt idx="2">
                  <c:v>4.11388888888889</c:v>
                </c:pt>
                <c:pt idx="3">
                  <c:v>3.93055555555556</c:v>
                </c:pt>
                <c:pt idx="4">
                  <c:v>3.93055555555556</c:v>
                </c:pt>
                <c:pt idx="5">
                  <c:v>3.93055555555556</c:v>
                </c:pt>
                <c:pt idx="6">
                  <c:v>3.78611111111111</c:v>
                </c:pt>
                <c:pt idx="7">
                  <c:v>3.60555555555556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</c:v>
                </c:pt>
                <c:pt idx="3">
                  <c:v>4.126</c:v>
                </c:pt>
                <c:pt idx="4">
                  <c:v>4.137</c:v>
                </c:pt>
                <c:pt idx="5">
                  <c:v>4.376</c:v>
                </c:pt>
                <c:pt idx="6">
                  <c:v>3.939</c:v>
                </c:pt>
                <c:pt idx="7">
                  <c:v>3.963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015048"/>
        <c:axId val="2083457720"/>
      </c:barChart>
      <c:catAx>
        <c:axId val="-211501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45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45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03264355413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01504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"/>
          <c:y val="0.932659225100941"/>
          <c:w val="0.76642540659110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</c:v>
                </c:pt>
                <c:pt idx="1">
                  <c:v>0.170190274841438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0.345578231292517</c:v>
                </c:pt>
                <c:pt idx="1">
                  <c:v>0.209324452901998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0.195936139332366</c:v>
                </c:pt>
                <c:pt idx="1">
                  <c:v>0.165280665280665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0.216107716356402</c:v>
                </c:pt>
                <c:pt idx="1">
                  <c:v>0.188033113276747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0.328660436137072</c:v>
                </c:pt>
                <c:pt idx="1">
                  <c:v>0.182505399568035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0.338794263001194</c:v>
                </c:pt>
                <c:pt idx="1">
                  <c:v>0.205421827529797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0.114879649890591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366760"/>
        <c:axId val="-2125636408"/>
      </c:barChart>
      <c:catAx>
        <c:axId val="-212636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63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63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77761364658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366760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0.035</c:v>
                </c:pt>
                <c:pt idx="3">
                  <c:v>0.258</c:v>
                </c:pt>
                <c:pt idx="4">
                  <c:v>1.493</c:v>
                </c:pt>
                <c:pt idx="5">
                  <c:v>4.546</c:v>
                </c:pt>
                <c:pt idx="6">
                  <c:v>0.585</c:v>
                </c:pt>
                <c:pt idx="7">
                  <c:v>1.852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0.362</c:v>
                </c:pt>
                <c:pt idx="1">
                  <c:v>0.581</c:v>
                </c:pt>
                <c:pt idx="2">
                  <c:v>0.699</c:v>
                </c:pt>
                <c:pt idx="3">
                  <c:v>0.923</c:v>
                </c:pt>
                <c:pt idx="4">
                  <c:v>1.772</c:v>
                </c:pt>
                <c:pt idx="5">
                  <c:v>4.424</c:v>
                </c:pt>
                <c:pt idx="6">
                  <c:v>0.967</c:v>
                </c:pt>
                <c:pt idx="7">
                  <c:v>2.357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0.0</c:v>
                </c:pt>
                <c:pt idx="1">
                  <c:v>0.265</c:v>
                </c:pt>
                <c:pt idx="2">
                  <c:v>0.413</c:v>
                </c:pt>
                <c:pt idx="3">
                  <c:v>0.631</c:v>
                </c:pt>
                <c:pt idx="4">
                  <c:v>1.427</c:v>
                </c:pt>
                <c:pt idx="5">
                  <c:v>0.0</c:v>
                </c:pt>
                <c:pt idx="6">
                  <c:v>0.743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</c:v>
                </c:pt>
                <c:pt idx="1">
                  <c:v>0.666</c:v>
                </c:pt>
                <c:pt idx="2">
                  <c:v>0.814</c:v>
                </c:pt>
                <c:pt idx="3">
                  <c:v>1.047</c:v>
                </c:pt>
                <c:pt idx="4">
                  <c:v>1.762</c:v>
                </c:pt>
                <c:pt idx="5">
                  <c:v>5.053</c:v>
                </c:pt>
                <c:pt idx="6">
                  <c:v>1.352</c:v>
                </c:pt>
                <c:pt idx="7">
                  <c:v>2.991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0.356</c:v>
                </c:pt>
                <c:pt idx="1">
                  <c:v>0.612</c:v>
                </c:pt>
                <c:pt idx="2">
                  <c:v>0.724</c:v>
                </c:pt>
                <c:pt idx="3">
                  <c:v>0.938</c:v>
                </c:pt>
                <c:pt idx="4">
                  <c:v>1.575</c:v>
                </c:pt>
                <c:pt idx="5">
                  <c:v>0.0</c:v>
                </c:pt>
                <c:pt idx="6">
                  <c:v>1.028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0.3625</c:v>
                </c:pt>
                <c:pt idx="1">
                  <c:v>0.613333333333333</c:v>
                </c:pt>
                <c:pt idx="2">
                  <c:v>0.743055555555556</c:v>
                </c:pt>
                <c:pt idx="3">
                  <c:v>0.937777777777778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0.982777777777778</c:v>
                </c:pt>
                <c:pt idx="7">
                  <c:v>2.34361111111111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0.345</c:v>
                </c:pt>
                <c:pt idx="1">
                  <c:v>0.572</c:v>
                </c:pt>
                <c:pt idx="2">
                  <c:v>0.71</c:v>
                </c:pt>
                <c:pt idx="3">
                  <c:v>0.921</c:v>
                </c:pt>
                <c:pt idx="4">
                  <c:v>2.578</c:v>
                </c:pt>
                <c:pt idx="5">
                  <c:v>5.278</c:v>
                </c:pt>
                <c:pt idx="6">
                  <c:v>1.358</c:v>
                </c:pt>
                <c:pt idx="7">
                  <c:v>2.862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705816"/>
        <c:axId val="-2064702472"/>
      </c:barChart>
      <c:catAx>
        <c:axId val="-206470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70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70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94998993804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705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2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</c:v>
                </c:pt>
                <c:pt idx="1">
                  <c:v>1.696</c:v>
                </c:pt>
                <c:pt idx="2">
                  <c:v>-1.298</c:v>
                </c:pt>
                <c:pt idx="3">
                  <c:v>-1.869</c:v>
                </c:pt>
                <c:pt idx="4">
                  <c:v>0.531</c:v>
                </c:pt>
                <c:pt idx="5">
                  <c:v>-1.133</c:v>
                </c:pt>
                <c:pt idx="6">
                  <c:v>5.595</c:v>
                </c:pt>
                <c:pt idx="7">
                  <c:v>0.153</c:v>
                </c:pt>
                <c:pt idx="8">
                  <c:v>-2.169999999999999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2.276</c:v>
                </c:pt>
                <c:pt idx="1">
                  <c:v>1.797999999999999</c:v>
                </c:pt>
                <c:pt idx="2">
                  <c:v>-1.262999999999999</c:v>
                </c:pt>
                <c:pt idx="3">
                  <c:v>-1.122</c:v>
                </c:pt>
                <c:pt idx="4">
                  <c:v>0.47</c:v>
                </c:pt>
                <c:pt idx="5">
                  <c:v>-1.715000000000001</c:v>
                </c:pt>
                <c:pt idx="6">
                  <c:v>5.816</c:v>
                </c:pt>
                <c:pt idx="7">
                  <c:v>0.214</c:v>
                </c:pt>
                <c:pt idx="8">
                  <c:v>-2.261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2.935</c:v>
                </c:pt>
                <c:pt idx="1">
                  <c:v>1.736000000000001</c:v>
                </c:pt>
                <c:pt idx="2">
                  <c:v>-1.355</c:v>
                </c:pt>
                <c:pt idx="3">
                  <c:v>-1.324</c:v>
                </c:pt>
                <c:pt idx="4">
                  <c:v>0.371</c:v>
                </c:pt>
                <c:pt idx="5">
                  <c:v>-2.118</c:v>
                </c:pt>
                <c:pt idx="6">
                  <c:v>6.657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</c:v>
                </c:pt>
                <c:pt idx="1">
                  <c:v>1.760000000000001</c:v>
                </c:pt>
                <c:pt idx="2">
                  <c:v>-1.361000000000001</c:v>
                </c:pt>
                <c:pt idx="3">
                  <c:v>-1.187</c:v>
                </c:pt>
                <c:pt idx="4">
                  <c:v>0.515</c:v>
                </c:pt>
                <c:pt idx="5">
                  <c:v>-1.952</c:v>
                </c:pt>
                <c:pt idx="6">
                  <c:v>6.574</c:v>
                </c:pt>
                <c:pt idx="7">
                  <c:v>0.426</c:v>
                </c:pt>
                <c:pt idx="8">
                  <c:v>-2.604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</c:v>
                </c:pt>
                <c:pt idx="1">
                  <c:v>1.761</c:v>
                </c:pt>
                <c:pt idx="2">
                  <c:v>-1.361000000000001</c:v>
                </c:pt>
                <c:pt idx="3">
                  <c:v>-1.186999999999999</c:v>
                </c:pt>
                <c:pt idx="4">
                  <c:v>0.496</c:v>
                </c:pt>
                <c:pt idx="5">
                  <c:v>-1.59</c:v>
                </c:pt>
                <c:pt idx="6">
                  <c:v>7.28</c:v>
                </c:pt>
                <c:pt idx="7">
                  <c:v>0.215</c:v>
                </c:pt>
                <c:pt idx="8">
                  <c:v>-2.760000000000001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</c:v>
                </c:pt>
                <c:pt idx="1">
                  <c:v>1.732</c:v>
                </c:pt>
                <c:pt idx="2">
                  <c:v>-1.245</c:v>
                </c:pt>
                <c:pt idx="3">
                  <c:v>-1.112</c:v>
                </c:pt>
                <c:pt idx="4">
                  <c:v>0.409</c:v>
                </c:pt>
                <c:pt idx="5">
                  <c:v>-1.78</c:v>
                </c:pt>
                <c:pt idx="6">
                  <c:v>5.929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2.311</c:v>
                </c:pt>
                <c:pt idx="1">
                  <c:v>1.769999999999999</c:v>
                </c:pt>
                <c:pt idx="2">
                  <c:v>-1.239</c:v>
                </c:pt>
                <c:pt idx="3">
                  <c:v>-1.197</c:v>
                </c:pt>
                <c:pt idx="4">
                  <c:v>0.4599</c:v>
                </c:pt>
                <c:pt idx="5">
                  <c:v>-1.628</c:v>
                </c:pt>
                <c:pt idx="6">
                  <c:v>5.8746</c:v>
                </c:pt>
                <c:pt idx="7">
                  <c:v>0.226</c:v>
                </c:pt>
                <c:pt idx="8">
                  <c:v>-2.517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</c:v>
                </c:pt>
                <c:pt idx="1">
                  <c:v>1.759000000000001</c:v>
                </c:pt>
                <c:pt idx="2">
                  <c:v>-1.222</c:v>
                </c:pt>
                <c:pt idx="3">
                  <c:v>-1.353000000000001</c:v>
                </c:pt>
                <c:pt idx="4">
                  <c:v>0.732</c:v>
                </c:pt>
                <c:pt idx="5">
                  <c:v>-1.148</c:v>
                </c:pt>
                <c:pt idx="6">
                  <c:v>5.903</c:v>
                </c:pt>
                <c:pt idx="7">
                  <c:v>0.28</c:v>
                </c:pt>
                <c:pt idx="8">
                  <c:v>-2.093999999999999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804472"/>
        <c:axId val="-2064801192"/>
      </c:barChart>
      <c:catAx>
        <c:axId val="-206480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801192"/>
        <c:crosses val="autoZero"/>
        <c:auto val="1"/>
        <c:lblAlgn val="ctr"/>
        <c:lblOffset val="100"/>
        <c:tickMarkSkip val="1"/>
        <c:noMultiLvlLbl val="0"/>
      </c:catAx>
      <c:valAx>
        <c:axId val="-206480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492123843410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804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</c:v>
                </c:pt>
                <c:pt idx="1">
                  <c:v>0.0</c:v>
                </c:pt>
                <c:pt idx="2">
                  <c:v>0.758</c:v>
                </c:pt>
                <c:pt idx="3">
                  <c:v>0.035</c:v>
                </c:pt>
                <c:pt idx="4">
                  <c:v>-0.182</c:v>
                </c:pt>
                <c:pt idx="5">
                  <c:v>0.223</c:v>
                </c:pt>
                <c:pt idx="6">
                  <c:v>1.235</c:v>
                </c:pt>
                <c:pt idx="7">
                  <c:v>4.701</c:v>
                </c:pt>
                <c:pt idx="8">
                  <c:v>-1.648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1.071</c:v>
                </c:pt>
                <c:pt idx="1">
                  <c:v>0.219</c:v>
                </c:pt>
                <c:pt idx="2">
                  <c:v>0.844</c:v>
                </c:pt>
                <c:pt idx="3">
                  <c:v>0.118</c:v>
                </c:pt>
                <c:pt idx="4">
                  <c:v>-0.18</c:v>
                </c:pt>
                <c:pt idx="5">
                  <c:v>0.224</c:v>
                </c:pt>
                <c:pt idx="6">
                  <c:v>0.849</c:v>
                </c:pt>
                <c:pt idx="7">
                  <c:v>4.193</c:v>
                </c:pt>
                <c:pt idx="8">
                  <c:v>-1.540999999999999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</c:v>
                </c:pt>
                <c:pt idx="1">
                  <c:v>0.265</c:v>
                </c:pt>
                <c:pt idx="2">
                  <c:v>0.757</c:v>
                </c:pt>
                <c:pt idx="3">
                  <c:v>0.148</c:v>
                </c:pt>
                <c:pt idx="4">
                  <c:v>-0.183</c:v>
                </c:pt>
                <c:pt idx="5">
                  <c:v>0.218</c:v>
                </c:pt>
                <c:pt idx="6">
                  <c:v>0.796</c:v>
                </c:pt>
                <c:pt idx="7">
                  <c:v>5.228999999999999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</c:v>
                </c:pt>
                <c:pt idx="2">
                  <c:v>0.792</c:v>
                </c:pt>
                <c:pt idx="3">
                  <c:v>0.148</c:v>
                </c:pt>
                <c:pt idx="4">
                  <c:v>-0.2</c:v>
                </c:pt>
                <c:pt idx="5">
                  <c:v>0.233</c:v>
                </c:pt>
                <c:pt idx="6">
                  <c:v>0.715</c:v>
                </c:pt>
                <c:pt idx="7">
                  <c:v>5.064999999999999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</c:v>
                </c:pt>
                <c:pt idx="1">
                  <c:v>0.256</c:v>
                </c:pt>
                <c:pt idx="2">
                  <c:v>0.885</c:v>
                </c:pt>
                <c:pt idx="3">
                  <c:v>0.112</c:v>
                </c:pt>
                <c:pt idx="4">
                  <c:v>-0.183000000000001</c:v>
                </c:pt>
                <c:pt idx="5">
                  <c:v>0.214</c:v>
                </c:pt>
                <c:pt idx="6">
                  <c:v>0.637</c:v>
                </c:pt>
                <c:pt idx="7">
                  <c:v>4.710999999999999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1.115</c:v>
                </c:pt>
                <c:pt idx="1">
                  <c:v>0.250833333333333</c:v>
                </c:pt>
                <c:pt idx="2">
                  <c:v>0.77777777777778</c:v>
                </c:pt>
                <c:pt idx="3">
                  <c:v>0.129722222222223</c:v>
                </c:pt>
                <c:pt idx="4">
                  <c:v>-0.18333333333333</c:v>
                </c:pt>
                <c:pt idx="5">
                  <c:v>0.194722222222222</c:v>
                </c:pt>
                <c:pt idx="6">
                  <c:v>0.860555555555552</c:v>
                </c:pt>
                <c:pt idx="7">
                  <c:v>4.687777777777779</c:v>
                </c:pt>
                <c:pt idx="8">
                  <c:v>-1.8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0.227</c:v>
                </c:pt>
                <c:pt idx="2">
                  <c:v>0.794</c:v>
                </c:pt>
                <c:pt idx="3">
                  <c:v>0.138</c:v>
                </c:pt>
                <c:pt idx="4">
                  <c:v>-0.188</c:v>
                </c:pt>
                <c:pt idx="5">
                  <c:v>0.211</c:v>
                </c:pt>
                <c:pt idx="6">
                  <c:v>1.657</c:v>
                </c:pt>
                <c:pt idx="7">
                  <c:v>4.234</c:v>
                </c:pt>
                <c:pt idx="8">
                  <c:v>-1.534000000000001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874504"/>
        <c:axId val="-2065871160"/>
      </c:barChart>
      <c:catAx>
        <c:axId val="-206587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871160"/>
        <c:crosses val="autoZero"/>
        <c:auto val="1"/>
        <c:lblAlgn val="ctr"/>
        <c:lblOffset val="100"/>
        <c:tickMarkSkip val="1"/>
        <c:noMultiLvlLbl val="0"/>
      </c:catAx>
      <c:valAx>
        <c:axId val="-206587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843405993500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874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53061777377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169222403480152"/>
          <c:w val="0.885090640029597"/>
          <c:h val="0.71123453777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6.0</c:v>
                </c:pt>
                <c:pt idx="12">
                  <c:v>18.0</c:v>
                </c:pt>
                <c:pt idx="13">
                  <c:v>18.0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31.0</c:v>
                </c:pt>
                <c:pt idx="18">
                  <c:v>30.0</c:v>
                </c:pt>
                <c:pt idx="19">
                  <c:v>42.0</c:v>
                </c:pt>
                <c:pt idx="20">
                  <c:v>51.0</c:v>
                </c:pt>
                <c:pt idx="21">
                  <c:v>67.0</c:v>
                </c:pt>
                <c:pt idx="22">
                  <c:v>90.0</c:v>
                </c:pt>
                <c:pt idx="23">
                  <c:v>115.0</c:v>
                </c:pt>
                <c:pt idx="24">
                  <c:v>156.0</c:v>
                </c:pt>
                <c:pt idx="25">
                  <c:v>172.0</c:v>
                </c:pt>
                <c:pt idx="26">
                  <c:v>215.0</c:v>
                </c:pt>
                <c:pt idx="27">
                  <c:v>244.0</c:v>
                </c:pt>
                <c:pt idx="28">
                  <c:v>293.0</c:v>
                </c:pt>
                <c:pt idx="29">
                  <c:v>338.0</c:v>
                </c:pt>
                <c:pt idx="30">
                  <c:v>387.0</c:v>
                </c:pt>
                <c:pt idx="31">
                  <c:v>398.0</c:v>
                </c:pt>
                <c:pt idx="32">
                  <c:v>385.0</c:v>
                </c:pt>
                <c:pt idx="33">
                  <c:v>396.0</c:v>
                </c:pt>
                <c:pt idx="34">
                  <c:v>380.0</c:v>
                </c:pt>
                <c:pt idx="35">
                  <c:v>417.0</c:v>
                </c:pt>
                <c:pt idx="36">
                  <c:v>455.0</c:v>
                </c:pt>
                <c:pt idx="37">
                  <c:v>459.0</c:v>
                </c:pt>
                <c:pt idx="38">
                  <c:v>445.0</c:v>
                </c:pt>
                <c:pt idx="39">
                  <c:v>459.0</c:v>
                </c:pt>
                <c:pt idx="40">
                  <c:v>415.0</c:v>
                </c:pt>
                <c:pt idx="41">
                  <c:v>406.0</c:v>
                </c:pt>
                <c:pt idx="42">
                  <c:v>369.0</c:v>
                </c:pt>
                <c:pt idx="43">
                  <c:v>339.0</c:v>
                </c:pt>
                <c:pt idx="44">
                  <c:v>277.0</c:v>
                </c:pt>
                <c:pt idx="45">
                  <c:v>230.0</c:v>
                </c:pt>
                <c:pt idx="46">
                  <c:v>191.0</c:v>
                </c:pt>
                <c:pt idx="47">
                  <c:v>164.0</c:v>
                </c:pt>
                <c:pt idx="48">
                  <c:v>108.0</c:v>
                </c:pt>
                <c:pt idx="49">
                  <c:v>71.0</c:v>
                </c:pt>
                <c:pt idx="50">
                  <c:v>37.0</c:v>
                </c:pt>
                <c:pt idx="51">
                  <c:v>15.0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10.0</c:v>
                </c:pt>
                <c:pt idx="11">
                  <c:v>17.0</c:v>
                </c:pt>
                <c:pt idx="12">
                  <c:v>14.0</c:v>
                </c:pt>
                <c:pt idx="13">
                  <c:v>19.0</c:v>
                </c:pt>
                <c:pt idx="14">
                  <c:v>14.0</c:v>
                </c:pt>
                <c:pt idx="15">
                  <c:v>25.0</c:v>
                </c:pt>
                <c:pt idx="16">
                  <c:v>19.0</c:v>
                </c:pt>
                <c:pt idx="17">
                  <c:v>33.0</c:v>
                </c:pt>
                <c:pt idx="18">
                  <c:v>34.0</c:v>
                </c:pt>
                <c:pt idx="19">
                  <c:v>42.0</c:v>
                </c:pt>
                <c:pt idx="20">
                  <c:v>54.0</c:v>
                </c:pt>
                <c:pt idx="21">
                  <c:v>72.0</c:v>
                </c:pt>
                <c:pt idx="22">
                  <c:v>115.0</c:v>
                </c:pt>
                <c:pt idx="23">
                  <c:v>137.0</c:v>
                </c:pt>
                <c:pt idx="24">
                  <c:v>159.0</c:v>
                </c:pt>
                <c:pt idx="25">
                  <c:v>165.0</c:v>
                </c:pt>
                <c:pt idx="26">
                  <c:v>198.0</c:v>
                </c:pt>
                <c:pt idx="27">
                  <c:v>245.0</c:v>
                </c:pt>
                <c:pt idx="28">
                  <c:v>277.0</c:v>
                </c:pt>
                <c:pt idx="29">
                  <c:v>317.0</c:v>
                </c:pt>
                <c:pt idx="30">
                  <c:v>365.0</c:v>
                </c:pt>
                <c:pt idx="31">
                  <c:v>358.0</c:v>
                </c:pt>
                <c:pt idx="32">
                  <c:v>372.0</c:v>
                </c:pt>
                <c:pt idx="33">
                  <c:v>341.0</c:v>
                </c:pt>
                <c:pt idx="34">
                  <c:v>368.0</c:v>
                </c:pt>
                <c:pt idx="35">
                  <c:v>357.0</c:v>
                </c:pt>
                <c:pt idx="36">
                  <c:v>389.0</c:v>
                </c:pt>
                <c:pt idx="37">
                  <c:v>420.0</c:v>
                </c:pt>
                <c:pt idx="38">
                  <c:v>463.0</c:v>
                </c:pt>
                <c:pt idx="39">
                  <c:v>419.0</c:v>
                </c:pt>
                <c:pt idx="40">
                  <c:v>396.0</c:v>
                </c:pt>
                <c:pt idx="41">
                  <c:v>393.0</c:v>
                </c:pt>
                <c:pt idx="42">
                  <c:v>348.0</c:v>
                </c:pt>
                <c:pt idx="43">
                  <c:v>315.0</c:v>
                </c:pt>
                <c:pt idx="44">
                  <c:v>321.0</c:v>
                </c:pt>
                <c:pt idx="45">
                  <c:v>303.0</c:v>
                </c:pt>
                <c:pt idx="46">
                  <c:v>254.0</c:v>
                </c:pt>
                <c:pt idx="47">
                  <c:v>195.0</c:v>
                </c:pt>
                <c:pt idx="48">
                  <c:v>175.0</c:v>
                </c:pt>
                <c:pt idx="49">
                  <c:v>99.0</c:v>
                </c:pt>
                <c:pt idx="50">
                  <c:v>66.0</c:v>
                </c:pt>
                <c:pt idx="51">
                  <c:v>32.0</c:v>
                </c:pt>
                <c:pt idx="52">
                  <c:v>25.0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7.0</c:v>
                </c:pt>
                <c:pt idx="8">
                  <c:v>5.0</c:v>
                </c:pt>
                <c:pt idx="9">
                  <c:v>10.0</c:v>
                </c:pt>
                <c:pt idx="10">
                  <c:v>18.0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30.0</c:v>
                </c:pt>
                <c:pt idx="16">
                  <c:v>25.0</c:v>
                </c:pt>
                <c:pt idx="17">
                  <c:v>37.0</c:v>
                </c:pt>
                <c:pt idx="18">
                  <c:v>51.0</c:v>
                </c:pt>
                <c:pt idx="19">
                  <c:v>59.0</c:v>
                </c:pt>
                <c:pt idx="20">
                  <c:v>84.0</c:v>
                </c:pt>
                <c:pt idx="21">
                  <c:v>107.0</c:v>
                </c:pt>
                <c:pt idx="22">
                  <c:v>139.0</c:v>
                </c:pt>
                <c:pt idx="23">
                  <c:v>153.0</c:v>
                </c:pt>
                <c:pt idx="24">
                  <c:v>158.0</c:v>
                </c:pt>
                <c:pt idx="25">
                  <c:v>206.0</c:v>
                </c:pt>
                <c:pt idx="26">
                  <c:v>239.0</c:v>
                </c:pt>
                <c:pt idx="27">
                  <c:v>274.0</c:v>
                </c:pt>
                <c:pt idx="28">
                  <c:v>350.0</c:v>
                </c:pt>
                <c:pt idx="29">
                  <c:v>322.0</c:v>
                </c:pt>
                <c:pt idx="30">
                  <c:v>375.0</c:v>
                </c:pt>
                <c:pt idx="31">
                  <c:v>392.0</c:v>
                </c:pt>
                <c:pt idx="32">
                  <c:v>364.0</c:v>
                </c:pt>
                <c:pt idx="33">
                  <c:v>370.0</c:v>
                </c:pt>
                <c:pt idx="34">
                  <c:v>381.0</c:v>
                </c:pt>
                <c:pt idx="35">
                  <c:v>432.0</c:v>
                </c:pt>
                <c:pt idx="36">
                  <c:v>431.0</c:v>
                </c:pt>
                <c:pt idx="37">
                  <c:v>415.0</c:v>
                </c:pt>
                <c:pt idx="38">
                  <c:v>452.0</c:v>
                </c:pt>
                <c:pt idx="39">
                  <c:v>410.0</c:v>
                </c:pt>
                <c:pt idx="40">
                  <c:v>404.0</c:v>
                </c:pt>
                <c:pt idx="41">
                  <c:v>342.0</c:v>
                </c:pt>
                <c:pt idx="42">
                  <c:v>349.0</c:v>
                </c:pt>
                <c:pt idx="43">
                  <c:v>309.0</c:v>
                </c:pt>
                <c:pt idx="44">
                  <c:v>242.0</c:v>
                </c:pt>
                <c:pt idx="45">
                  <c:v>197.0</c:v>
                </c:pt>
                <c:pt idx="46">
                  <c:v>185.0</c:v>
                </c:pt>
                <c:pt idx="47">
                  <c:v>136.0</c:v>
                </c:pt>
                <c:pt idx="48">
                  <c:v>92.0</c:v>
                </c:pt>
                <c:pt idx="49">
                  <c:v>74.0</c:v>
                </c:pt>
                <c:pt idx="50">
                  <c:v>35.0</c:v>
                </c:pt>
                <c:pt idx="51">
                  <c:v>16.0</c:v>
                </c:pt>
                <c:pt idx="52">
                  <c:v>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7.0</c:v>
                </c:pt>
                <c:pt idx="10">
                  <c:v>19.0</c:v>
                </c:pt>
                <c:pt idx="11">
                  <c:v>19.0</c:v>
                </c:pt>
                <c:pt idx="12">
                  <c:v>13.0</c:v>
                </c:pt>
                <c:pt idx="13">
                  <c:v>15.0</c:v>
                </c:pt>
                <c:pt idx="14">
                  <c:v>23.0</c:v>
                </c:pt>
                <c:pt idx="15">
                  <c:v>28.0</c:v>
                </c:pt>
                <c:pt idx="16">
                  <c:v>29.0</c:v>
                </c:pt>
                <c:pt idx="17">
                  <c:v>28.0</c:v>
                </c:pt>
                <c:pt idx="18">
                  <c:v>46.0</c:v>
                </c:pt>
                <c:pt idx="19">
                  <c:v>62.0</c:v>
                </c:pt>
                <c:pt idx="20">
                  <c:v>69.0</c:v>
                </c:pt>
                <c:pt idx="21">
                  <c:v>111.0</c:v>
                </c:pt>
                <c:pt idx="22">
                  <c:v>137.0</c:v>
                </c:pt>
                <c:pt idx="23">
                  <c:v>141.0</c:v>
                </c:pt>
                <c:pt idx="24">
                  <c:v>154.0</c:v>
                </c:pt>
                <c:pt idx="25">
                  <c:v>188.0</c:v>
                </c:pt>
                <c:pt idx="26">
                  <c:v>232.0</c:v>
                </c:pt>
                <c:pt idx="27">
                  <c:v>253.0</c:v>
                </c:pt>
                <c:pt idx="28">
                  <c:v>301.0</c:v>
                </c:pt>
                <c:pt idx="29">
                  <c:v>336.0</c:v>
                </c:pt>
                <c:pt idx="30">
                  <c:v>342.0</c:v>
                </c:pt>
                <c:pt idx="31">
                  <c:v>362.0</c:v>
                </c:pt>
                <c:pt idx="32">
                  <c:v>329.0</c:v>
                </c:pt>
                <c:pt idx="33">
                  <c:v>348.0</c:v>
                </c:pt>
                <c:pt idx="34">
                  <c:v>352.0</c:v>
                </c:pt>
                <c:pt idx="35">
                  <c:v>361.0</c:v>
                </c:pt>
                <c:pt idx="36">
                  <c:v>373.0</c:v>
                </c:pt>
                <c:pt idx="37">
                  <c:v>415.0</c:v>
                </c:pt>
                <c:pt idx="38">
                  <c:v>390.0</c:v>
                </c:pt>
                <c:pt idx="39">
                  <c:v>405.0</c:v>
                </c:pt>
                <c:pt idx="40">
                  <c:v>418.0</c:v>
                </c:pt>
                <c:pt idx="41">
                  <c:v>401.0</c:v>
                </c:pt>
                <c:pt idx="42">
                  <c:v>341.0</c:v>
                </c:pt>
                <c:pt idx="43">
                  <c:v>330.0</c:v>
                </c:pt>
                <c:pt idx="44">
                  <c:v>285.0</c:v>
                </c:pt>
                <c:pt idx="45">
                  <c:v>246.0</c:v>
                </c:pt>
                <c:pt idx="46">
                  <c:v>213.0</c:v>
                </c:pt>
                <c:pt idx="47">
                  <c:v>156.0</c:v>
                </c:pt>
                <c:pt idx="48">
                  <c:v>146.0</c:v>
                </c:pt>
                <c:pt idx="49">
                  <c:v>112.0</c:v>
                </c:pt>
                <c:pt idx="50">
                  <c:v>90.0</c:v>
                </c:pt>
                <c:pt idx="51">
                  <c:v>58.0</c:v>
                </c:pt>
                <c:pt idx="52">
                  <c:v>36.0</c:v>
                </c:pt>
                <c:pt idx="53">
                  <c:v>18.0</c:v>
                </c:pt>
                <c:pt idx="54">
                  <c:v>5.0</c:v>
                </c:pt>
                <c:pt idx="5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2.0</c:v>
                </c:pt>
                <c:pt idx="8">
                  <c:v>7.0</c:v>
                </c:pt>
                <c:pt idx="9">
                  <c:v>5.0</c:v>
                </c:pt>
                <c:pt idx="10">
                  <c:v>18.0</c:v>
                </c:pt>
                <c:pt idx="11">
                  <c:v>10.0</c:v>
                </c:pt>
                <c:pt idx="12">
                  <c:v>20.0</c:v>
                </c:pt>
                <c:pt idx="13">
                  <c:v>15.0</c:v>
                </c:pt>
                <c:pt idx="14">
                  <c:v>20.0</c:v>
                </c:pt>
                <c:pt idx="15">
                  <c:v>24.0</c:v>
                </c:pt>
                <c:pt idx="16">
                  <c:v>27.0</c:v>
                </c:pt>
                <c:pt idx="17">
                  <c:v>28.0</c:v>
                </c:pt>
                <c:pt idx="18">
                  <c:v>33.0</c:v>
                </c:pt>
                <c:pt idx="19">
                  <c:v>57.0</c:v>
                </c:pt>
                <c:pt idx="20">
                  <c:v>53.0</c:v>
                </c:pt>
                <c:pt idx="21">
                  <c:v>89.0</c:v>
                </c:pt>
                <c:pt idx="22">
                  <c:v>112.0</c:v>
                </c:pt>
                <c:pt idx="23">
                  <c:v>142.0</c:v>
                </c:pt>
                <c:pt idx="24">
                  <c:v>151.0</c:v>
                </c:pt>
                <c:pt idx="25">
                  <c:v>178.0</c:v>
                </c:pt>
                <c:pt idx="26">
                  <c:v>195.0</c:v>
                </c:pt>
                <c:pt idx="27">
                  <c:v>248.0</c:v>
                </c:pt>
                <c:pt idx="28">
                  <c:v>266.0</c:v>
                </c:pt>
                <c:pt idx="29">
                  <c:v>332.0</c:v>
                </c:pt>
                <c:pt idx="30">
                  <c:v>344.0</c:v>
                </c:pt>
                <c:pt idx="31">
                  <c:v>361.0</c:v>
                </c:pt>
                <c:pt idx="32">
                  <c:v>376.0</c:v>
                </c:pt>
                <c:pt idx="33">
                  <c:v>366.0</c:v>
                </c:pt>
                <c:pt idx="34">
                  <c:v>341.0</c:v>
                </c:pt>
                <c:pt idx="35">
                  <c:v>397.0</c:v>
                </c:pt>
                <c:pt idx="36">
                  <c:v>426.0</c:v>
                </c:pt>
                <c:pt idx="37">
                  <c:v>418.0</c:v>
                </c:pt>
                <c:pt idx="38">
                  <c:v>446.0</c:v>
                </c:pt>
                <c:pt idx="39">
                  <c:v>432.0</c:v>
                </c:pt>
                <c:pt idx="40">
                  <c:v>422.0</c:v>
                </c:pt>
                <c:pt idx="41">
                  <c:v>389.0</c:v>
                </c:pt>
                <c:pt idx="42">
                  <c:v>334.0</c:v>
                </c:pt>
                <c:pt idx="43">
                  <c:v>338.0</c:v>
                </c:pt>
                <c:pt idx="44">
                  <c:v>311.0</c:v>
                </c:pt>
                <c:pt idx="45">
                  <c:v>262.0</c:v>
                </c:pt>
                <c:pt idx="46">
                  <c:v>203.0</c:v>
                </c:pt>
                <c:pt idx="47">
                  <c:v>189.0</c:v>
                </c:pt>
                <c:pt idx="48">
                  <c:v>137.0</c:v>
                </c:pt>
                <c:pt idx="49">
                  <c:v>103.0</c:v>
                </c:pt>
                <c:pt idx="50">
                  <c:v>71.0</c:v>
                </c:pt>
                <c:pt idx="51">
                  <c:v>35.0</c:v>
                </c:pt>
                <c:pt idx="52">
                  <c:v>18.0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3.0</c:v>
                </c:pt>
                <c:pt idx="8">
                  <c:v>8.0</c:v>
                </c:pt>
                <c:pt idx="9">
                  <c:v>5.0</c:v>
                </c:pt>
                <c:pt idx="10">
                  <c:v>18.0</c:v>
                </c:pt>
                <c:pt idx="11">
                  <c:v>20.0</c:v>
                </c:pt>
                <c:pt idx="12">
                  <c:v>14.0</c:v>
                </c:pt>
                <c:pt idx="13">
                  <c:v>19.0</c:v>
                </c:pt>
                <c:pt idx="14">
                  <c:v>21.0</c:v>
                </c:pt>
                <c:pt idx="15">
                  <c:v>27.0</c:v>
                </c:pt>
                <c:pt idx="16">
                  <c:v>30.0</c:v>
                </c:pt>
                <c:pt idx="17">
                  <c:v>33.0</c:v>
                </c:pt>
                <c:pt idx="18">
                  <c:v>46.0</c:v>
                </c:pt>
                <c:pt idx="19">
                  <c:v>61.0</c:v>
                </c:pt>
                <c:pt idx="20">
                  <c:v>71.0</c:v>
                </c:pt>
                <c:pt idx="21">
                  <c:v>116.0</c:v>
                </c:pt>
                <c:pt idx="22">
                  <c:v>127.0</c:v>
                </c:pt>
                <c:pt idx="23">
                  <c:v>157.0</c:v>
                </c:pt>
                <c:pt idx="24">
                  <c:v>160.0</c:v>
                </c:pt>
                <c:pt idx="25">
                  <c:v>207.0</c:v>
                </c:pt>
                <c:pt idx="26">
                  <c:v>224.0</c:v>
                </c:pt>
                <c:pt idx="27">
                  <c:v>255.0</c:v>
                </c:pt>
                <c:pt idx="28">
                  <c:v>315.0</c:v>
                </c:pt>
                <c:pt idx="29">
                  <c:v>347.0</c:v>
                </c:pt>
                <c:pt idx="30">
                  <c:v>352.0</c:v>
                </c:pt>
                <c:pt idx="31">
                  <c:v>366.0</c:v>
                </c:pt>
                <c:pt idx="32">
                  <c:v>349.0</c:v>
                </c:pt>
                <c:pt idx="33">
                  <c:v>357.0</c:v>
                </c:pt>
                <c:pt idx="34">
                  <c:v>341.0</c:v>
                </c:pt>
                <c:pt idx="35">
                  <c:v>392.0</c:v>
                </c:pt>
                <c:pt idx="36">
                  <c:v>399.0</c:v>
                </c:pt>
                <c:pt idx="37">
                  <c:v>403.0</c:v>
                </c:pt>
                <c:pt idx="38">
                  <c:v>440.0</c:v>
                </c:pt>
                <c:pt idx="39">
                  <c:v>396.0</c:v>
                </c:pt>
                <c:pt idx="40">
                  <c:v>395.0</c:v>
                </c:pt>
                <c:pt idx="41">
                  <c:v>360.0</c:v>
                </c:pt>
                <c:pt idx="42">
                  <c:v>337.0</c:v>
                </c:pt>
                <c:pt idx="43">
                  <c:v>306.0</c:v>
                </c:pt>
                <c:pt idx="44">
                  <c:v>306.0</c:v>
                </c:pt>
                <c:pt idx="45">
                  <c:v>256.0</c:v>
                </c:pt>
                <c:pt idx="46">
                  <c:v>217.0</c:v>
                </c:pt>
                <c:pt idx="47">
                  <c:v>166.0</c:v>
                </c:pt>
                <c:pt idx="48">
                  <c:v>138.0</c:v>
                </c:pt>
                <c:pt idx="49">
                  <c:v>97.0</c:v>
                </c:pt>
                <c:pt idx="50">
                  <c:v>57.0</c:v>
                </c:pt>
                <c:pt idx="51">
                  <c:v>31.0</c:v>
                </c:pt>
                <c:pt idx="52">
                  <c:v>10.0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12.0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20.0</c:v>
                </c:pt>
                <c:pt idx="13">
                  <c:v>18.0</c:v>
                </c:pt>
                <c:pt idx="14">
                  <c:v>20.0</c:v>
                </c:pt>
                <c:pt idx="15">
                  <c:v>26.0</c:v>
                </c:pt>
                <c:pt idx="16">
                  <c:v>34.0</c:v>
                </c:pt>
                <c:pt idx="17">
                  <c:v>29.0</c:v>
                </c:pt>
                <c:pt idx="18">
                  <c:v>44.0</c:v>
                </c:pt>
                <c:pt idx="19">
                  <c:v>55.0</c:v>
                </c:pt>
                <c:pt idx="20">
                  <c:v>57.0</c:v>
                </c:pt>
                <c:pt idx="21">
                  <c:v>95.0</c:v>
                </c:pt>
                <c:pt idx="22">
                  <c:v>127.0</c:v>
                </c:pt>
                <c:pt idx="23">
                  <c:v>143.0</c:v>
                </c:pt>
                <c:pt idx="24">
                  <c:v>162.0</c:v>
                </c:pt>
                <c:pt idx="25">
                  <c:v>183.0</c:v>
                </c:pt>
                <c:pt idx="26">
                  <c:v>234.0</c:v>
                </c:pt>
                <c:pt idx="27">
                  <c:v>273.0</c:v>
                </c:pt>
                <c:pt idx="28">
                  <c:v>296.0</c:v>
                </c:pt>
                <c:pt idx="29">
                  <c:v>356.0</c:v>
                </c:pt>
                <c:pt idx="30">
                  <c:v>346.0</c:v>
                </c:pt>
                <c:pt idx="31">
                  <c:v>388.0</c:v>
                </c:pt>
                <c:pt idx="32">
                  <c:v>380.0</c:v>
                </c:pt>
                <c:pt idx="33">
                  <c:v>366.0</c:v>
                </c:pt>
                <c:pt idx="34">
                  <c:v>401.0</c:v>
                </c:pt>
                <c:pt idx="35">
                  <c:v>404.0</c:v>
                </c:pt>
                <c:pt idx="36">
                  <c:v>436.0</c:v>
                </c:pt>
                <c:pt idx="37">
                  <c:v>465.0</c:v>
                </c:pt>
                <c:pt idx="38">
                  <c:v>412.0</c:v>
                </c:pt>
                <c:pt idx="39">
                  <c:v>408.0</c:v>
                </c:pt>
                <c:pt idx="40">
                  <c:v>398.0</c:v>
                </c:pt>
                <c:pt idx="41">
                  <c:v>335.0</c:v>
                </c:pt>
                <c:pt idx="42">
                  <c:v>348.0</c:v>
                </c:pt>
                <c:pt idx="43">
                  <c:v>310.0</c:v>
                </c:pt>
                <c:pt idx="44">
                  <c:v>297.0</c:v>
                </c:pt>
                <c:pt idx="45">
                  <c:v>202.0</c:v>
                </c:pt>
                <c:pt idx="46">
                  <c:v>197.0</c:v>
                </c:pt>
                <c:pt idx="47">
                  <c:v>161.0</c:v>
                </c:pt>
                <c:pt idx="48">
                  <c:v>97.0</c:v>
                </c:pt>
                <c:pt idx="49">
                  <c:v>86.0</c:v>
                </c:pt>
                <c:pt idx="50">
                  <c:v>48.0</c:v>
                </c:pt>
                <c:pt idx="51">
                  <c:v>22.0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10.0</c:v>
                </c:pt>
                <c:pt idx="9">
                  <c:v>18.0</c:v>
                </c:pt>
                <c:pt idx="10">
                  <c:v>20.0</c:v>
                </c:pt>
                <c:pt idx="11">
                  <c:v>12.0</c:v>
                </c:pt>
                <c:pt idx="12">
                  <c:v>16.0</c:v>
                </c:pt>
                <c:pt idx="13">
                  <c:v>25.0</c:v>
                </c:pt>
                <c:pt idx="14">
                  <c:v>24.0</c:v>
                </c:pt>
                <c:pt idx="15">
                  <c:v>27.0</c:v>
                </c:pt>
                <c:pt idx="16">
                  <c:v>35.0</c:v>
                </c:pt>
                <c:pt idx="17">
                  <c:v>45.0</c:v>
                </c:pt>
                <c:pt idx="18">
                  <c:v>59.0</c:v>
                </c:pt>
                <c:pt idx="19">
                  <c:v>73.0</c:v>
                </c:pt>
                <c:pt idx="20">
                  <c:v>118.0</c:v>
                </c:pt>
                <c:pt idx="21">
                  <c:v>134.0</c:v>
                </c:pt>
                <c:pt idx="22">
                  <c:v>138.0</c:v>
                </c:pt>
                <c:pt idx="23">
                  <c:v>173.0</c:v>
                </c:pt>
                <c:pt idx="24">
                  <c:v>183.0</c:v>
                </c:pt>
                <c:pt idx="25">
                  <c:v>234.0</c:v>
                </c:pt>
                <c:pt idx="26">
                  <c:v>274.0</c:v>
                </c:pt>
                <c:pt idx="27">
                  <c:v>298.0</c:v>
                </c:pt>
                <c:pt idx="28">
                  <c:v>342.0</c:v>
                </c:pt>
                <c:pt idx="29">
                  <c:v>352.0</c:v>
                </c:pt>
                <c:pt idx="30">
                  <c:v>331.0</c:v>
                </c:pt>
                <c:pt idx="31">
                  <c:v>334.0</c:v>
                </c:pt>
                <c:pt idx="32">
                  <c:v>343.0</c:v>
                </c:pt>
                <c:pt idx="33">
                  <c:v>349.0</c:v>
                </c:pt>
                <c:pt idx="34">
                  <c:v>338.0</c:v>
                </c:pt>
                <c:pt idx="35">
                  <c:v>404.0</c:v>
                </c:pt>
                <c:pt idx="36">
                  <c:v>393.0</c:v>
                </c:pt>
                <c:pt idx="37">
                  <c:v>396.0</c:v>
                </c:pt>
                <c:pt idx="38">
                  <c:v>411.0</c:v>
                </c:pt>
                <c:pt idx="39">
                  <c:v>391.0</c:v>
                </c:pt>
                <c:pt idx="40">
                  <c:v>362.0</c:v>
                </c:pt>
                <c:pt idx="41">
                  <c:v>342.0</c:v>
                </c:pt>
                <c:pt idx="42">
                  <c:v>322.0</c:v>
                </c:pt>
                <c:pt idx="43">
                  <c:v>291.0</c:v>
                </c:pt>
                <c:pt idx="44">
                  <c:v>266.0</c:v>
                </c:pt>
                <c:pt idx="45">
                  <c:v>210.0</c:v>
                </c:pt>
                <c:pt idx="46">
                  <c:v>169.0</c:v>
                </c:pt>
                <c:pt idx="47">
                  <c:v>151.0</c:v>
                </c:pt>
                <c:pt idx="48">
                  <c:v>132.0</c:v>
                </c:pt>
                <c:pt idx="49">
                  <c:v>85.0</c:v>
                </c:pt>
                <c:pt idx="50">
                  <c:v>59.0</c:v>
                </c:pt>
                <c:pt idx="51">
                  <c:v>32.0</c:v>
                </c:pt>
                <c:pt idx="52">
                  <c:v>20.0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906088"/>
        <c:axId val="-2064917832"/>
      </c:scatterChart>
      <c:valAx>
        <c:axId val="-2064906088"/>
        <c:scaling>
          <c:orientation val="minMax"/>
          <c:min val="-10.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"/>
              <c:y val="0.87719429851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917832"/>
        <c:crossesAt val="0.0"/>
        <c:crossBetween val="midCat"/>
        <c:majorUnit val="5.0"/>
      </c:valAx>
      <c:valAx>
        <c:axId val="-206491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61343249712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906088"/>
        <c:crosses val="autoZero"/>
        <c:crossBetween val="midCat"/>
        <c:majorUnit val="1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9"/>
          <c:y val="0.932659225100941"/>
          <c:w val="0.78418368625120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68.1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0.5</c:v>
                </c:pt>
                <c:pt idx="30">
                  <c:v>17.9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326.0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</c:v>
                </c:pt>
                <c:pt idx="16">
                  <c:v>19.14</c:v>
                </c:pt>
                <c:pt idx="17">
                  <c:v>4.62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3.04472222222222</c:v>
                </c:pt>
                <c:pt idx="7">
                  <c:v>20.6463888888889</c:v>
                </c:pt>
                <c:pt idx="8">
                  <c:v>38.8836111111111</c:v>
                </c:pt>
                <c:pt idx="9">
                  <c:v>54.5663888888889</c:v>
                </c:pt>
                <c:pt idx="10">
                  <c:v>65.9733333333333</c:v>
                </c:pt>
                <c:pt idx="11">
                  <c:v>71.7838888888889</c:v>
                </c:pt>
                <c:pt idx="12">
                  <c:v>72.2838888888889</c:v>
                </c:pt>
                <c:pt idx="13">
                  <c:v>66.4075</c:v>
                </c:pt>
                <c:pt idx="14">
                  <c:v>54.8997222222222</c:v>
                </c:pt>
                <c:pt idx="15">
                  <c:v>38.8836111111111</c:v>
                </c:pt>
                <c:pt idx="16">
                  <c:v>20.4797222222222</c:v>
                </c:pt>
                <c:pt idx="17">
                  <c:v>3.04472222222222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211.006388888889</c:v>
                </c:pt>
                <c:pt idx="34">
                  <c:v>331.005833333333</c:v>
                </c:pt>
                <c:pt idx="35">
                  <c:v>418.171666666667</c:v>
                </c:pt>
                <c:pt idx="36">
                  <c:v>454.994166666667</c:v>
                </c:pt>
                <c:pt idx="37">
                  <c:v>464.568888888889</c:v>
                </c:pt>
                <c:pt idx="38">
                  <c:v>413.636388888889</c:v>
                </c:pt>
                <c:pt idx="39">
                  <c:v>334.283888888889</c:v>
                </c:pt>
                <c:pt idx="40">
                  <c:v>211.943888888889</c:v>
                </c:pt>
                <c:pt idx="41">
                  <c:v>111.740833333333</c:v>
                </c:pt>
                <c:pt idx="42">
                  <c:v>73.07916666666669</c:v>
                </c:pt>
                <c:pt idx="43">
                  <c:v>17.7025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32.37</c:v>
                </c:pt>
                <c:pt idx="16">
                  <c:v>17.06</c:v>
                </c:pt>
                <c:pt idx="17">
                  <c:v>2.54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291.84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21.0</c:v>
                </c:pt>
                <c:pt idx="8">
                  <c:v>39.0</c:v>
                </c:pt>
                <c:pt idx="9">
                  <c:v>55.0</c:v>
                </c:pt>
                <c:pt idx="10">
                  <c:v>66.0</c:v>
                </c:pt>
                <c:pt idx="11">
                  <c:v>72.0</c:v>
                </c:pt>
                <c:pt idx="12">
                  <c:v>72.0</c:v>
                </c:pt>
                <c:pt idx="13">
                  <c:v>66.0</c:v>
                </c:pt>
                <c:pt idx="14">
                  <c:v>55.0</c:v>
                </c:pt>
                <c:pt idx="15">
                  <c:v>39.0</c:v>
                </c:pt>
                <c:pt idx="16">
                  <c:v>20.0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217.0</c:v>
                </c:pt>
                <c:pt idx="34">
                  <c:v>336.0</c:v>
                </c:pt>
                <c:pt idx="35">
                  <c:v>423.0</c:v>
                </c:pt>
                <c:pt idx="36">
                  <c:v>459.0</c:v>
                </c:pt>
                <c:pt idx="37">
                  <c:v>469.0</c:v>
                </c:pt>
                <c:pt idx="38">
                  <c:v>418.0</c:v>
                </c:pt>
                <c:pt idx="39">
                  <c:v>340.0</c:v>
                </c:pt>
                <c:pt idx="40">
                  <c:v>218.0</c:v>
                </c:pt>
                <c:pt idx="41">
                  <c:v>115.0</c:v>
                </c:pt>
                <c:pt idx="42">
                  <c:v>74.0</c:v>
                </c:pt>
                <c:pt idx="43">
                  <c:v>18.0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55.0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65.99</c:v>
                </c:pt>
                <c:pt idx="11">
                  <c:v>71.74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</c:v>
                </c:pt>
                <c:pt idx="16">
                  <c:v>20.46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</c:v>
                </c:pt>
                <c:pt idx="42">
                  <c:v>76.6</c:v>
                </c:pt>
                <c:pt idx="43">
                  <c:v>18.05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96648"/>
        <c:axId val="-2070003336"/>
      </c:scatterChart>
      <c:valAx>
        <c:axId val="-2069996648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"/>
              <c:y val="0.879330002183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003336"/>
        <c:crosses val="autoZero"/>
        <c:crossBetween val="midCat"/>
        <c:majorUnit val="1.0"/>
      </c:valAx>
      <c:valAx>
        <c:axId val="-207000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996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3"/>
          <c:y val="0.932659225100941"/>
          <c:w val="0.766428552701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13.5</c:v>
                </c:pt>
                <c:pt idx="8">
                  <c:v>31.0</c:v>
                </c:pt>
                <c:pt idx="9">
                  <c:v>47.1</c:v>
                </c:pt>
                <c:pt idx="10">
                  <c:v>59.7</c:v>
                </c:pt>
                <c:pt idx="11">
                  <c:v>67.4</c:v>
                </c:pt>
                <c:pt idx="12">
                  <c:v>70.1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0.4</c:v>
                </c:pt>
                <c:pt idx="30">
                  <c:v>17.9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131.2</c:v>
                </c:pt>
                <c:pt idx="35">
                  <c:v>145.7</c:v>
                </c:pt>
                <c:pt idx="36">
                  <c:v>153.8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296.9</c:v>
                </c:pt>
                <c:pt idx="43">
                  <c:v>68.8</c:v>
                </c:pt>
                <c:pt idx="44">
                  <c:v>1.6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</c:v>
                </c:pt>
                <c:pt idx="16">
                  <c:v>16.72</c:v>
                </c:pt>
                <c:pt idx="17">
                  <c:v>2.52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649.05</c:v>
                </c:pt>
                <c:pt idx="42">
                  <c:v>243.11</c:v>
                </c:pt>
                <c:pt idx="43">
                  <c:v>43.19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2.99666666666667</c:v>
                </c:pt>
                <c:pt idx="7">
                  <c:v>20.1830555555556</c:v>
                </c:pt>
                <c:pt idx="8">
                  <c:v>37.955</c:v>
                </c:pt>
                <c:pt idx="9">
                  <c:v>53.2444444444444</c:v>
                </c:pt>
                <c:pt idx="10">
                  <c:v>64.4672222222222</c:v>
                </c:pt>
                <c:pt idx="11">
                  <c:v>69.9819444444445</c:v>
                </c:pt>
                <c:pt idx="12">
                  <c:v>70.80611111111109</c:v>
                </c:pt>
                <c:pt idx="13">
                  <c:v>65.6633333333333</c:v>
                </c:pt>
                <c:pt idx="14">
                  <c:v>54.9213888888889</c:v>
                </c:pt>
                <c:pt idx="15">
                  <c:v>39.4869444444444</c:v>
                </c:pt>
                <c:pt idx="16">
                  <c:v>21.2905555555556</c:v>
                </c:pt>
                <c:pt idx="17">
                  <c:v>3.27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</c:v>
                </c:pt>
                <c:pt idx="36">
                  <c:v>153.133611111111</c:v>
                </c:pt>
                <c:pt idx="37">
                  <c:v>266.448888888889</c:v>
                </c:pt>
                <c:pt idx="38">
                  <c:v>461.277222222222</c:v>
                </c:pt>
                <c:pt idx="39">
                  <c:v>635.510277777778</c:v>
                </c:pt>
                <c:pt idx="40">
                  <c:v>719.325555555556</c:v>
                </c:pt>
                <c:pt idx="41">
                  <c:v>502.788888888889</c:v>
                </c:pt>
                <c:pt idx="42">
                  <c:v>141.2425</c:v>
                </c:pt>
                <c:pt idx="43">
                  <c:v>25.2472222222222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20.24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</c:v>
                </c:pt>
                <c:pt idx="16">
                  <c:v>17.7</c:v>
                </c:pt>
                <c:pt idx="17">
                  <c:v>2.73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</c:v>
                </c:pt>
                <c:pt idx="43">
                  <c:v>21.96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20.0</c:v>
                </c:pt>
                <c:pt idx="8">
                  <c:v>38.0</c:v>
                </c:pt>
                <c:pt idx="9">
                  <c:v>53.0</c:v>
                </c:pt>
                <c:pt idx="10">
                  <c:v>64.0</c:v>
                </c:pt>
                <c:pt idx="11">
                  <c:v>70.0</c:v>
                </c:pt>
                <c:pt idx="12">
                  <c:v>71.0</c:v>
                </c:pt>
                <c:pt idx="13">
                  <c:v>66.0</c:v>
                </c:pt>
                <c:pt idx="14">
                  <c:v>55.0</c:v>
                </c:pt>
                <c:pt idx="15">
                  <c:v>40.0</c:v>
                </c:pt>
                <c:pt idx="16">
                  <c:v>21.0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125.0</c:v>
                </c:pt>
                <c:pt idx="34">
                  <c:v>140.0</c:v>
                </c:pt>
                <c:pt idx="35">
                  <c:v>154.0</c:v>
                </c:pt>
                <c:pt idx="36">
                  <c:v>157.0</c:v>
                </c:pt>
                <c:pt idx="37">
                  <c:v>270.0</c:v>
                </c:pt>
                <c:pt idx="38">
                  <c:v>463.0</c:v>
                </c:pt>
                <c:pt idx="39">
                  <c:v>635.0</c:v>
                </c:pt>
                <c:pt idx="40">
                  <c:v>715.0</c:v>
                </c:pt>
                <c:pt idx="41">
                  <c:v>497.0</c:v>
                </c:pt>
                <c:pt idx="42">
                  <c:v>139.0</c:v>
                </c:pt>
                <c:pt idx="43">
                  <c:v>24.0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</c:v>
                </c:pt>
                <c:pt idx="7">
                  <c:v>20.17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</c:v>
                </c:pt>
                <c:pt idx="42">
                  <c:v>158.0</c:v>
                </c:pt>
                <c:pt idx="43">
                  <c:v>26.6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20.15</c:v>
                </c:pt>
                <c:pt idx="8">
                  <c:v>37.9</c:v>
                </c:pt>
                <c:pt idx="9">
                  <c:v>53.15</c:v>
                </c:pt>
                <c:pt idx="10">
                  <c:v>64.4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39.73</c:v>
                </c:pt>
                <c:pt idx="16">
                  <c:v>21.6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72.0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</c:v>
                </c:pt>
                <c:pt idx="39">
                  <c:v>744.52</c:v>
                </c:pt>
                <c:pt idx="40">
                  <c:v>807.29</c:v>
                </c:pt>
                <c:pt idx="41">
                  <c:v>541.68</c:v>
                </c:pt>
                <c:pt idx="42">
                  <c:v>145.25</c:v>
                </c:pt>
                <c:pt idx="43">
                  <c:v>24.9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95368"/>
        <c:axId val="-2066001768"/>
      </c:scatterChart>
      <c:valAx>
        <c:axId val="-2065995368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9"/>
              <c:y val="0.881490882155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001768"/>
        <c:crosses val="autoZero"/>
        <c:crossBetween val="midCat"/>
        <c:majorUnit val="1.0"/>
      </c:valAx>
      <c:valAx>
        <c:axId val="-2066001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995368"/>
        <c:crosses val="autoZero"/>
        <c:crossBetween val="midCat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"/>
          <c:y val="0.932659225100941"/>
          <c:w val="0.76938776104707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-10.03</c:v>
                </c:pt>
                <c:pt idx="10">
                  <c:v>-2.2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18.08</c:v>
                </c:pt>
                <c:pt idx="19">
                  <c:v>13.02</c:v>
                </c:pt>
                <c:pt idx="20">
                  <c:v>8.87</c:v>
                </c:pt>
                <c:pt idx="21">
                  <c:v>5.12</c:v>
                </c:pt>
                <c:pt idx="22">
                  <c:v>2.03</c:v>
                </c:pt>
                <c:pt idx="23">
                  <c:v>-1.03</c:v>
                </c:pt>
                <c:pt idx="24" formatCode="0.000_)">
                  <c:v>0.0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0.07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6.0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-12.04093</c:v>
                </c:pt>
                <c:pt idx="1">
                  <c:v>-13.52302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-16.39832</c:v>
                </c:pt>
                <c:pt idx="6">
                  <c:v>-17.01083</c:v>
                </c:pt>
                <c:pt idx="7">
                  <c:v>-17.05313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2.604316</c:v>
                </c:pt>
                <c:pt idx="11">
                  <c:v>12.21506</c:v>
                </c:pt>
                <c:pt idx="12">
                  <c:v>20.8602</c:v>
                </c:pt>
                <c:pt idx="13">
                  <c:v>27.53201</c:v>
                </c:pt>
                <c:pt idx="14">
                  <c:v>31.32889</c:v>
                </c:pt>
                <c:pt idx="15">
                  <c:v>31.05942</c:v>
                </c:pt>
                <c:pt idx="16">
                  <c:v>24.28014</c:v>
                </c:pt>
                <c:pt idx="17">
                  <c:v>17.46336</c:v>
                </c:pt>
                <c:pt idx="18">
                  <c:v>12.05287</c:v>
                </c:pt>
                <c:pt idx="19">
                  <c:v>7.572721</c:v>
                </c:pt>
                <c:pt idx="20">
                  <c:v>3.598129</c:v>
                </c:pt>
                <c:pt idx="21">
                  <c:v>0.5186142</c:v>
                </c:pt>
                <c:pt idx="22">
                  <c:v>-1.93806</c:v>
                </c:pt>
                <c:pt idx="23">
                  <c:v>-4.074129</c:v>
                </c:pt>
                <c:pt idx="24" formatCode="0.000_)">
                  <c:v>0.0</c:v>
                </c:pt>
                <c:pt idx="25">
                  <c:v>-0.1700205</c:v>
                </c:pt>
                <c:pt idx="26">
                  <c:v>-0.793332</c:v>
                </c:pt>
                <c:pt idx="27">
                  <c:v>-1.090766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-2.970172</c:v>
                </c:pt>
                <c:pt idx="32">
                  <c:v>-3.154111</c:v>
                </c:pt>
                <c:pt idx="33">
                  <c:v>-2.39376</c:v>
                </c:pt>
                <c:pt idx="34">
                  <c:v>-1.092359</c:v>
                </c:pt>
                <c:pt idx="35">
                  <c:v>1.595336</c:v>
                </c:pt>
                <c:pt idx="36">
                  <c:v>3.624859</c:v>
                </c:pt>
                <c:pt idx="37">
                  <c:v>5.620276</c:v>
                </c:pt>
                <c:pt idx="38">
                  <c:v>7.323745</c:v>
                </c:pt>
                <c:pt idx="39">
                  <c:v>8.269136</c:v>
                </c:pt>
                <c:pt idx="40">
                  <c:v>8.151312000000001</c:v>
                </c:pt>
                <c:pt idx="41">
                  <c:v>6.53086</c:v>
                </c:pt>
                <c:pt idx="42">
                  <c:v>5.250614</c:v>
                </c:pt>
                <c:pt idx="43">
                  <c:v>4.519087</c:v>
                </c:pt>
                <c:pt idx="44">
                  <c:v>3.883239</c:v>
                </c:pt>
                <c:pt idx="45">
                  <c:v>3.2206</c:v>
                </c:pt>
                <c:pt idx="46">
                  <c:v>2.848462</c:v>
                </c:pt>
                <c:pt idx="47">
                  <c:v>2.474458</c:v>
                </c:pt>
                <c:pt idx="48">
                  <c:v>1.899363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</c:v>
                </c:pt>
                <c:pt idx="5">
                  <c:v>-17.9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33.8</c:v>
                </c:pt>
                <c:pt idx="15">
                  <c:v>33.5</c:v>
                </c:pt>
                <c:pt idx="16">
                  <c:v>27.0</c:v>
                </c:pt>
                <c:pt idx="17">
                  <c:v>19.7</c:v>
                </c:pt>
                <c:pt idx="18">
                  <c:v>13.7</c:v>
                </c:pt>
                <c:pt idx="19">
                  <c:v>8.7</c:v>
                </c:pt>
                <c:pt idx="20">
                  <c:v>4.4</c:v>
                </c:pt>
                <c:pt idx="21">
                  <c:v>1.0</c:v>
                </c:pt>
                <c:pt idx="22">
                  <c:v>-1.9</c:v>
                </c:pt>
                <c:pt idx="23">
                  <c:v>-4.4</c:v>
                </c:pt>
                <c:pt idx="24" formatCode="0.000_)">
                  <c:v>0.0</c:v>
                </c:pt>
                <c:pt idx="25">
                  <c:v>-0.9</c:v>
                </c:pt>
                <c:pt idx="26">
                  <c:v>-1.6</c:v>
                </c:pt>
                <c:pt idx="27">
                  <c:v>-2.0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8.0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-17.74</c:v>
                </c:pt>
                <c:pt idx="7">
                  <c:v>-17.85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4.27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0.0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-4.1</c:v>
                </c:pt>
                <c:pt idx="32">
                  <c:v>-4.4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</c:v>
                </c:pt>
                <c:pt idx="37">
                  <c:v>6.56</c:v>
                </c:pt>
                <c:pt idx="38">
                  <c:v>8.39</c:v>
                </c:pt>
                <c:pt idx="39">
                  <c:v>9.04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-16.4</c:v>
                </c:pt>
                <c:pt idx="5">
                  <c:v>-17.0</c:v>
                </c:pt>
                <c:pt idx="6">
                  <c:v>-17.6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1.0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</c:v>
                </c:pt>
                <c:pt idx="18">
                  <c:v>12.2</c:v>
                </c:pt>
                <c:pt idx="19">
                  <c:v>7.8</c:v>
                </c:pt>
                <c:pt idx="20">
                  <c:v>4.0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0.0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-2.3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-4.0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5.1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</c:v>
                </c:pt>
                <c:pt idx="43">
                  <c:v>3.6</c:v>
                </c:pt>
                <c:pt idx="44">
                  <c:v>3.0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</c:v>
                </c:pt>
                <c:pt idx="15">
                  <c:v>32.16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8.408</c:v>
                </c:pt>
                <c:pt idx="20">
                  <c:v>4.387</c:v>
                </c:pt>
                <c:pt idx="21">
                  <c:v>0.9659</c:v>
                </c:pt>
                <c:pt idx="22">
                  <c:v>-1.781</c:v>
                </c:pt>
                <c:pt idx="23">
                  <c:v>-4.032</c:v>
                </c:pt>
                <c:pt idx="24" formatCode="0.000_)">
                  <c:v>0.0</c:v>
                </c:pt>
                <c:pt idx="25">
                  <c:v>-3.455</c:v>
                </c:pt>
                <c:pt idx="26">
                  <c:v>-3.986</c:v>
                </c:pt>
                <c:pt idx="27">
                  <c:v>-4.395</c:v>
                </c:pt>
                <c:pt idx="28">
                  <c:v>-4.8</c:v>
                </c:pt>
                <c:pt idx="29">
                  <c:v>-5.216</c:v>
                </c:pt>
                <c:pt idx="30">
                  <c:v>-5.604</c:v>
                </c:pt>
                <c:pt idx="31">
                  <c:v>-5.984</c:v>
                </c:pt>
                <c:pt idx="32">
                  <c:v>-6.078</c:v>
                </c:pt>
                <c:pt idx="33">
                  <c:v>-4.717</c:v>
                </c:pt>
                <c:pt idx="34">
                  <c:v>-2.977</c:v>
                </c:pt>
                <c:pt idx="35">
                  <c:v>0.2494</c:v>
                </c:pt>
                <c:pt idx="36">
                  <c:v>2.539</c:v>
                </c:pt>
                <c:pt idx="37">
                  <c:v>4.382</c:v>
                </c:pt>
                <c:pt idx="38">
                  <c:v>5.853</c:v>
                </c:pt>
                <c:pt idx="39">
                  <c:v>6.614</c:v>
                </c:pt>
                <c:pt idx="40">
                  <c:v>6.333</c:v>
                </c:pt>
                <c:pt idx="41">
                  <c:v>4.204</c:v>
                </c:pt>
                <c:pt idx="42">
                  <c:v>2.869</c:v>
                </c:pt>
                <c:pt idx="43">
                  <c:v>2.107</c:v>
                </c:pt>
                <c:pt idx="44">
                  <c:v>1.581</c:v>
                </c:pt>
                <c:pt idx="45">
                  <c:v>1.047</c:v>
                </c:pt>
                <c:pt idx="46">
                  <c:v>0.5504</c:v>
                </c:pt>
                <c:pt idx="47">
                  <c:v>0.1517</c:v>
                </c:pt>
                <c:pt idx="48">
                  <c:v>-0.238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10.2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0.0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-4.1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59240"/>
        <c:axId val="-2066174408"/>
      </c:scatterChart>
      <c:valAx>
        <c:axId val="-2066159240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7"/>
              <c:y val="0.88151348944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174408"/>
        <c:crossesAt val="0.0"/>
        <c:crossBetween val="midCat"/>
        <c:majorUnit val="1.0"/>
      </c:valAx>
      <c:valAx>
        <c:axId val="-206617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159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19.24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32.8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0.0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33.55</c:v>
                </c:pt>
                <c:pt idx="41">
                  <c:v>33.44</c:v>
                </c:pt>
                <c:pt idx="42">
                  <c:v>33.23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22.223</c:v>
                </c:pt>
                <c:pt idx="1">
                  <c:v>21.15459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</c:v>
                </c:pt>
                <c:pt idx="7">
                  <c:v>25.02746</c:v>
                </c:pt>
                <c:pt idx="8">
                  <c:v>28.33267</c:v>
                </c:pt>
                <c:pt idx="9">
                  <c:v>31.83112</c:v>
                </c:pt>
                <c:pt idx="10">
                  <c:v>35.82504</c:v>
                </c:pt>
                <c:pt idx="11">
                  <c:v>40.19727</c:v>
                </c:pt>
                <c:pt idx="12">
                  <c:v>43.90261</c:v>
                </c:pt>
                <c:pt idx="13">
                  <c:v>46.34636</c:v>
                </c:pt>
                <c:pt idx="14">
                  <c:v>47.63623</c:v>
                </c:pt>
                <c:pt idx="15">
                  <c:v>47.60286</c:v>
                </c:pt>
                <c:pt idx="16">
                  <c:v>47.34062</c:v>
                </c:pt>
                <c:pt idx="17">
                  <c:v>45.39641</c:v>
                </c:pt>
                <c:pt idx="18">
                  <c:v>33.70343</c:v>
                </c:pt>
                <c:pt idx="19">
                  <c:v>30.86638</c:v>
                </c:pt>
                <c:pt idx="20">
                  <c:v>28.69496</c:v>
                </c:pt>
                <c:pt idx="21">
                  <c:v>26.49679</c:v>
                </c:pt>
                <c:pt idx="22">
                  <c:v>25.68444</c:v>
                </c:pt>
                <c:pt idx="23">
                  <c:v>24.05427</c:v>
                </c:pt>
                <c:pt idx="24" formatCode="0.000_)">
                  <c:v>0.0</c:v>
                </c:pt>
                <c:pt idx="25">
                  <c:v>24.56013</c:v>
                </c:pt>
                <c:pt idx="26">
                  <c:v>23.89633</c:v>
                </c:pt>
                <c:pt idx="27">
                  <c:v>23.31263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</c:v>
                </c:pt>
                <c:pt idx="31">
                  <c:v>24.66775</c:v>
                </c:pt>
                <c:pt idx="32">
                  <c:v>27.35861</c:v>
                </c:pt>
                <c:pt idx="33">
                  <c:v>28.32289</c:v>
                </c:pt>
                <c:pt idx="34">
                  <c:v>29.20738</c:v>
                </c:pt>
                <c:pt idx="35">
                  <c:v>30.19013</c:v>
                </c:pt>
                <c:pt idx="36">
                  <c:v>31.33518</c:v>
                </c:pt>
                <c:pt idx="37">
                  <c:v>32.18791</c:v>
                </c:pt>
                <c:pt idx="38">
                  <c:v>32.84504</c:v>
                </c:pt>
                <c:pt idx="39">
                  <c:v>33.11979</c:v>
                </c:pt>
                <c:pt idx="40">
                  <c:v>33.24781</c:v>
                </c:pt>
                <c:pt idx="41">
                  <c:v>33.35231</c:v>
                </c:pt>
                <c:pt idx="42">
                  <c:v>32.99604</c:v>
                </c:pt>
                <c:pt idx="43">
                  <c:v>30.20304</c:v>
                </c:pt>
                <c:pt idx="44">
                  <c:v>29.35345</c:v>
                </c:pt>
                <c:pt idx="45">
                  <c:v>28.54159</c:v>
                </c:pt>
                <c:pt idx="46">
                  <c:v>27.3759</c:v>
                </c:pt>
                <c:pt idx="47">
                  <c:v>27.17404</c:v>
                </c:pt>
                <c:pt idx="48">
                  <c:v>25.98047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19.9</c:v>
                </c:pt>
                <c:pt idx="3">
                  <c:v>19.1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24.0</c:v>
                </c:pt>
                <c:pt idx="8">
                  <c:v>27.3</c:v>
                </c:pt>
                <c:pt idx="9">
                  <c:v>31.5</c:v>
                </c:pt>
                <c:pt idx="10">
                  <c:v>36.2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34.0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0.0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22.0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</c:v>
                </c:pt>
                <c:pt idx="38">
                  <c:v>33.0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30.0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20.33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37.12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0.0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20.4</c:v>
                </c:pt>
                <c:pt idx="3">
                  <c:v>19.5</c:v>
                </c:pt>
                <c:pt idx="4">
                  <c:v>19.2</c:v>
                </c:pt>
                <c:pt idx="5">
                  <c:v>19.9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</c:v>
                </c:pt>
                <c:pt idx="11">
                  <c:v>40.8</c:v>
                </c:pt>
                <c:pt idx="12">
                  <c:v>45.0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32.8</c:v>
                </c:pt>
                <c:pt idx="38">
                  <c:v>33.6</c:v>
                </c:pt>
                <c:pt idx="39">
                  <c:v>34.0</c:v>
                </c:pt>
                <c:pt idx="40">
                  <c:v>34.1</c:v>
                </c:pt>
                <c:pt idx="41">
                  <c:v>34.1</c:v>
                </c:pt>
                <c:pt idx="42">
                  <c:v>33.7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0.0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32.55</c:v>
                </c:pt>
                <c:pt idx="38">
                  <c:v>33.15</c:v>
                </c:pt>
                <c:pt idx="39">
                  <c:v>33.37</c:v>
                </c:pt>
                <c:pt idx="40">
                  <c:v>33.38</c:v>
                </c:pt>
                <c:pt idx="41">
                  <c:v>33.37</c:v>
                </c:pt>
                <c:pt idx="42">
                  <c:v>33.16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19.49</c:v>
                </c:pt>
                <c:pt idx="4">
                  <c:v>19.14</c:v>
                </c:pt>
                <c:pt idx="5">
                  <c:v>19.81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34.91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0.0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</c:v>
                </c:pt>
                <c:pt idx="37">
                  <c:v>34.27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35.3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917000"/>
        <c:axId val="-2027926952"/>
      </c:scatterChart>
      <c:valAx>
        <c:axId val="-2027917000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"/>
              <c:y val="0.879335482738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6952"/>
        <c:crossesAt val="0.0"/>
        <c:crossBetween val="midCat"/>
        <c:majorUnit val="1.0"/>
      </c:valAx>
      <c:valAx>
        <c:axId val="-202792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17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3.409</c:v>
                </c:pt>
                <c:pt idx="2">
                  <c:v>3.392</c:v>
                </c:pt>
                <c:pt idx="3">
                  <c:v>3.381</c:v>
                </c:pt>
                <c:pt idx="4">
                  <c:v>3.417</c:v>
                </c:pt>
                <c:pt idx="5">
                  <c:v>3.432</c:v>
                </c:pt>
                <c:pt idx="6">
                  <c:v>3.421</c:v>
                </c:pt>
                <c:pt idx="7">
                  <c:v>3.337</c:v>
                </c:pt>
                <c:pt idx="8">
                  <c:v>2.767</c:v>
                </c:pt>
                <c:pt idx="9">
                  <c:v>1.497</c:v>
                </c:pt>
                <c:pt idx="10">
                  <c:v>0.151</c:v>
                </c:pt>
                <c:pt idx="11">
                  <c:v>-0.771</c:v>
                </c:pt>
                <c:pt idx="12">
                  <c:v>-2.66</c:v>
                </c:pt>
                <c:pt idx="13">
                  <c:v>-3.575</c:v>
                </c:pt>
                <c:pt idx="14">
                  <c:v>-3.527</c:v>
                </c:pt>
                <c:pt idx="15">
                  <c:v>-2.435</c:v>
                </c:pt>
                <c:pt idx="16">
                  <c:v>-0.356</c:v>
                </c:pt>
                <c:pt idx="17">
                  <c:v>0.243</c:v>
                </c:pt>
                <c:pt idx="18">
                  <c:v>1.53</c:v>
                </c:pt>
                <c:pt idx="19">
                  <c:v>2.321</c:v>
                </c:pt>
                <c:pt idx="20">
                  <c:v>2.641</c:v>
                </c:pt>
                <c:pt idx="21">
                  <c:v>2.899</c:v>
                </c:pt>
                <c:pt idx="22">
                  <c:v>3.017</c:v>
                </c:pt>
                <c:pt idx="23">
                  <c:v>3.008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</c:v>
                </c:pt>
                <c:pt idx="1">
                  <c:v>3.910936</c:v>
                </c:pt>
                <c:pt idx="2">
                  <c:v>3.865797</c:v>
                </c:pt>
                <c:pt idx="3">
                  <c:v>3.919602</c:v>
                </c:pt>
                <c:pt idx="4">
                  <c:v>3.940134</c:v>
                </c:pt>
                <c:pt idx="5">
                  <c:v>3.925815</c:v>
                </c:pt>
                <c:pt idx="6">
                  <c:v>3.936957</c:v>
                </c:pt>
                <c:pt idx="7">
                  <c:v>3.702264</c:v>
                </c:pt>
                <c:pt idx="8">
                  <c:v>2.675222</c:v>
                </c:pt>
                <c:pt idx="9">
                  <c:v>1.383322</c:v>
                </c:pt>
                <c:pt idx="10">
                  <c:v>0.0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-2.957941</c:v>
                </c:pt>
                <c:pt idx="14">
                  <c:v>-2.631008</c:v>
                </c:pt>
                <c:pt idx="15">
                  <c:v>-1.34913</c:v>
                </c:pt>
                <c:pt idx="16">
                  <c:v>0.0</c:v>
                </c:pt>
                <c:pt idx="17">
                  <c:v>0.9501685</c:v>
                </c:pt>
                <c:pt idx="18">
                  <c:v>2.377919</c:v>
                </c:pt>
                <c:pt idx="19">
                  <c:v>2.866487</c:v>
                </c:pt>
                <c:pt idx="20">
                  <c:v>3.212612</c:v>
                </c:pt>
                <c:pt idx="21">
                  <c:v>3.284511</c:v>
                </c:pt>
                <c:pt idx="22">
                  <c:v>3.330747</c:v>
                </c:pt>
                <c:pt idx="23">
                  <c:v>3.387975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</c:v>
                </c:pt>
                <c:pt idx="1">
                  <c:v>4.035</c:v>
                </c:pt>
                <c:pt idx="2">
                  <c:v>4.013</c:v>
                </c:pt>
                <c:pt idx="3">
                  <c:v>4.041</c:v>
                </c:pt>
                <c:pt idx="4">
                  <c:v>4.045</c:v>
                </c:pt>
                <c:pt idx="5">
                  <c:v>4.036</c:v>
                </c:pt>
                <c:pt idx="6">
                  <c:v>4.045</c:v>
                </c:pt>
                <c:pt idx="7">
                  <c:v>3.857</c:v>
                </c:pt>
                <c:pt idx="8">
                  <c:v>2.559</c:v>
                </c:pt>
                <c:pt idx="9">
                  <c:v>0.843</c:v>
                </c:pt>
                <c:pt idx="10">
                  <c:v>0.0</c:v>
                </c:pt>
                <c:pt idx="11">
                  <c:v>-1.552</c:v>
                </c:pt>
                <c:pt idx="12">
                  <c:v>-2.854</c:v>
                </c:pt>
                <c:pt idx="13">
                  <c:v>-3.398</c:v>
                </c:pt>
                <c:pt idx="14">
                  <c:v>-3.116</c:v>
                </c:pt>
                <c:pt idx="15">
                  <c:v>-1.82</c:v>
                </c:pt>
                <c:pt idx="16">
                  <c:v>0.0</c:v>
                </c:pt>
                <c:pt idx="17">
                  <c:v>0.775</c:v>
                </c:pt>
                <c:pt idx="18">
                  <c:v>2.232</c:v>
                </c:pt>
                <c:pt idx="19">
                  <c:v>2.933</c:v>
                </c:pt>
                <c:pt idx="20">
                  <c:v>3.323</c:v>
                </c:pt>
                <c:pt idx="21">
                  <c:v>3.487</c:v>
                </c:pt>
                <c:pt idx="22">
                  <c:v>3.514</c:v>
                </c:pt>
                <c:pt idx="23">
                  <c:v>3.561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4.127</c:v>
                </c:pt>
                <c:pt idx="1">
                  <c:v>4.258</c:v>
                </c:pt>
                <c:pt idx="2">
                  <c:v>4.229</c:v>
                </c:pt>
                <c:pt idx="3">
                  <c:v>4.22</c:v>
                </c:pt>
                <c:pt idx="4">
                  <c:v>4.22</c:v>
                </c:pt>
                <c:pt idx="5">
                  <c:v>4.221</c:v>
                </c:pt>
                <c:pt idx="6">
                  <c:v>4.222</c:v>
                </c:pt>
                <c:pt idx="7">
                  <c:v>4.09</c:v>
                </c:pt>
                <c:pt idx="8">
                  <c:v>2.902</c:v>
                </c:pt>
                <c:pt idx="9">
                  <c:v>1.275</c:v>
                </c:pt>
                <c:pt idx="10">
                  <c:v>0.0</c:v>
                </c:pt>
                <c:pt idx="11">
                  <c:v>-1.066</c:v>
                </c:pt>
                <c:pt idx="12">
                  <c:v>-2.586</c:v>
                </c:pt>
                <c:pt idx="13">
                  <c:v>-3.225</c:v>
                </c:pt>
                <c:pt idx="14">
                  <c:v>-2.826</c:v>
                </c:pt>
                <c:pt idx="15">
                  <c:v>-1.552</c:v>
                </c:pt>
                <c:pt idx="16">
                  <c:v>-0.001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</c:v>
                </c:pt>
                <c:pt idx="21">
                  <c:v>3.532</c:v>
                </c:pt>
                <c:pt idx="22">
                  <c:v>3.605</c:v>
                </c:pt>
                <c:pt idx="23">
                  <c:v>3.663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3.925</c:v>
                </c:pt>
                <c:pt idx="1">
                  <c:v>4.037</c:v>
                </c:pt>
                <c:pt idx="2">
                  <c:v>4.003</c:v>
                </c:pt>
                <c:pt idx="3">
                  <c:v>4.001</c:v>
                </c:pt>
                <c:pt idx="4">
                  <c:v>4.001</c:v>
                </c:pt>
                <c:pt idx="5">
                  <c:v>4.001</c:v>
                </c:pt>
                <c:pt idx="6">
                  <c:v>4.001</c:v>
                </c:pt>
                <c:pt idx="7">
                  <c:v>3.898</c:v>
                </c:pt>
                <c:pt idx="8">
                  <c:v>2.706</c:v>
                </c:pt>
                <c:pt idx="9">
                  <c:v>1.151</c:v>
                </c:pt>
                <c:pt idx="10">
                  <c:v>0.0</c:v>
                </c:pt>
                <c:pt idx="11">
                  <c:v>-1.036</c:v>
                </c:pt>
                <c:pt idx="12">
                  <c:v>-2.498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0.0</c:v>
                </c:pt>
                <c:pt idx="17">
                  <c:v>0.88</c:v>
                </c:pt>
                <c:pt idx="18">
                  <c:v>2.331</c:v>
                </c:pt>
                <c:pt idx="19">
                  <c:v>2.949</c:v>
                </c:pt>
                <c:pt idx="20">
                  <c:v>3.309</c:v>
                </c:pt>
                <c:pt idx="21">
                  <c:v>3.347</c:v>
                </c:pt>
                <c:pt idx="22">
                  <c:v>3.494</c:v>
                </c:pt>
                <c:pt idx="23">
                  <c:v>3.527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</c:v>
                </c:pt>
                <c:pt idx="1">
                  <c:v>3.86666666666667</c:v>
                </c:pt>
                <c:pt idx="2">
                  <c:v>3.90277777777778</c:v>
                </c:pt>
                <c:pt idx="3">
                  <c:v>3.89444444444444</c:v>
                </c:pt>
                <c:pt idx="4">
                  <c:v>3.91666666666667</c:v>
                </c:pt>
                <c:pt idx="5">
                  <c:v>3.93055555555556</c:v>
                </c:pt>
                <c:pt idx="6">
                  <c:v>3.93055555555556</c:v>
                </c:pt>
                <c:pt idx="7">
                  <c:v>3.75277777777778</c:v>
                </c:pt>
                <c:pt idx="8">
                  <c:v>2.42277777777778</c:v>
                </c:pt>
                <c:pt idx="9">
                  <c:v>0.796666666666667</c:v>
                </c:pt>
                <c:pt idx="10">
                  <c:v>-0.0348333333333333</c:v>
                </c:pt>
                <c:pt idx="11">
                  <c:v>-1.435</c:v>
                </c:pt>
                <c:pt idx="12">
                  <c:v>-2.72027777777778</c:v>
                </c:pt>
                <c:pt idx="13">
                  <c:v>-3.15555555555556</c:v>
                </c:pt>
                <c:pt idx="14">
                  <c:v>-2.84444444444444</c:v>
                </c:pt>
                <c:pt idx="15">
                  <c:v>-1.71583333333333</c:v>
                </c:pt>
                <c:pt idx="16">
                  <c:v>0.0</c:v>
                </c:pt>
                <c:pt idx="17">
                  <c:v>0.773055555555556</c:v>
                </c:pt>
                <c:pt idx="18">
                  <c:v>2.30138888888889</c:v>
                </c:pt>
                <c:pt idx="19">
                  <c:v>2.96666666666667</c:v>
                </c:pt>
                <c:pt idx="20">
                  <c:v>3.27777777777778</c:v>
                </c:pt>
                <c:pt idx="21">
                  <c:v>3.46111111111111</c:v>
                </c:pt>
                <c:pt idx="22">
                  <c:v>3.5</c:v>
                </c:pt>
                <c:pt idx="23">
                  <c:v>3.47222222222222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4.225</c:v>
                </c:pt>
                <c:pt idx="1">
                  <c:v>4.354</c:v>
                </c:pt>
                <c:pt idx="2">
                  <c:v>4.321</c:v>
                </c:pt>
                <c:pt idx="3">
                  <c:v>4.308</c:v>
                </c:pt>
                <c:pt idx="4">
                  <c:v>4.303</c:v>
                </c:pt>
                <c:pt idx="5">
                  <c:v>4.307</c:v>
                </c:pt>
                <c:pt idx="6">
                  <c:v>4.307</c:v>
                </c:pt>
                <c:pt idx="7">
                  <c:v>4.167</c:v>
                </c:pt>
                <c:pt idx="8">
                  <c:v>2.912</c:v>
                </c:pt>
                <c:pt idx="9">
                  <c:v>1.466</c:v>
                </c:pt>
                <c:pt idx="10">
                  <c:v>0.0</c:v>
                </c:pt>
                <c:pt idx="11">
                  <c:v>-0.424</c:v>
                </c:pt>
                <c:pt idx="12">
                  <c:v>-2.364</c:v>
                </c:pt>
                <c:pt idx="13">
                  <c:v>-2.759</c:v>
                </c:pt>
                <c:pt idx="14">
                  <c:v>-2.431</c:v>
                </c:pt>
                <c:pt idx="15">
                  <c:v>-1.14</c:v>
                </c:pt>
                <c:pt idx="16">
                  <c:v>0.0</c:v>
                </c:pt>
                <c:pt idx="17">
                  <c:v>1.292</c:v>
                </c:pt>
                <c:pt idx="18">
                  <c:v>2.445</c:v>
                </c:pt>
                <c:pt idx="19">
                  <c:v>2.941</c:v>
                </c:pt>
                <c:pt idx="20">
                  <c:v>3.405</c:v>
                </c:pt>
                <c:pt idx="21">
                  <c:v>3.594</c:v>
                </c:pt>
                <c:pt idx="22">
                  <c:v>3.696</c:v>
                </c:pt>
                <c:pt idx="23">
                  <c:v>3.769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33976"/>
        <c:axId val="-2065027800"/>
      </c:scatterChart>
      <c:valAx>
        <c:axId val="-206503397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027800"/>
        <c:crossesAt val="0.0"/>
        <c:crossBetween val="midCat"/>
        <c:majorUnit val="1.0"/>
      </c:valAx>
      <c:valAx>
        <c:axId val="-206502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033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8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2.441</c:v>
                </c:pt>
                <c:pt idx="1">
                  <c:v>2.606</c:v>
                </c:pt>
                <c:pt idx="2">
                  <c:v>2.623</c:v>
                </c:pt>
                <c:pt idx="3">
                  <c:v>2.667</c:v>
                </c:pt>
                <c:pt idx="4">
                  <c:v>2.744</c:v>
                </c:pt>
                <c:pt idx="5">
                  <c:v>2.8</c:v>
                </c:pt>
                <c:pt idx="6">
                  <c:v>2.834</c:v>
                </c:pt>
                <c:pt idx="7">
                  <c:v>2.837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</c:v>
                </c:pt>
                <c:pt idx="12">
                  <c:v>0.074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0.027</c:v>
                </c:pt>
                <c:pt idx="17">
                  <c:v>0.413</c:v>
                </c:pt>
                <c:pt idx="18">
                  <c:v>0.804</c:v>
                </c:pt>
                <c:pt idx="19">
                  <c:v>1.068</c:v>
                </c:pt>
                <c:pt idx="20">
                  <c:v>1.269</c:v>
                </c:pt>
                <c:pt idx="21">
                  <c:v>1.502</c:v>
                </c:pt>
                <c:pt idx="22">
                  <c:v>1.658</c:v>
                </c:pt>
                <c:pt idx="23">
                  <c:v>1.749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</c:v>
                </c:pt>
                <c:pt idx="2">
                  <c:v>3.204445</c:v>
                </c:pt>
                <c:pt idx="3">
                  <c:v>3.305604</c:v>
                </c:pt>
                <c:pt idx="4">
                  <c:v>3.366855</c:v>
                </c:pt>
                <c:pt idx="5">
                  <c:v>3.399288</c:v>
                </c:pt>
                <c:pt idx="6">
                  <c:v>3.453233</c:v>
                </c:pt>
                <c:pt idx="7">
                  <c:v>3.376034</c:v>
                </c:pt>
                <c:pt idx="8">
                  <c:v>2.898078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0.1240916</c:v>
                </c:pt>
                <c:pt idx="17">
                  <c:v>0.7669117</c:v>
                </c:pt>
                <c:pt idx="18">
                  <c:v>1.306388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2.136119</c:v>
                </c:pt>
                <c:pt idx="22">
                  <c:v>2.220756</c:v>
                </c:pt>
                <c:pt idx="23">
                  <c:v>2.311051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</c:v>
                </c:pt>
                <c:pt idx="2">
                  <c:v>3.279</c:v>
                </c:pt>
                <c:pt idx="3">
                  <c:v>3.377</c:v>
                </c:pt>
                <c:pt idx="4">
                  <c:v>3.446</c:v>
                </c:pt>
                <c:pt idx="5">
                  <c:v>3.498</c:v>
                </c:pt>
                <c:pt idx="6">
                  <c:v>3.557</c:v>
                </c:pt>
                <c:pt idx="7">
                  <c:v>3.516</c:v>
                </c:pt>
                <c:pt idx="8">
                  <c:v>2.974</c:v>
                </c:pt>
                <c:pt idx="9">
                  <c:v>2.202</c:v>
                </c:pt>
                <c:pt idx="10">
                  <c:v>1.034</c:v>
                </c:pt>
                <c:pt idx="11">
                  <c:v>0.232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0.739</c:v>
                </c:pt>
                <c:pt idx="18">
                  <c:v>1.14</c:v>
                </c:pt>
                <c:pt idx="19">
                  <c:v>1.429</c:v>
                </c:pt>
                <c:pt idx="20">
                  <c:v>1.7</c:v>
                </c:pt>
                <c:pt idx="21">
                  <c:v>1.894</c:v>
                </c:pt>
                <c:pt idx="22">
                  <c:v>2.028</c:v>
                </c:pt>
                <c:pt idx="23">
                  <c:v>2.193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</c:v>
                </c:pt>
                <c:pt idx="1">
                  <c:v>3.54</c:v>
                </c:pt>
                <c:pt idx="2">
                  <c:v>3.557</c:v>
                </c:pt>
                <c:pt idx="3">
                  <c:v>3.613</c:v>
                </c:pt>
                <c:pt idx="4">
                  <c:v>3.666</c:v>
                </c:pt>
                <c:pt idx="5">
                  <c:v>3.715</c:v>
                </c:pt>
                <c:pt idx="6">
                  <c:v>3.76</c:v>
                </c:pt>
                <c:pt idx="7">
                  <c:v>3.749</c:v>
                </c:pt>
                <c:pt idx="8">
                  <c:v>3.17</c:v>
                </c:pt>
                <c:pt idx="9">
                  <c:v>2.32</c:v>
                </c:pt>
                <c:pt idx="10">
                  <c:v>0.949</c:v>
                </c:pt>
                <c:pt idx="11">
                  <c:v>0.101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0.277</c:v>
                </c:pt>
                <c:pt idx="17">
                  <c:v>1.216</c:v>
                </c:pt>
                <c:pt idx="18">
                  <c:v>1.608</c:v>
                </c:pt>
                <c:pt idx="19">
                  <c:v>1.816</c:v>
                </c:pt>
                <c:pt idx="20">
                  <c:v>2.038</c:v>
                </c:pt>
                <c:pt idx="21">
                  <c:v>2.174</c:v>
                </c:pt>
                <c:pt idx="22">
                  <c:v>2.293</c:v>
                </c:pt>
                <c:pt idx="23">
                  <c:v>2.423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</c:v>
                </c:pt>
                <c:pt idx="1">
                  <c:v>3.349</c:v>
                </c:pt>
                <c:pt idx="2">
                  <c:v>3.382</c:v>
                </c:pt>
                <c:pt idx="3">
                  <c:v>3.447</c:v>
                </c:pt>
                <c:pt idx="4">
                  <c:v>3.506</c:v>
                </c:pt>
                <c:pt idx="5">
                  <c:v>3.558</c:v>
                </c:pt>
                <c:pt idx="6">
                  <c:v>3.605</c:v>
                </c:pt>
                <c:pt idx="7">
                  <c:v>3.608</c:v>
                </c:pt>
                <c:pt idx="8">
                  <c:v>3.08</c:v>
                </c:pt>
                <c:pt idx="9">
                  <c:v>2.348</c:v>
                </c:pt>
                <c:pt idx="10">
                  <c:v>1.117</c:v>
                </c:pt>
                <c:pt idx="11">
                  <c:v>0.3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0.143</c:v>
                </c:pt>
                <c:pt idx="17">
                  <c:v>0.91</c:v>
                </c:pt>
                <c:pt idx="18">
                  <c:v>1.281</c:v>
                </c:pt>
                <c:pt idx="19">
                  <c:v>1.543</c:v>
                </c:pt>
                <c:pt idx="20">
                  <c:v>1.81</c:v>
                </c:pt>
                <c:pt idx="21">
                  <c:v>1.995</c:v>
                </c:pt>
                <c:pt idx="22">
                  <c:v>2.154</c:v>
                </c:pt>
                <c:pt idx="23">
                  <c:v>2.311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</c:v>
                </c:pt>
                <c:pt idx="1">
                  <c:v>3.20277777777778</c:v>
                </c:pt>
                <c:pt idx="2">
                  <c:v>3.27777777777778</c:v>
                </c:pt>
                <c:pt idx="3">
                  <c:v>3.33055555555556</c:v>
                </c:pt>
                <c:pt idx="4">
                  <c:v>3.41666666666667</c:v>
                </c:pt>
                <c:pt idx="5">
                  <c:v>3.46944444444444</c:v>
                </c:pt>
                <c:pt idx="6">
                  <c:v>3.51666666666667</c:v>
                </c:pt>
                <c:pt idx="7">
                  <c:v>3.46388888888889</c:v>
                </c:pt>
                <c:pt idx="8">
                  <c:v>2.83333333333333</c:v>
                </c:pt>
                <c:pt idx="9">
                  <c:v>2.05611111111111</c:v>
                </c:pt>
                <c:pt idx="10">
                  <c:v>0.793333333333333</c:v>
                </c:pt>
                <c:pt idx="11">
                  <c:v>0.0372777777777778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0.134944444444444</c:v>
                </c:pt>
                <c:pt idx="17">
                  <c:v>0.764444444444444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</c:v>
                </c:pt>
                <c:pt idx="21">
                  <c:v>1.93416666666667</c:v>
                </c:pt>
                <c:pt idx="22">
                  <c:v>2.09222222222222</c:v>
                </c:pt>
                <c:pt idx="23">
                  <c:v>2.22666666666667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</c:v>
                </c:pt>
                <c:pt idx="2">
                  <c:v>3.573</c:v>
                </c:pt>
                <c:pt idx="3">
                  <c:v>3.629</c:v>
                </c:pt>
                <c:pt idx="4">
                  <c:v>3.687</c:v>
                </c:pt>
                <c:pt idx="5">
                  <c:v>3.747</c:v>
                </c:pt>
                <c:pt idx="6">
                  <c:v>3.797</c:v>
                </c:pt>
                <c:pt idx="7">
                  <c:v>3.794</c:v>
                </c:pt>
                <c:pt idx="8">
                  <c:v>3.168</c:v>
                </c:pt>
                <c:pt idx="9">
                  <c:v>2.449</c:v>
                </c:pt>
                <c:pt idx="10">
                  <c:v>1.293</c:v>
                </c:pt>
                <c:pt idx="11">
                  <c:v>0.619</c:v>
                </c:pt>
                <c:pt idx="12">
                  <c:v>0.136</c:v>
                </c:pt>
                <c:pt idx="13">
                  <c:v>0.0</c:v>
                </c:pt>
                <c:pt idx="14">
                  <c:v>0.0</c:v>
                </c:pt>
                <c:pt idx="15">
                  <c:v>0.088</c:v>
                </c:pt>
                <c:pt idx="16">
                  <c:v>1.198</c:v>
                </c:pt>
                <c:pt idx="17">
                  <c:v>1.602</c:v>
                </c:pt>
                <c:pt idx="18">
                  <c:v>1.805</c:v>
                </c:pt>
                <c:pt idx="19">
                  <c:v>1.943</c:v>
                </c:pt>
                <c:pt idx="20">
                  <c:v>2.121</c:v>
                </c:pt>
                <c:pt idx="21">
                  <c:v>2.227</c:v>
                </c:pt>
                <c:pt idx="22">
                  <c:v>2.338</c:v>
                </c:pt>
                <c:pt idx="23">
                  <c:v>2.458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454360"/>
        <c:axId val="-2027584344"/>
      </c:scatterChart>
      <c:valAx>
        <c:axId val="-2029454360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7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584344"/>
        <c:crossesAt val="0.0"/>
        <c:crossBetween val="midCat"/>
        <c:majorUnit val="1.0"/>
      </c:valAx>
      <c:valAx>
        <c:axId val="-202758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54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</c:v>
                </c:pt>
                <c:pt idx="2">
                  <c:v>4.296</c:v>
                </c:pt>
                <c:pt idx="3">
                  <c:v>4.355</c:v>
                </c:pt>
                <c:pt idx="4">
                  <c:v>4.613</c:v>
                </c:pt>
                <c:pt idx="5">
                  <c:v>5.05</c:v>
                </c:pt>
                <c:pt idx="6">
                  <c:v>2.751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</c:v>
                </c:pt>
                <c:pt idx="1">
                  <c:v>6.488</c:v>
                </c:pt>
                <c:pt idx="2">
                  <c:v>4.773</c:v>
                </c:pt>
                <c:pt idx="3">
                  <c:v>4.806</c:v>
                </c:pt>
                <c:pt idx="4">
                  <c:v>5.049</c:v>
                </c:pt>
                <c:pt idx="5">
                  <c:v>5.359</c:v>
                </c:pt>
                <c:pt idx="6">
                  <c:v>2.888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5.709</c:v>
                </c:pt>
                <c:pt idx="3">
                  <c:v>5.786</c:v>
                </c:pt>
                <c:pt idx="4">
                  <c:v>5.944</c:v>
                </c:pt>
                <c:pt idx="5">
                  <c:v>6.469</c:v>
                </c:pt>
                <c:pt idx="6">
                  <c:v>3.543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5.199</c:v>
                </c:pt>
                <c:pt idx="1">
                  <c:v>7.178</c:v>
                </c:pt>
                <c:pt idx="2">
                  <c:v>5.226</c:v>
                </c:pt>
                <c:pt idx="3">
                  <c:v>5.28</c:v>
                </c:pt>
                <c:pt idx="4">
                  <c:v>5.554</c:v>
                </c:pt>
                <c:pt idx="5">
                  <c:v>5.883</c:v>
                </c:pt>
                <c:pt idx="6">
                  <c:v>3.255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5.201</c:v>
                </c:pt>
                <c:pt idx="1">
                  <c:v>7.186</c:v>
                </c:pt>
                <c:pt idx="2">
                  <c:v>5.596</c:v>
                </c:pt>
                <c:pt idx="3">
                  <c:v>5.62</c:v>
                </c:pt>
                <c:pt idx="4">
                  <c:v>5.734</c:v>
                </c:pt>
                <c:pt idx="5">
                  <c:v>6.001</c:v>
                </c:pt>
                <c:pt idx="6">
                  <c:v>3.803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4.967</c:v>
                </c:pt>
                <c:pt idx="1">
                  <c:v>6.662</c:v>
                </c:pt>
                <c:pt idx="2">
                  <c:v>4.882</c:v>
                </c:pt>
                <c:pt idx="3">
                  <c:v>4.971</c:v>
                </c:pt>
                <c:pt idx="4">
                  <c:v>5.564</c:v>
                </c:pt>
                <c:pt idx="5">
                  <c:v>6.095</c:v>
                </c:pt>
                <c:pt idx="6">
                  <c:v>3.065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</c:v>
                </c:pt>
                <c:pt idx="1">
                  <c:v>6.5</c:v>
                </c:pt>
                <c:pt idx="2">
                  <c:v>4.872</c:v>
                </c:pt>
                <c:pt idx="3">
                  <c:v>4.97</c:v>
                </c:pt>
                <c:pt idx="4">
                  <c:v>5.073</c:v>
                </c:pt>
                <c:pt idx="5">
                  <c:v>5.624</c:v>
                </c:pt>
                <c:pt idx="6">
                  <c:v>3.043</c:v>
                </c:pt>
                <c:pt idx="7">
                  <c:v>4.171E-6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</c:v>
                </c:pt>
                <c:pt idx="1">
                  <c:v>6.51</c:v>
                </c:pt>
                <c:pt idx="2">
                  <c:v>5.362</c:v>
                </c:pt>
                <c:pt idx="3">
                  <c:v>5.383</c:v>
                </c:pt>
                <c:pt idx="4">
                  <c:v>5.728</c:v>
                </c:pt>
                <c:pt idx="5">
                  <c:v>0.0</c:v>
                </c:pt>
                <c:pt idx="6">
                  <c:v>3.309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958968"/>
        <c:axId val="-2026889656"/>
      </c:barChart>
      <c:catAx>
        <c:axId val="-202595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89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88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958968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0.0</c:v>
                </c:pt>
                <c:pt idx="1">
                  <c:v>0.542</c:v>
                </c:pt>
                <c:pt idx="2">
                  <c:v>6.137</c:v>
                </c:pt>
                <c:pt idx="3">
                  <c:v>3.915</c:v>
                </c:pt>
                <c:pt idx="4">
                  <c:v>3.417</c:v>
                </c:pt>
                <c:pt idx="5">
                  <c:v>2.129</c:v>
                </c:pt>
                <c:pt idx="6">
                  <c:v>5.952</c:v>
                </c:pt>
                <c:pt idx="7">
                  <c:v>4.816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0.011</c:v>
                </c:pt>
                <c:pt idx="1">
                  <c:v>0.617</c:v>
                </c:pt>
                <c:pt idx="2">
                  <c:v>6.433</c:v>
                </c:pt>
                <c:pt idx="3">
                  <c:v>4.851</c:v>
                </c:pt>
                <c:pt idx="4">
                  <c:v>4.092</c:v>
                </c:pt>
                <c:pt idx="5">
                  <c:v>3.108</c:v>
                </c:pt>
                <c:pt idx="6">
                  <c:v>6.183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0.0</c:v>
                </c:pt>
                <c:pt idx="1">
                  <c:v>0.422</c:v>
                </c:pt>
                <c:pt idx="2">
                  <c:v>7.079</c:v>
                </c:pt>
                <c:pt idx="3">
                  <c:v>4.852</c:v>
                </c:pt>
                <c:pt idx="4">
                  <c:v>4.334</c:v>
                </c:pt>
                <c:pt idx="5">
                  <c:v>2.489</c:v>
                </c:pt>
                <c:pt idx="6">
                  <c:v>6.759</c:v>
                </c:pt>
                <c:pt idx="7">
                  <c:v>5.795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0.016</c:v>
                </c:pt>
                <c:pt idx="1">
                  <c:v>0.704</c:v>
                </c:pt>
                <c:pt idx="2">
                  <c:v>7.278</c:v>
                </c:pt>
                <c:pt idx="3">
                  <c:v>5.448</c:v>
                </c:pt>
                <c:pt idx="4">
                  <c:v>4.633</c:v>
                </c:pt>
                <c:pt idx="5">
                  <c:v>3.493</c:v>
                </c:pt>
                <c:pt idx="6">
                  <c:v>7.026</c:v>
                </c:pt>
                <c:pt idx="7">
                  <c:v>5.894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0.014</c:v>
                </c:pt>
                <c:pt idx="1">
                  <c:v>0.684</c:v>
                </c:pt>
                <c:pt idx="2">
                  <c:v>7.964</c:v>
                </c:pt>
                <c:pt idx="3">
                  <c:v>5.778</c:v>
                </c:pt>
                <c:pt idx="4">
                  <c:v>5.004</c:v>
                </c:pt>
                <c:pt idx="5">
                  <c:v>3.701</c:v>
                </c:pt>
                <c:pt idx="6">
                  <c:v>7.811</c:v>
                </c:pt>
                <c:pt idx="7">
                  <c:v>6.545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0.563</c:v>
                </c:pt>
                <c:pt idx="2">
                  <c:v>6.492</c:v>
                </c:pt>
                <c:pt idx="3">
                  <c:v>4.764</c:v>
                </c:pt>
                <c:pt idx="4">
                  <c:v>4.011</c:v>
                </c:pt>
                <c:pt idx="5">
                  <c:v>2.489</c:v>
                </c:pt>
                <c:pt idx="6">
                  <c:v>6.247</c:v>
                </c:pt>
                <c:pt idx="7">
                  <c:v>5.088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0.01029</c:v>
                </c:pt>
                <c:pt idx="1">
                  <c:v>0.6174</c:v>
                </c:pt>
                <c:pt idx="2">
                  <c:v>6.492</c:v>
                </c:pt>
                <c:pt idx="3">
                  <c:v>4.601</c:v>
                </c:pt>
                <c:pt idx="4">
                  <c:v>3.901</c:v>
                </c:pt>
                <c:pt idx="5">
                  <c:v>2.416</c:v>
                </c:pt>
                <c:pt idx="6">
                  <c:v>6.246</c:v>
                </c:pt>
                <c:pt idx="7">
                  <c:v>5.119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0.011</c:v>
                </c:pt>
                <c:pt idx="1">
                  <c:v>0.875</c:v>
                </c:pt>
                <c:pt idx="2">
                  <c:v>6.778</c:v>
                </c:pt>
                <c:pt idx="3">
                  <c:v>5.506</c:v>
                </c:pt>
                <c:pt idx="4">
                  <c:v>4.351</c:v>
                </c:pt>
                <c:pt idx="5">
                  <c:v>0.0</c:v>
                </c:pt>
                <c:pt idx="6">
                  <c:v>6.508</c:v>
                </c:pt>
                <c:pt idx="7">
                  <c:v>5.456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67832"/>
        <c:axId val="-2026882248"/>
      </c:barChart>
      <c:catAx>
        <c:axId val="-212646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8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88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950088416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467832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2.062</c:v>
                </c:pt>
                <c:pt idx="1">
                  <c:v>3.442</c:v>
                </c:pt>
                <c:pt idx="2">
                  <c:v>3.437</c:v>
                </c:pt>
                <c:pt idx="3">
                  <c:v>3.437</c:v>
                </c:pt>
                <c:pt idx="4">
                  <c:v>3.591</c:v>
                </c:pt>
                <c:pt idx="5">
                  <c:v>3.592</c:v>
                </c:pt>
                <c:pt idx="6">
                  <c:v>5.232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</c:v>
                </c:pt>
                <c:pt idx="1">
                  <c:v>3.944</c:v>
                </c:pt>
                <c:pt idx="2">
                  <c:v>3.94</c:v>
                </c:pt>
                <c:pt idx="3">
                  <c:v>3.941</c:v>
                </c:pt>
                <c:pt idx="4">
                  <c:v>3.941</c:v>
                </c:pt>
                <c:pt idx="5">
                  <c:v>3.941</c:v>
                </c:pt>
                <c:pt idx="6">
                  <c:v>5.486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2.328</c:v>
                </c:pt>
                <c:pt idx="1">
                  <c:v>4.05</c:v>
                </c:pt>
                <c:pt idx="2">
                  <c:v>4.045</c:v>
                </c:pt>
                <c:pt idx="3">
                  <c:v>4.034</c:v>
                </c:pt>
                <c:pt idx="4">
                  <c:v>4.046</c:v>
                </c:pt>
                <c:pt idx="5">
                  <c:v>4.025</c:v>
                </c:pt>
                <c:pt idx="6">
                  <c:v>5.943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2.385</c:v>
                </c:pt>
                <c:pt idx="1">
                  <c:v>4.287</c:v>
                </c:pt>
                <c:pt idx="2">
                  <c:v>4.258</c:v>
                </c:pt>
                <c:pt idx="3">
                  <c:v>4.258</c:v>
                </c:pt>
                <c:pt idx="4">
                  <c:v>4.277</c:v>
                </c:pt>
                <c:pt idx="5">
                  <c:v>4.28</c:v>
                </c:pt>
                <c:pt idx="6">
                  <c:v>6.53</c:v>
                </c:pt>
                <c:pt idx="7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2.263</c:v>
                </c:pt>
                <c:pt idx="1">
                  <c:v>4.044</c:v>
                </c:pt>
                <c:pt idx="2">
                  <c:v>4.037</c:v>
                </c:pt>
                <c:pt idx="3">
                  <c:v>4.037</c:v>
                </c:pt>
                <c:pt idx="4">
                  <c:v>4.277</c:v>
                </c:pt>
                <c:pt idx="5">
                  <c:v>4.278</c:v>
                </c:pt>
                <c:pt idx="6">
                  <c:v>6.347</c:v>
                </c:pt>
                <c:pt idx="7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3.93055555555556</c:v>
                </c:pt>
                <c:pt idx="2">
                  <c:v>3.93055555555556</c:v>
                </c:pt>
                <c:pt idx="3">
                  <c:v>3.92222222222222</c:v>
                </c:pt>
                <c:pt idx="4">
                  <c:v>3.92222222222222</c:v>
                </c:pt>
                <c:pt idx="5">
                  <c:v>3.92222222222222</c:v>
                </c:pt>
                <c:pt idx="6">
                  <c:v>5.72222222222222</c:v>
                </c:pt>
                <c:pt idx="7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4.137</c:v>
                </c:pt>
                <c:pt idx="2">
                  <c:v>4.354</c:v>
                </c:pt>
                <c:pt idx="3">
                  <c:v>4.354</c:v>
                </c:pt>
                <c:pt idx="4">
                  <c:v>4.379</c:v>
                </c:pt>
                <c:pt idx="5">
                  <c:v>0.0</c:v>
                </c:pt>
                <c:pt idx="6">
                  <c:v>6.954</c:v>
                </c:pt>
                <c:pt idx="7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786408"/>
        <c:axId val="-2120782088"/>
      </c:barChart>
      <c:catAx>
        <c:axId val="-212078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78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78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786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6"/>
          <c:y val="0.936170719279992"/>
          <c:w val="0.763854917691338"/>
          <c:h val="0.05077870975752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0.0</c:v>
                </c:pt>
                <c:pt idx="1">
                  <c:v>1.493</c:v>
                </c:pt>
                <c:pt idx="2">
                  <c:v>6.194</c:v>
                </c:pt>
                <c:pt idx="3">
                  <c:v>5.668999999999999</c:v>
                </c:pt>
                <c:pt idx="4">
                  <c:v>3.634</c:v>
                </c:pt>
                <c:pt idx="5">
                  <c:v>3.072</c:v>
                </c:pt>
                <c:pt idx="6">
                  <c:v>6.161</c:v>
                </c:pt>
                <c:pt idx="7">
                  <c:v>6.031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0.362</c:v>
                </c:pt>
                <c:pt idx="1">
                  <c:v>1.772</c:v>
                </c:pt>
                <c:pt idx="2">
                  <c:v>5.965</c:v>
                </c:pt>
                <c:pt idx="3">
                  <c:v>5.824</c:v>
                </c:pt>
                <c:pt idx="4">
                  <c:v>4.075</c:v>
                </c:pt>
                <c:pt idx="5">
                  <c:v>3.704</c:v>
                </c:pt>
                <c:pt idx="6">
                  <c:v>5.892</c:v>
                </c:pt>
                <c:pt idx="7">
                  <c:v>5.831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0.0</c:v>
                </c:pt>
                <c:pt idx="1">
                  <c:v>1.427</c:v>
                </c:pt>
                <c:pt idx="2">
                  <c:v>6.656</c:v>
                </c:pt>
                <c:pt idx="3">
                  <c:v>6.064</c:v>
                </c:pt>
                <c:pt idx="4">
                  <c:v>4.43</c:v>
                </c:pt>
                <c:pt idx="5">
                  <c:v>3.588</c:v>
                </c:pt>
                <c:pt idx="6">
                  <c:v>6.576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</c:v>
                </c:pt>
                <c:pt idx="1">
                  <c:v>1.762</c:v>
                </c:pt>
                <c:pt idx="2">
                  <c:v>6.827</c:v>
                </c:pt>
                <c:pt idx="3">
                  <c:v>6.371</c:v>
                </c:pt>
                <c:pt idx="4">
                  <c:v>4.593</c:v>
                </c:pt>
                <c:pt idx="5">
                  <c:v>4.116</c:v>
                </c:pt>
                <c:pt idx="6">
                  <c:v>6.776</c:v>
                </c:pt>
                <c:pt idx="7">
                  <c:v>6.671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0.356</c:v>
                </c:pt>
                <c:pt idx="1">
                  <c:v>1.575</c:v>
                </c:pt>
                <c:pt idx="2">
                  <c:v>6.286</c:v>
                </c:pt>
                <c:pt idx="3">
                  <c:v>6.17</c:v>
                </c:pt>
                <c:pt idx="4">
                  <c:v>4.297</c:v>
                </c:pt>
                <c:pt idx="5">
                  <c:v>3.665</c:v>
                </c:pt>
                <c:pt idx="6">
                  <c:v>6.25</c:v>
                </c:pt>
                <c:pt idx="7">
                  <c:v>6.143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0.3625</c:v>
                </c:pt>
                <c:pt idx="1">
                  <c:v>1.79833333333333</c:v>
                </c:pt>
                <c:pt idx="2">
                  <c:v>6.48611111111111</c:v>
                </c:pt>
                <c:pt idx="3">
                  <c:v>5.675</c:v>
                </c:pt>
                <c:pt idx="4">
                  <c:v>4.275</c:v>
                </c:pt>
                <c:pt idx="5">
                  <c:v>3.60833333333333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0.345</c:v>
                </c:pt>
                <c:pt idx="1">
                  <c:v>2.578</c:v>
                </c:pt>
                <c:pt idx="2">
                  <c:v>6.812</c:v>
                </c:pt>
                <c:pt idx="3">
                  <c:v>6.146</c:v>
                </c:pt>
                <c:pt idx="4">
                  <c:v>5.096</c:v>
                </c:pt>
                <c:pt idx="5">
                  <c:v>0.0</c:v>
                </c:pt>
                <c:pt idx="6">
                  <c:v>6.771</c:v>
                </c:pt>
                <c:pt idx="7">
                  <c:v>6.679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335736"/>
        <c:axId val="-2026723256"/>
      </c:barChart>
      <c:catAx>
        <c:axId val="-202633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2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72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335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A44"/>
  <sheetViews>
    <sheetView workbookViewId="0"/>
  </sheetViews>
  <sheetFormatPr baseColWidth="10" defaultColWidth="8.7109375" defaultRowHeight="15" x14ac:dyDescent="0"/>
  <cols>
    <col min="1" max="1" width="114.28515625" customWidth="1"/>
  </cols>
  <sheetData>
    <row r="4" spans="1:1">
      <c r="A4" s="98"/>
    </row>
    <row r="5" spans="1:1">
      <c r="A5" s="464" t="s">
        <v>1651</v>
      </c>
    </row>
    <row r="6" spans="1:1">
      <c r="A6" s="464" t="s">
        <v>1494</v>
      </c>
    </row>
    <row r="7" spans="1:1">
      <c r="A7" s="464" t="s">
        <v>222</v>
      </c>
    </row>
    <row r="8" spans="1:1">
      <c r="A8" s="464" t="s">
        <v>229</v>
      </c>
    </row>
    <row r="9" spans="1:1">
      <c r="A9" s="464" t="s">
        <v>1636</v>
      </c>
    </row>
    <row r="10" spans="1:1">
      <c r="A10" s="98"/>
    </row>
    <row r="11" spans="1:1">
      <c r="A11" s="330" t="s">
        <v>1647</v>
      </c>
    </row>
    <row r="12" spans="1:1">
      <c r="A12" s="330" t="s">
        <v>1595</v>
      </c>
    </row>
    <row r="13" spans="1:1">
      <c r="A13" s="330" t="s">
        <v>1596</v>
      </c>
    </row>
    <row r="14" spans="1:1">
      <c r="A14" s="98"/>
    </row>
    <row r="15" spans="1:1">
      <c r="A15" s="330" t="s">
        <v>1260</v>
      </c>
    </row>
    <row r="16" spans="1:1">
      <c r="A16" s="330" t="s">
        <v>1597</v>
      </c>
    </row>
    <row r="17" spans="1:1">
      <c r="A17" s="330" t="s">
        <v>1598</v>
      </c>
    </row>
    <row r="18" spans="1:1">
      <c r="A18" s="98"/>
    </row>
    <row r="19" spans="1:1">
      <c r="A19" s="330" t="s">
        <v>1599</v>
      </c>
    </row>
    <row r="20" spans="1:1">
      <c r="A20" s="330" t="s">
        <v>1420</v>
      </c>
    </row>
    <row r="24" spans="1:1">
      <c r="A24" s="415" t="s">
        <v>1638</v>
      </c>
    </row>
    <row r="25" spans="1:1">
      <c r="A25" s="414" t="s">
        <v>1585</v>
      </c>
    </row>
    <row r="26" spans="1:1">
      <c r="A26" s="414" t="s">
        <v>1589</v>
      </c>
    </row>
    <row r="27" spans="1:1">
      <c r="A27" s="414" t="s">
        <v>1590</v>
      </c>
    </row>
    <row r="28" spans="1:1">
      <c r="A28" s="414" t="s">
        <v>1591</v>
      </c>
    </row>
    <row r="29" spans="1:1">
      <c r="A29" s="414" t="s">
        <v>1604</v>
      </c>
    </row>
    <row r="30" spans="1:1">
      <c r="A30" s="414" t="s">
        <v>1605</v>
      </c>
    </row>
    <row r="31" spans="1:1">
      <c r="A31" s="414" t="s">
        <v>1606</v>
      </c>
    </row>
    <row r="32" spans="1:1">
      <c r="A32" s="414" t="s">
        <v>1592</v>
      </c>
    </row>
    <row r="33" spans="1:1">
      <c r="A33" s="414" t="s">
        <v>1593</v>
      </c>
    </row>
    <row r="34" spans="1:1">
      <c r="A34" s="414" t="s">
        <v>1594</v>
      </c>
    </row>
    <row r="35" spans="1:1">
      <c r="A35" s="414"/>
    </row>
    <row r="36" spans="1:1">
      <c r="A36" s="414" t="s">
        <v>1261</v>
      </c>
    </row>
    <row r="37" spans="1:1">
      <c r="A37" s="414" t="s">
        <v>1607</v>
      </c>
    </row>
    <row r="38" spans="1:1">
      <c r="A38" s="414" t="s">
        <v>1422</v>
      </c>
    </row>
    <row r="39" spans="1:1">
      <c r="A39" s="414" t="s">
        <v>1423</v>
      </c>
    </row>
    <row r="40" spans="1:1">
      <c r="A40" s="414" t="s">
        <v>1424</v>
      </c>
    </row>
    <row r="41" spans="1:1">
      <c r="A41" s="414" t="s">
        <v>1425</v>
      </c>
    </row>
    <row r="42" spans="1:1">
      <c r="A42" s="414" t="s">
        <v>1426</v>
      </c>
    </row>
    <row r="43" spans="1:1">
      <c r="A43" s="414" t="s">
        <v>1427</v>
      </c>
    </row>
    <row r="44" spans="1:1">
      <c r="A44" s="414" t="s">
        <v>1428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7" transitionEvaluation="1" codeName="Sheet8" enableFormatConditionsCalculation="0">
    <pageSetUpPr fitToPage="1"/>
  </sheetPr>
  <dimension ref="B1:AJ184"/>
  <sheetViews>
    <sheetView showGridLines="0" topLeftCell="A37" workbookViewId="0"/>
  </sheetViews>
  <sheetFormatPr baseColWidth="10" defaultColWidth="9.7109375" defaultRowHeight="12" x14ac:dyDescent="0"/>
  <cols>
    <col min="1" max="1" width="2.28515625" style="1" customWidth="1"/>
    <col min="2" max="2" width="19.140625" style="75" customWidth="1"/>
    <col min="3" max="5" width="7.28515625" style="20" customWidth="1"/>
    <col min="6" max="6" width="7.7109375" style="20" customWidth="1"/>
    <col min="7" max="8" width="7.28515625" style="20" customWidth="1"/>
    <col min="9" max="10" width="7.7109375" style="20" customWidth="1"/>
    <col min="11" max="13" width="6.28515625" style="20" customWidth="1"/>
    <col min="14" max="14" width="8.285156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16" ht="15" customHeight="1">
      <c r="D4" s="443" t="s">
        <v>1658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360</v>
      </c>
      <c r="C7" s="21"/>
    </row>
    <row r="8" spans="2:16" ht="13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ht="13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ht="13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ht="13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ht="13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ht="13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ht="16" thickBot="1">
      <c r="B41" s="324" t="s">
        <v>361</v>
      </c>
      <c r="M41" s="1"/>
      <c r="P41" s="20"/>
    </row>
    <row r="42" spans="2:16" ht="13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ht="13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ht="13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ht="13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ht="13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ht="13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ht="13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ht="13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36" ht="12" customHeight="1">
      <c r="B81" s="360" t="s">
        <v>1521</v>
      </c>
      <c r="M81" s="1"/>
      <c r="P81" s="20"/>
    </row>
    <row r="82" spans="2:36">
      <c r="M82" s="1"/>
      <c r="P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33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33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9" enableFormatConditionsCalculation="0">
    <pageSetUpPr fitToPage="1"/>
  </sheetPr>
  <dimension ref="B1:AJ218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19.5703125" style="75" customWidth="1"/>
    <col min="3" max="3" width="7" style="20" customWidth="1"/>
    <col min="4" max="4" width="6.85546875" style="20" customWidth="1"/>
    <col min="5" max="10" width="7.7109375" style="20" customWidth="1"/>
    <col min="11" max="13" width="6.140625" style="20" customWidth="1"/>
    <col min="14" max="14" width="8.710937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16" ht="15" customHeight="1">
      <c r="D4" s="443" t="s">
        <v>1658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1584</v>
      </c>
      <c r="M7" s="1"/>
      <c r="P7" s="20"/>
    </row>
    <row r="8" spans="2:16" ht="13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ht="13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ht="13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ht="13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ht="13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ht="13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ht="13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33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33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33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33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33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33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33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33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33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33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33" ht="13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33" ht="13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33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33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33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/>
  <headerFooter alignWithMargins="0"/>
  <rowBreaks count="1" manualBreakCount="1">
    <brk id="6" min="1" max="15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10" enableFormatConditionsCalculation="0"/>
  <dimension ref="B1:AJ231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21.7109375" style="75" customWidth="1"/>
    <col min="3" max="3" width="6.7109375" style="20" customWidth="1"/>
    <col min="4" max="4" width="7" style="20" customWidth="1"/>
    <col min="5" max="5" width="7.7109375" style="20" customWidth="1"/>
    <col min="6" max="6" width="8" style="20" customWidth="1"/>
    <col min="7" max="7" width="7.140625" style="20" customWidth="1"/>
    <col min="8" max="8" width="7" style="20" customWidth="1"/>
    <col min="9" max="10" width="7.7109375" style="20" customWidth="1"/>
    <col min="11" max="13" width="6.140625" style="20" customWidth="1"/>
    <col min="14" max="14" width="8.425781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16" ht="15" customHeight="1">
      <c r="C4" s="443" t="s">
        <v>1658</v>
      </c>
    </row>
    <row r="5" spans="2:16" ht="10.5" customHeight="1">
      <c r="C5" s="443" t="s">
        <v>312</v>
      </c>
    </row>
    <row r="6" spans="2:16" ht="5.25" customHeight="1"/>
    <row r="7" spans="2:16" ht="16" thickBot="1">
      <c r="B7" s="324" t="s">
        <v>1583</v>
      </c>
      <c r="M7" s="1"/>
      <c r="P7" s="20"/>
    </row>
    <row r="8" spans="2:16" ht="13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0.60318432333129224</v>
      </c>
      <c r="O15" s="227"/>
      <c r="P15" s="166" t="str">
        <f>IF(AND(ISNUMBER('Tables 1'!P11),ISNUMBER('Tables 1'!P42)),'Tables 1'!P11-'Tables 1'!P42,"")</f>
        <v/>
      </c>
    </row>
    <row r="16" spans="2:16" ht="13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ht="13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ht="13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ht="13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ht="13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ht="13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ht="13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ht="13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ht="16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ht="13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ht="13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ht="13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ht="13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ht="13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ht="13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ht="13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36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36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36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36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36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36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36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36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36" ht="13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36" ht="13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36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6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6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6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6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6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6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6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33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33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/>
  <headerFooter alignWithMargins="0"/>
  <rowBreaks count="1" manualBreakCount="1">
    <brk id="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 codeName="Sheet11" enableFormatConditionsCalculation="0">
    <pageSetUpPr fitToPage="1"/>
  </sheetPr>
  <dimension ref="B1:AI160"/>
  <sheetViews>
    <sheetView showGridLines="0" topLeftCell="A5" workbookViewId="0"/>
  </sheetViews>
  <sheetFormatPr baseColWidth="10" defaultColWidth="9.7109375" defaultRowHeight="12" x14ac:dyDescent="0"/>
  <cols>
    <col min="1" max="1" width="2.28515625" style="1" customWidth="1"/>
    <col min="2" max="2" width="22.7109375" style="75" customWidth="1"/>
    <col min="3" max="3" width="7.140625" style="20" customWidth="1"/>
    <col min="4" max="4" width="7.5703125" style="20" customWidth="1"/>
    <col min="5" max="5" width="8.140625" style="20" customWidth="1"/>
    <col min="6" max="9" width="7.5703125" style="20" customWidth="1"/>
    <col min="10" max="12" width="6.28515625" style="20" customWidth="1"/>
    <col min="13" max="13" width="8.28515625" style="1" customWidth="1"/>
    <col min="14" max="14" width="0.85546875" style="1" customWidth="1"/>
    <col min="15" max="15" width="11.28515625" style="1" customWidth="1"/>
    <col min="16" max="16384" width="9.7109375" style="1"/>
  </cols>
  <sheetData>
    <row r="1" spans="2:15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2:15" ht="15" customHeight="1">
      <c r="C4" s="443" t="s">
        <v>1658</v>
      </c>
    </row>
    <row r="5" spans="2:15" ht="10.5" customHeight="1">
      <c r="C5" s="443" t="s">
        <v>312</v>
      </c>
    </row>
    <row r="6" spans="2:15" ht="5.25" customHeight="1"/>
    <row r="7" spans="2:15" ht="1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ht="13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ht="13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ht="13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ht="13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2:15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ht="1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35" ht="13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35" ht="13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35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35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35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35" ht="13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35" ht="13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35" ht="15">
      <c r="B24" s="404"/>
      <c r="L24" s="152"/>
      <c r="M24" s="152"/>
      <c r="N24" s="152"/>
    </row>
    <row r="25" spans="2:35" ht="19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5" ht="16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ht="16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ht="16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ht="16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ht="16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ht="16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ht="16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ht="16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ht="16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ht="16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ht="16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5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5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5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5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5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5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5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5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5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5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5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5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32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32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/>
  <headerFooter alignWithMargins="0"/>
  <rowBreaks count="1" manualBreakCount="1">
    <brk id="35" min="1" max="1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2" enableFormatConditionsCalculation="0"/>
  <dimension ref="A1:AV946"/>
  <sheetViews>
    <sheetView showGridLines="0" zoomScale="141" zoomScaleNormal="141" zoomScalePageLayoutView="141" workbookViewId="0">
      <selection activeCell="A2" sqref="A2"/>
    </sheetView>
  </sheetViews>
  <sheetFormatPr baseColWidth="10" defaultColWidth="9.7109375" defaultRowHeight="12" x14ac:dyDescent="0"/>
  <cols>
    <col min="1" max="1" width="29" style="13" customWidth="1"/>
    <col min="2" max="2" width="12.28515625" style="13" customWidth="1"/>
    <col min="3" max="3" width="9.7109375" style="13"/>
    <col min="4" max="4" width="9.7109375" style="59"/>
    <col min="5" max="5" width="12.28515625" style="13" customWidth="1"/>
    <col min="6" max="6" width="10.140625" style="13" customWidth="1"/>
    <col min="7" max="11" width="12.28515625" style="13" customWidth="1"/>
    <col min="12" max="12" width="10.28515625" style="13" customWidth="1"/>
    <col min="13" max="16" width="9.7109375" style="13"/>
    <col min="17" max="17" width="27.85546875" style="13" customWidth="1"/>
    <col min="18" max="18" width="9.7109375" style="13"/>
    <col min="19" max="19" width="12.85546875" style="13" customWidth="1"/>
    <col min="20" max="25" width="9.7109375" style="13"/>
    <col min="26" max="26" width="10.28515625" style="13" customWidth="1"/>
    <col min="27" max="28" width="9.7109375" style="13"/>
    <col min="29" max="29" width="9.7109375" style="2"/>
    <col min="30" max="30" width="18.28515625" style="2" customWidth="1"/>
    <col min="31" max="16384" width="9.7109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6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6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6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6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6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0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0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48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6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6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6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6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6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0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0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48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4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6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6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6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0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0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0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48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4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6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48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6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6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6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6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6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6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4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48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48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6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48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48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48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48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48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6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6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6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6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6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6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0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0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48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6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6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6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6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6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0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0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48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6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6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6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6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0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0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0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48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4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6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48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6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6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6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6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6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6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4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48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48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6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48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48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48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48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48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6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48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48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48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48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6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6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6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6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48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0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0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48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6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6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6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6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6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6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0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0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48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48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48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48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6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0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0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0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48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48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6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48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6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6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6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6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6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6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4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48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48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48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48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48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48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48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48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48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6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6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6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6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6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6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6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6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0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0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48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48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48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48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48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6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6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0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0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48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4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4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4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6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0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0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0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48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4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6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0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48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48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48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0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0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6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4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48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0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48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48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48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48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48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0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48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0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48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6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6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6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4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6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48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6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48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48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6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6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48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6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48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6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4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4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6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6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6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6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6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ht="36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1:28" ht="36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ht="36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28">
      <c r="A295" s="75" t="s">
        <v>202</v>
      </c>
      <c r="Q295" s="362" t="s">
        <v>30</v>
      </c>
    </row>
    <row r="296" spans="1:28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8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ht="36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ht="36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ht="36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ht="36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ht="36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ht="36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ht="36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ht="36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8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:28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ht="36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ht="36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ht="37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ht="36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ht="36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ht="37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ht="36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28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8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:28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:28" ht="36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ht="36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48" ht="36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48" ht="36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48" ht="36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48" ht="36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48" ht="36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48" ht="36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48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48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:48">
      <c r="Q329" s="355"/>
    </row>
    <row r="330" spans="1:48">
      <c r="A330" s="75" t="s">
        <v>201</v>
      </c>
      <c r="Q330" s="355"/>
    </row>
    <row r="331" spans="1:48">
      <c r="A331" s="75" t="s">
        <v>299</v>
      </c>
      <c r="Q331" s="355"/>
    </row>
    <row r="332" spans="1:48">
      <c r="A332" s="75" t="s">
        <v>293</v>
      </c>
      <c r="Q332" s="355"/>
    </row>
    <row r="333" spans="1:48">
      <c r="A333" s="75" t="s">
        <v>65</v>
      </c>
      <c r="Q333" s="355"/>
    </row>
    <row r="334" spans="1:48">
      <c r="A334" s="75" t="s">
        <v>66</v>
      </c>
      <c r="Q334" s="355"/>
    </row>
    <row r="335" spans="1:48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:48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:48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:48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1:48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1:48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1:48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1:48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1:48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1:48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1:48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1:48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1:48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1:48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1:48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1:48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1:48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1:48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48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48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28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28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8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8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ht="36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>800-430_x000D_Mass, Heating_x000D_w/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ht="36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>800-430_x000D_Mass, Cooling_x000D_w/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ht="24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>900-600_x000D_Mass,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ht="24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>900-600 _x000D_Mass,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ht="36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>940-640_x000D_Mass, Heating_x000D_w/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ht="36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>950-650_x000D_Mass, Cooling_x000D_w/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28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28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28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28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8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8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ht="36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>800-430_x000D_Mass, Heating_x000D_w/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ht="36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>800-430_x000D_Mass, Cooling_x000D_w/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1:28" ht="24">
      <c r="D467" s="13"/>
      <c r="Q467" s="370" t="str">
        <f>Q127</f>
        <v>900-600 _x000D_Mass,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1:28" ht="24">
      <c r="D468" s="13"/>
      <c r="Q468" s="370" t="str">
        <f>Q138</f>
        <v>900-600 _x000D_Mass,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1:28" ht="36">
      <c r="D469" s="13"/>
      <c r="Q469" s="370" t="str">
        <f>Q315</f>
        <v>940-640_x000D_Mass, Heating_x000D_w/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1:28" ht="36">
      <c r="D470" s="13"/>
      <c r="Q470" s="370" t="str">
        <f>Q326</f>
        <v>950-650_x000D_Mass, Cooling_x000D_w/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1:28">
      <c r="D471" s="13"/>
      <c r="Q471" s="355"/>
    </row>
    <row r="472" spans="1:28">
      <c r="D472" s="13"/>
      <c r="Q472" s="355"/>
    </row>
    <row r="473" spans="1:28">
      <c r="D473" s="13"/>
      <c r="Q473" s="362" t="s">
        <v>305</v>
      </c>
    </row>
    <row r="474" spans="1:28">
      <c r="A474" s="51" t="s">
        <v>97</v>
      </c>
      <c r="D474" s="13"/>
      <c r="Q474" s="362" t="s">
        <v>306</v>
      </c>
    </row>
    <row r="475" spans="1:28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8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ht="36">
      <c r="A477" s="51" t="s">
        <v>83</v>
      </c>
      <c r="D477" s="13"/>
      <c r="J477" s="53"/>
      <c r="Q477" s="370" t="str">
        <f>Q157</f>
        <v>200-195_x000D_Heating_x000D_Surface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ht="36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>200-195_x000D_Cooling_x000D_Surface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ht="48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>210-200_x000D_Heating_x000D_Ext IR _x000D_(Int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ht="48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>210-200_x000D_Cooling_x000D_Ext IR_x000D_(Int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ht="48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>220-215_x000D_Heating_x000D_Ext IR_x000D_(Int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ht="48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>220-215_x000D_Cooling_x000D_Ext IR_x000D_(Int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ht="48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>215-200_x000D_Heating_x000D_Int IR_x000D_(Ext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ht="48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>220-210_x000D_Heating_x000D_Int IR_x000D_(Ext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28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28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28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28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8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8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ht="36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>200-195_x000D_Heating_x000D_Surface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ht="36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>200-195_x000D_Cooling_x000D_Surface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ht="48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>210-200_x000D_Cooling_x000D_Ext IR_x000D_(Int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ht="48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>220-215_x000D_Cooling_x000D_Ext IR _x000D_(Int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ht="48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>215-200_x000D_Heating_x000D_Int IR_x000D_(Ext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ht="48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>215-200_x000D_Cooling_x000D_Int IR_x000D_(Ext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ht="48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>220-210_x000D_Heating_x000D_Int IR_x000D_(Ext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ht="48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>220-210_x000D_Cooling_x000D_Int IR_x000D_(Ext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28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28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28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28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8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8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ht="36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>230-220_x000D_Heating_x000D_Infiltration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ht="36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>230-220_x000D_Cooling_x000D_Infiltration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ht="36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>240-220_x000D_Heating_x000D_Internal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1:28" ht="36">
      <c r="D508" s="13"/>
      <c r="Q508" s="370" t="str">
        <f>Q187</f>
        <v>240-220_x000D_Cooling_x000D_Internal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1:28" ht="48">
      <c r="D509" s="13"/>
      <c r="Q509" s="370" t="str">
        <f>Q167</f>
        <v>250-220_x000D_Heating_x000D_Ext Solar_x000D_Absorptance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1:28" ht="36">
      <c r="D510" s="13"/>
      <c r="Q510" s="370" t="str">
        <f>Q188</f>
        <v>250-220_x000D_Cooling_x000D_Ext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1:28" ht="48">
      <c r="D511" s="13"/>
      <c r="Q511" s="370" t="str">
        <f>Q168</f>
        <v>270-220_x000D_Heating_x000D_South_x000D_Windows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1:28" ht="48">
      <c r="D512" s="13"/>
      <c r="Q512" s="370" t="str">
        <f>Q189</f>
        <v>270-220_x000D_Cooling_x000D_South_x000D_Windows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1:28">
      <c r="D513" s="13"/>
      <c r="Q513" s="355"/>
    </row>
    <row r="514" spans="1:28">
      <c r="D514" s="13"/>
      <c r="J514" s="53"/>
      <c r="Q514" s="355"/>
    </row>
    <row r="515" spans="1:28">
      <c r="A515" s="51" t="s">
        <v>127</v>
      </c>
      <c r="D515" s="13"/>
      <c r="J515" s="53"/>
      <c r="Q515" s="362" t="s">
        <v>309</v>
      </c>
    </row>
    <row r="516" spans="1:28">
      <c r="A516" s="51" t="s">
        <v>128</v>
      </c>
      <c r="D516" s="13"/>
      <c r="J516" s="51"/>
      <c r="Q516" s="362" t="s">
        <v>304</v>
      </c>
    </row>
    <row r="517" spans="1:28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8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ht="36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>230-220_x000D_Heating_x000D_Infiltration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ht="36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>230-220_x000D_Cooling_x000D_Infiltration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ht="36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>240-220_x000D_Heating_x000D_Internal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ht="36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>240-220_x000D_Cooling_x000D_Internal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ht="48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>250-220_x000D_Cooling_x000D_Ext Solar_x000D_Absorpance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ht="48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>270-220_x000D_Cooling_x000D_South_x000D_Windows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28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28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28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28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8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8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ht="36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>280-270_x000D_Cooling_x000D_Cavity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ht="36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>320-270_x000D_Heating_x000D_Thermostat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ht="36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>320-270_x000D_Cooling_x000D_Thermostat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ht="36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>290-270_x000D_Cooling_x000D_South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ht="36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>300-270_x000D_Cooling_x000D_E&amp;W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ht="36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>310-300_x000D_Heating_x000D_E&amp;W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ht="36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>310-300_x000D_Cooling_x000D_E&amp;W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28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28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28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28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28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8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8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ht="60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>400-395_x000D_Low Mass,_x000D_Heating _x000D_Surf. Conv._x000D_&amp;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ht="48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>410-400_x000D_Low Mass,_x000D_Heating  _x000D_Infiltration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ht="48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>420-410_x000D_Low Mass,_x000D_Heating_x000D_Int.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1:28" ht="60">
      <c r="D548" s="13"/>
      <c r="Q548" s="370" t="str">
        <f>Q244</f>
        <v>430-420_x000D_Low Mass,_x000D_Heating_x000D_Ext. Solar_x000D_Abs.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1:28" ht="60">
      <c r="D549" s="13"/>
      <c r="Q549" s="370" t="str">
        <f>Q255</f>
        <v>430-420_x000D_Low Mass,_x000D_Cooling_x000D_Ext Solar_x000D_Abs.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1:28" ht="48">
      <c r="D550" s="13"/>
      <c r="Q550" s="370" t="str">
        <f>Q243</f>
        <v>600-430_x000D_Low Mass,_x000D_Heating_x000D_S.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1:28" ht="48">
      <c r="D551" s="13"/>
      <c r="Q551" s="370" t="str">
        <f>Q256</f>
        <v>600-430_x000D_Low Mass,_x000D_Cooling_x000D_S.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1:28" ht="60">
      <c r="D552" s="13"/>
      <c r="Q552" s="370" t="str">
        <f>Q245</f>
        <v>440-600_x000D_Low Mass,_x000D_Heating_x000D_Cavity_x000D_Albedo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1:28" ht="60">
      <c r="D553" s="13"/>
      <c r="Q553" s="370" t="str">
        <f>Q257</f>
        <v>440-600_x000D_Low Mass,_x000D_Cooling_x000D_Cavity_x000D_Albedo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1:28">
      <c r="D554" s="13"/>
      <c r="J554" s="53"/>
      <c r="Q554" s="355"/>
    </row>
    <row r="555" spans="1:28">
      <c r="D555" s="13"/>
      <c r="J555" s="53"/>
      <c r="Q555" s="355"/>
    </row>
    <row r="556" spans="1:28">
      <c r="A556" s="51" t="s">
        <v>127</v>
      </c>
      <c r="D556" s="13"/>
      <c r="J556" s="51"/>
      <c r="Q556" s="355"/>
    </row>
    <row r="557" spans="1:28">
      <c r="A557" s="51" t="s">
        <v>130</v>
      </c>
      <c r="D557" s="13"/>
      <c r="J557" s="60"/>
      <c r="Q557" s="362" t="s">
        <v>311</v>
      </c>
    </row>
    <row r="558" spans="1:28">
      <c r="A558" s="51" t="s">
        <v>83</v>
      </c>
      <c r="D558" s="13"/>
      <c r="Q558" s="362" t="s">
        <v>306</v>
      </c>
    </row>
    <row r="559" spans="1:28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8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ht="48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>400-395_x000D_Low Mass, Heating _x000D_Surf. Conv._x000D_&amp;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ht="48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>400-395_x000D_Low Mass, Cooling _x000D_Surf. Conv._x000D_&amp;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ht="36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>410-400_x000D_Low Mass, Heating  _x000D_Infiltration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ht="36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>410-400_x000D_Low Mass, Cooling  _x000D_Infiltration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ht="36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>420-410_x000D_Low Mass, Heating_x000D_Int.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ht="36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>420-410_x000D_Low Mass, Cooling_x000D_Int.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ht="48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>430-420_x000D_Low Mass, Cooling_x000D_Ext. Solar_x000D_Abs.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ht="36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>600-430_x000D_Low Mass, Cooling_x000D_S.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>440-600_x000D_Low Mass, Cooling_x000D_Cavity_x000D_Albedo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28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28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8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ht="36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ht="36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ht="36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ht="36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7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7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7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7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7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7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7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1:17">
      <c r="D589" s="13"/>
    </row>
    <row r="590" spans="1:17">
      <c r="D590" s="13"/>
    </row>
    <row r="591" spans="1:17">
      <c r="D591" s="13"/>
    </row>
    <row r="592" spans="1:17">
      <c r="D592" s="13"/>
    </row>
    <row r="593" spans="1:10">
      <c r="D593" s="13"/>
    </row>
    <row r="594" spans="1:10">
      <c r="D594" s="13"/>
      <c r="J594" s="53"/>
    </row>
    <row r="595" spans="1:10">
      <c r="D595" s="13"/>
      <c r="J595" s="53"/>
    </row>
    <row r="596" spans="1:10">
      <c r="D596" s="13"/>
      <c r="J596" s="51"/>
    </row>
    <row r="597" spans="1:10">
      <c r="A597" s="51" t="s">
        <v>127</v>
      </c>
      <c r="D597" s="13"/>
      <c r="J597" s="60"/>
    </row>
    <row r="598" spans="1:10">
      <c r="A598" s="51" t="s">
        <v>131</v>
      </c>
      <c r="D598" s="13"/>
    </row>
    <row r="599" spans="1:10">
      <c r="A599" s="51" t="s">
        <v>83</v>
      </c>
      <c r="D599" s="13"/>
    </row>
    <row r="600" spans="1:10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1:10">
      <c r="D630" s="13"/>
    </row>
    <row r="631" spans="1:10">
      <c r="D631" s="13"/>
    </row>
    <row r="632" spans="1:10">
      <c r="D632" s="13"/>
    </row>
    <row r="633" spans="1:10">
      <c r="D633" s="13"/>
    </row>
    <row r="634" spans="1:10">
      <c r="D634" s="13"/>
      <c r="J634" s="53"/>
    </row>
    <row r="635" spans="1:10">
      <c r="D635" s="13"/>
      <c r="J635" s="53"/>
    </row>
    <row r="636" spans="1:10">
      <c r="D636" s="13"/>
      <c r="J636" s="51"/>
    </row>
    <row r="637" spans="1:10">
      <c r="D637" s="13"/>
      <c r="J637" s="60"/>
    </row>
    <row r="638" spans="1:10">
      <c r="A638" s="51" t="s">
        <v>127</v>
      </c>
      <c r="D638" s="13"/>
    </row>
    <row r="639" spans="1:10">
      <c r="A639" s="51" t="s">
        <v>132</v>
      </c>
      <c r="D639" s="13"/>
    </row>
    <row r="640" spans="1:10">
      <c r="A640" s="51" t="s">
        <v>83</v>
      </c>
      <c r="D640" s="13"/>
    </row>
    <row r="641" spans="1:10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1:10">
      <c r="D671" s="13"/>
    </row>
    <row r="672" spans="1:10">
      <c r="D672" s="13"/>
    </row>
    <row r="673" spans="1:10">
      <c r="D673" s="13"/>
    </row>
    <row r="674" spans="1:10">
      <c r="D674" s="13"/>
      <c r="J674" s="53"/>
    </row>
    <row r="675" spans="1:10">
      <c r="D675" s="13"/>
      <c r="J675" s="53"/>
    </row>
    <row r="676" spans="1:10">
      <c r="D676" s="13"/>
      <c r="J676" s="53"/>
    </row>
    <row r="677" spans="1:10">
      <c r="D677" s="13"/>
      <c r="J677" s="60"/>
    </row>
    <row r="678" spans="1:10">
      <c r="D678" s="13"/>
    </row>
    <row r="679" spans="1:10">
      <c r="A679" s="51" t="s">
        <v>133</v>
      </c>
      <c r="D679" s="13"/>
    </row>
    <row r="680" spans="1:10">
      <c r="A680" s="51" t="s">
        <v>134</v>
      </c>
      <c r="D680" s="13"/>
    </row>
    <row r="681" spans="1:10">
      <c r="A681" s="51" t="s">
        <v>135</v>
      </c>
      <c r="D681" s="13"/>
    </row>
    <row r="682" spans="1:10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1:10">
      <c r="D712" s="13"/>
    </row>
    <row r="713" spans="1:10">
      <c r="D713" s="13"/>
    </row>
    <row r="714" spans="1:10">
      <c r="D714" s="13"/>
      <c r="J714" s="53"/>
    </row>
    <row r="715" spans="1:10">
      <c r="D715" s="13"/>
      <c r="J715" s="53"/>
    </row>
    <row r="716" spans="1:10">
      <c r="D716" s="13"/>
      <c r="J716" s="53"/>
    </row>
    <row r="717" spans="1:10">
      <c r="D717" s="13"/>
      <c r="J717" s="60"/>
    </row>
    <row r="718" spans="1:10">
      <c r="D718" s="13"/>
    </row>
    <row r="719" spans="1:10">
      <c r="D719" s="13"/>
    </row>
    <row r="720" spans="1:10">
      <c r="A720" s="51" t="s">
        <v>133</v>
      </c>
      <c r="D720" s="13"/>
    </row>
    <row r="721" spans="1:10">
      <c r="A721" s="51" t="s">
        <v>137</v>
      </c>
      <c r="D721" s="13"/>
    </row>
    <row r="722" spans="1:10">
      <c r="A722" s="51" t="s">
        <v>135</v>
      </c>
      <c r="D722" s="13"/>
    </row>
    <row r="723" spans="1:10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1:12">
      <c r="D753" s="13"/>
      <c r="E753" s="59"/>
      <c r="F753" s="59"/>
    </row>
    <row r="754" spans="1:12">
      <c r="D754" s="13"/>
      <c r="E754" s="59"/>
      <c r="F754" s="59"/>
    </row>
    <row r="755" spans="1:12">
      <c r="D755" s="13"/>
      <c r="E755" s="59"/>
      <c r="F755" s="59"/>
      <c r="L755" s="53"/>
    </row>
    <row r="756" spans="1:12">
      <c r="D756" s="13"/>
      <c r="E756" s="59"/>
      <c r="F756" s="59"/>
      <c r="L756" s="53"/>
    </row>
    <row r="757" spans="1:12">
      <c r="D757" s="13"/>
      <c r="E757" s="59"/>
      <c r="F757" s="59"/>
      <c r="L757" s="53"/>
    </row>
    <row r="758" spans="1:12">
      <c r="D758" s="13"/>
      <c r="E758" s="59"/>
      <c r="F758" s="59"/>
      <c r="L758" s="60"/>
    </row>
    <row r="759" spans="1:12">
      <c r="D759" s="13"/>
      <c r="E759" s="59"/>
      <c r="F759" s="59"/>
    </row>
    <row r="760" spans="1:12">
      <c r="D760" s="13"/>
      <c r="E760" s="59"/>
      <c r="F760" s="59"/>
    </row>
    <row r="761" spans="1:12">
      <c r="A761" s="51" t="s">
        <v>138</v>
      </c>
      <c r="D761" s="13"/>
      <c r="E761" s="59"/>
      <c r="F761" s="59"/>
    </row>
    <row r="762" spans="1:12">
      <c r="A762" s="51" t="s">
        <v>139</v>
      </c>
      <c r="D762" s="13"/>
      <c r="E762" s="59"/>
      <c r="F762" s="59"/>
    </row>
    <row r="763" spans="1:12">
      <c r="A763" s="51" t="s">
        <v>140</v>
      </c>
      <c r="D763" s="13"/>
      <c r="E763" s="59"/>
      <c r="F763" s="59"/>
    </row>
    <row r="764" spans="1:12">
      <c r="A764" s="51" t="s">
        <v>83</v>
      </c>
      <c r="D764" s="13"/>
      <c r="E764" s="59"/>
      <c r="F764" s="59"/>
    </row>
    <row r="765" spans="1:12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2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2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2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1">
      <c r="A928" s="355" t="s">
        <v>1362</v>
      </c>
    </row>
    <row r="929" spans="1:10">
      <c r="A929" s="355" t="s">
        <v>1363</v>
      </c>
    </row>
    <row r="930" spans="1:10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ht="48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ht="48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ht="48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ht="48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ht="48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ht="48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ht="48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ht="48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ht="48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ht="48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ht="48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ht="48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/>
  <headerFooter alignWithMargins="0"/>
  <rowBreaks count="14" manualBreak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3" enableFormatConditionsCalculation="0"/>
  <dimension ref="A1:L901"/>
  <sheetViews>
    <sheetView showGridLines="0" zoomScale="75" workbookViewId="0">
      <selection activeCell="A34" sqref="A34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1" spans="1:12" customFormat="1">
      <c r="H1" s="3"/>
      <c r="I1" s="3"/>
      <c r="J1" s="3"/>
      <c r="K1" s="3"/>
      <c r="L1" s="3"/>
    </row>
    <row r="2" spans="1:12" customFormat="1">
      <c r="H2" s="3"/>
      <c r="I2" s="3"/>
      <c r="J2" s="3"/>
      <c r="K2" s="3"/>
      <c r="L2" s="3"/>
    </row>
    <row r="3" spans="1:12" customFormat="1">
      <c r="A3" t="s">
        <v>147</v>
      </c>
      <c r="F3" t="s">
        <v>148</v>
      </c>
      <c r="H3" s="3"/>
      <c r="I3" s="3"/>
      <c r="J3" s="3"/>
      <c r="K3" s="3"/>
      <c r="L3" s="3"/>
    </row>
    <row r="4" spans="1:12" customFormat="1">
      <c r="H4" s="3"/>
      <c r="I4" s="3"/>
      <c r="J4" s="3"/>
      <c r="K4" s="3"/>
      <c r="L4" s="3"/>
    </row>
    <row r="5" spans="1:12" customFormat="1">
      <c r="H5" s="3"/>
      <c r="I5" s="3"/>
      <c r="J5" s="3"/>
      <c r="K5" s="3"/>
      <c r="L5" s="3"/>
    </row>
    <row r="6" spans="1:12" customFormat="1">
      <c r="A6" t="s">
        <v>149</v>
      </c>
      <c r="H6" s="3"/>
      <c r="I6" s="3"/>
      <c r="J6" s="3"/>
      <c r="K6" s="3"/>
      <c r="L6" s="3"/>
    </row>
    <row r="7" spans="1:12" customFormat="1">
      <c r="H7" s="3"/>
      <c r="I7" s="3"/>
      <c r="J7" s="3"/>
      <c r="K7" s="3"/>
      <c r="L7" s="3"/>
    </row>
    <row r="8" spans="1:12" customFormat="1">
      <c r="A8" t="s">
        <v>150</v>
      </c>
      <c r="H8" s="3"/>
      <c r="I8" s="3"/>
      <c r="J8" s="3"/>
      <c r="K8" s="3"/>
      <c r="L8" s="3"/>
    </row>
    <row r="9" spans="1:12" customFormat="1">
      <c r="H9" s="3"/>
      <c r="I9" s="3"/>
      <c r="J9" s="3"/>
      <c r="K9" s="3"/>
      <c r="L9" s="3"/>
    </row>
    <row r="10" spans="1:12" customFormat="1">
      <c r="A10" t="s">
        <v>151</v>
      </c>
      <c r="H10" s="3"/>
      <c r="I10" s="3"/>
      <c r="J10" s="3"/>
      <c r="K10" s="3"/>
      <c r="L10" s="3"/>
    </row>
    <row r="11" spans="1:12" customFormat="1"/>
    <row r="12" spans="1:12" customFormat="1">
      <c r="A12" t="s">
        <v>152</v>
      </c>
    </row>
    <row r="13" spans="1:12" customFormat="1">
      <c r="A13" t="s">
        <v>153</v>
      </c>
    </row>
    <row r="14" spans="1:12" customFormat="1"/>
    <row r="15" spans="1:12" customFormat="1">
      <c r="A15" t="s">
        <v>154</v>
      </c>
      <c r="C15" t="s">
        <v>155</v>
      </c>
    </row>
    <row r="16" spans="1:12" customFormat="1"/>
    <row r="17" spans="1:3" customFormat="1">
      <c r="A17" t="s">
        <v>156</v>
      </c>
      <c r="C17" t="s">
        <v>157</v>
      </c>
    </row>
    <row r="18" spans="1:3" customFormat="1">
      <c r="A18" t="s">
        <v>158</v>
      </c>
      <c r="C18" t="s">
        <v>159</v>
      </c>
    </row>
    <row r="19" spans="1:3" customFormat="1">
      <c r="A19" t="s">
        <v>160</v>
      </c>
      <c r="C19" t="s">
        <v>161</v>
      </c>
    </row>
    <row r="20" spans="1:3" customFormat="1">
      <c r="A20" t="s">
        <v>162</v>
      </c>
      <c r="C20" t="s">
        <v>163</v>
      </c>
    </row>
    <row r="21" spans="1:3" customFormat="1">
      <c r="A21" t="s">
        <v>164</v>
      </c>
      <c r="C21" t="s">
        <v>165</v>
      </c>
    </row>
    <row r="22" spans="1:3" customFormat="1">
      <c r="A22" t="s">
        <v>166</v>
      </c>
      <c r="C22" t="s">
        <v>167</v>
      </c>
    </row>
    <row r="23" spans="1:3" customFormat="1">
      <c r="A23" t="s">
        <v>168</v>
      </c>
      <c r="C23" t="s">
        <v>169</v>
      </c>
    </row>
    <row r="24" spans="1:3" customFormat="1">
      <c r="A24" t="s">
        <v>170</v>
      </c>
      <c r="C24" t="s">
        <v>171</v>
      </c>
    </row>
    <row r="25" spans="1:3" customFormat="1">
      <c r="A25" t="s">
        <v>172</v>
      </c>
      <c r="C25" t="s">
        <v>173</v>
      </c>
    </row>
    <row r="26" spans="1:3" customFormat="1">
      <c r="A26" t="s">
        <v>174</v>
      </c>
      <c r="C26" t="s">
        <v>175</v>
      </c>
    </row>
    <row r="27" spans="1:3" customFormat="1">
      <c r="A27" t="s">
        <v>176</v>
      </c>
      <c r="C27" t="s">
        <v>177</v>
      </c>
    </row>
    <row r="28" spans="1:3" customFormat="1">
      <c r="A28" t="s">
        <v>178</v>
      </c>
      <c r="C28" t="s">
        <v>179</v>
      </c>
    </row>
    <row r="29" spans="1:3" customFormat="1"/>
    <row r="30" spans="1:3" customFormat="1">
      <c r="A30" t="s">
        <v>180</v>
      </c>
    </row>
    <row r="31" spans="1:3" customFormat="1">
      <c r="A31" t="s">
        <v>181</v>
      </c>
    </row>
    <row r="32" spans="1:3" customFormat="1"/>
    <row r="33" spans="1:6" customFormat="1">
      <c r="A33" t="s">
        <v>182</v>
      </c>
    </row>
    <row r="34" spans="1:6" customFormat="1">
      <c r="A34" t="s">
        <v>183</v>
      </c>
      <c r="F34" s="11"/>
    </row>
    <row r="35" spans="1:6" customFormat="1"/>
    <row r="36" spans="1:6" customFormat="1"/>
    <row r="37" spans="1:6" customFormat="1">
      <c r="A37" t="s">
        <v>184</v>
      </c>
    </row>
    <row r="38" spans="1:6" customFormat="1">
      <c r="A38" t="s">
        <v>185</v>
      </c>
    </row>
    <row r="39" spans="1:6" customFormat="1">
      <c r="A39" t="s">
        <v>186</v>
      </c>
    </row>
    <row r="40" spans="1:6" customFormat="1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6" customFormat="1">
      <c r="A45" s="12" t="s">
        <v>219</v>
      </c>
      <c r="B45" s="13"/>
      <c r="C45" s="13"/>
      <c r="D45" s="13"/>
      <c r="E45" s="14"/>
    </row>
    <row r="46" spans="1:6" customFormat="1">
      <c r="A46" s="496" t="s">
        <v>342</v>
      </c>
      <c r="B46" s="497"/>
      <c r="C46" s="497"/>
      <c r="D46" s="497"/>
      <c r="E46" s="498"/>
    </row>
    <row r="47" spans="1:6" customFormat="1">
      <c r="A47" s="12" t="s">
        <v>220</v>
      </c>
      <c r="B47" s="13"/>
      <c r="C47" s="13"/>
      <c r="D47" s="3"/>
      <c r="E47" s="17"/>
    </row>
    <row r="48" spans="1:6" customFormat="1">
      <c r="A48" s="12" t="s">
        <v>374</v>
      </c>
      <c r="B48" s="13"/>
      <c r="C48" s="13"/>
      <c r="D48" s="13"/>
      <c r="E48" s="286" t="s">
        <v>4</v>
      </c>
    </row>
    <row r="49" spans="1:5" customFormat="1">
      <c r="A49" s="12" t="s">
        <v>224</v>
      </c>
      <c r="B49" s="13"/>
      <c r="C49" s="13"/>
      <c r="D49" s="3"/>
      <c r="E49" s="17"/>
    </row>
    <row r="50" spans="1:5" customFormat="1">
      <c r="A50" s="12" t="s">
        <v>262</v>
      </c>
      <c r="B50" s="18"/>
      <c r="C50" s="18"/>
      <c r="D50" s="18"/>
      <c r="E50" s="18"/>
    </row>
    <row r="51" spans="1:5">
      <c r="A51" s="496" t="s">
        <v>273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343</v>
      </c>
    </row>
    <row r="53" spans="1:5">
      <c r="A53"/>
      <c r="B53"/>
      <c r="C53"/>
      <c r="D53"/>
      <c r="E53"/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5">
      <c r="A57" s="5" t="s">
        <v>14</v>
      </c>
    </row>
    <row r="58" spans="1:5">
      <c r="A58" s="5" t="s">
        <v>331</v>
      </c>
    </row>
    <row r="61" spans="1:5">
      <c r="A61" s="3" t="s">
        <v>188</v>
      </c>
    </row>
    <row r="62" spans="1:5">
      <c r="A62" s="3" t="s">
        <v>189</v>
      </c>
      <c r="B62" s="6" t="s">
        <v>4</v>
      </c>
    </row>
    <row r="63" spans="1:5">
      <c r="A63" s="3" t="s">
        <v>190</v>
      </c>
      <c r="B63" s="6" t="s">
        <v>14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4.2960000000000003</v>
      </c>
    </row>
    <row r="66" spans="1:2">
      <c r="A66" s="3" t="s">
        <v>26</v>
      </c>
      <c r="B66" s="6">
        <v>4.3550000000000004</v>
      </c>
    </row>
    <row r="67" spans="1:2">
      <c r="A67" s="3" t="s">
        <v>27</v>
      </c>
      <c r="B67" s="6">
        <v>4.6130000000000004</v>
      </c>
    </row>
    <row r="68" spans="1:2">
      <c r="A68" s="3" t="s">
        <v>28</v>
      </c>
      <c r="B68" s="6">
        <v>5.05</v>
      </c>
    </row>
    <row r="69" spans="1:2">
      <c r="A69" s="3" t="s">
        <v>29</v>
      </c>
      <c r="B69" s="6">
        <v>2.7509999999999999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1.17</v>
      </c>
    </row>
    <row r="72" spans="1:2">
      <c r="A72" s="3" t="s">
        <v>33</v>
      </c>
      <c r="B72" s="6">
        <v>1.575</v>
      </c>
    </row>
    <row r="73" spans="1:2">
      <c r="A73" s="3" t="s">
        <v>34</v>
      </c>
      <c r="B73" s="6">
        <v>3.3130000000000002</v>
      </c>
    </row>
    <row r="74" spans="1:2">
      <c r="A74" s="3" t="s">
        <v>35</v>
      </c>
      <c r="B74" s="6">
        <v>4.1429999999999998</v>
      </c>
    </row>
    <row r="75" spans="1:2">
      <c r="A75" s="3" t="s">
        <v>36</v>
      </c>
      <c r="B75" s="6">
        <v>0.79300000000000004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2.3109999999999999</v>
      </c>
    </row>
    <row r="78" spans="1:2">
      <c r="A78" s="3" t="s">
        <v>40</v>
      </c>
      <c r="B78" s="6">
        <v>4.1669999999999998</v>
      </c>
    </row>
    <row r="79" spans="1:2">
      <c r="A79" s="3" t="s">
        <v>41</v>
      </c>
      <c r="B79" s="6">
        <v>5.2519999999999998</v>
      </c>
    </row>
    <row r="80" spans="1:2">
      <c r="A80" s="3" t="s">
        <v>42</v>
      </c>
      <c r="B80" s="6">
        <v>6.4560000000000004</v>
      </c>
    </row>
    <row r="81" spans="1:2">
      <c r="A81" s="3" t="s">
        <v>43</v>
      </c>
      <c r="B81" s="6">
        <v>5.5469999999999997</v>
      </c>
    </row>
    <row r="82" spans="1:2">
      <c r="A82" s="3" t="s">
        <v>44</v>
      </c>
      <c r="B82" s="6">
        <v>6.944</v>
      </c>
    </row>
    <row r="83" spans="1:2">
      <c r="A83" s="3" t="s">
        <v>45</v>
      </c>
      <c r="B83" s="6">
        <v>10.375999999999999</v>
      </c>
    </row>
    <row r="84" spans="1:2">
      <c r="A84" s="3" t="s">
        <v>47</v>
      </c>
      <c r="B84" s="6">
        <v>5.649</v>
      </c>
    </row>
    <row r="85" spans="1:2">
      <c r="A85" s="3" t="s">
        <v>48</v>
      </c>
      <c r="B85" s="6">
        <v>4.7510000000000003</v>
      </c>
    </row>
    <row r="86" spans="1:2">
      <c r="A86" s="3" t="s">
        <v>49</v>
      </c>
      <c r="B86" s="6">
        <v>4.51</v>
      </c>
    </row>
    <row r="87" spans="1:2">
      <c r="A87" s="3" t="s">
        <v>50</v>
      </c>
      <c r="B87" s="6">
        <v>4.6749999999999998</v>
      </c>
    </row>
    <row r="88" spans="1:2">
      <c r="A88" s="3" t="s">
        <v>51</v>
      </c>
      <c r="B88" s="6">
        <v>4.577</v>
      </c>
    </row>
    <row r="89" spans="1:2">
      <c r="A89" s="3" t="s">
        <v>52</v>
      </c>
      <c r="B89" s="6">
        <v>4.7610000000000001</v>
      </c>
    </row>
    <row r="90" spans="1:2">
      <c r="A90" s="3" t="s">
        <v>53</v>
      </c>
      <c r="B90" s="6">
        <v>5.2210000000000001</v>
      </c>
    </row>
    <row r="91" spans="1:2">
      <c r="A91" s="3" t="s">
        <v>54</v>
      </c>
      <c r="B91" s="6">
        <v>3.859</v>
      </c>
    </row>
    <row r="92" spans="1:2">
      <c r="A92" s="3" t="s">
        <v>55</v>
      </c>
      <c r="B92" s="6">
        <v>4.984</v>
      </c>
    </row>
    <row r="93" spans="1:2">
      <c r="A93" s="3" t="s">
        <v>56</v>
      </c>
      <c r="B93" s="6">
        <v>6.9</v>
      </c>
    </row>
    <row r="94" spans="1:2">
      <c r="A94" s="3" t="s">
        <v>57</v>
      </c>
      <c r="B94" s="6">
        <v>8.5960000000000001</v>
      </c>
    </row>
    <row r="95" spans="1:2">
      <c r="A95" s="3" t="s">
        <v>58</v>
      </c>
      <c r="B95" s="6">
        <v>7.298</v>
      </c>
    </row>
    <row r="96" spans="1:2">
      <c r="A96" s="3" t="s">
        <v>59</v>
      </c>
      <c r="B96" s="6">
        <v>5.4290000000000003</v>
      </c>
    </row>
    <row r="97" spans="1:2">
      <c r="A97" s="3" t="s">
        <v>60</v>
      </c>
      <c r="B97" s="6">
        <v>4.4489999999999998</v>
      </c>
    </row>
    <row r="98" spans="1:2">
      <c r="A98" s="3" t="s">
        <v>61</v>
      </c>
      <c r="B98" s="6">
        <v>4.8680000000000003</v>
      </c>
    </row>
    <row r="99" spans="1:2">
      <c r="A99" s="3" t="s">
        <v>62</v>
      </c>
      <c r="B99" s="6">
        <v>1.839</v>
      </c>
    </row>
    <row r="100" spans="1:2">
      <c r="A100" s="3" t="s">
        <v>192</v>
      </c>
    </row>
    <row r="101" spans="1:2">
      <c r="A101" s="3" t="s">
        <v>189</v>
      </c>
      <c r="B101" s="6" t="s">
        <v>4</v>
      </c>
    </row>
    <row r="102" spans="1:2">
      <c r="A102" s="3" t="s">
        <v>190</v>
      </c>
      <c r="B102" s="6" t="s">
        <v>14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6.1369999999999996</v>
      </c>
    </row>
    <row r="105" spans="1:2">
      <c r="A105" s="3" t="s">
        <v>26</v>
      </c>
      <c r="B105" s="6">
        <v>3.915</v>
      </c>
    </row>
    <row r="106" spans="1:2">
      <c r="A106" s="3" t="s">
        <v>27</v>
      </c>
      <c r="B106" s="6">
        <v>3.4169999999999998</v>
      </c>
    </row>
    <row r="107" spans="1:2">
      <c r="A107" s="3" t="s">
        <v>28</v>
      </c>
      <c r="B107" s="6">
        <v>2.129</v>
      </c>
    </row>
    <row r="108" spans="1:2">
      <c r="A108" s="3" t="s">
        <v>29</v>
      </c>
      <c r="B108" s="6">
        <v>5.952</v>
      </c>
    </row>
    <row r="109" spans="1:2">
      <c r="A109" s="3" t="s">
        <v>31</v>
      </c>
      <c r="B109" s="6">
        <v>4.8159999999999998</v>
      </c>
    </row>
    <row r="110" spans="1:2">
      <c r="A110" s="3" t="s">
        <v>32</v>
      </c>
      <c r="B110" s="6">
        <v>2.1320000000000001</v>
      </c>
    </row>
    <row r="111" spans="1:2">
      <c r="A111" s="3" t="s">
        <v>33</v>
      </c>
      <c r="B111" s="6">
        <v>0.82099999999999995</v>
      </c>
    </row>
    <row r="112" spans="1:2">
      <c r="A112" s="3" t="s">
        <v>34</v>
      </c>
      <c r="B112" s="6">
        <v>1.84</v>
      </c>
    </row>
    <row r="113" spans="1:2">
      <c r="A113" s="3" t="s">
        <v>35</v>
      </c>
      <c r="B113" s="6">
        <v>1.0389999999999999</v>
      </c>
    </row>
    <row r="114" spans="1:2">
      <c r="A114" s="3" t="s">
        <v>36</v>
      </c>
      <c r="B114" s="6">
        <v>2.0790000000000002</v>
      </c>
    </row>
    <row r="115" spans="1:2">
      <c r="A115" s="3" t="s">
        <v>37</v>
      </c>
      <c r="B115" s="6">
        <v>0.38700000000000001</v>
      </c>
    </row>
    <row r="116" spans="1:2">
      <c r="A116" s="3" t="s">
        <v>38</v>
      </c>
      <c r="B116" s="6">
        <v>0.48799999999999999</v>
      </c>
    </row>
    <row r="117" spans="1:2">
      <c r="A117" s="3" t="s">
        <v>40</v>
      </c>
      <c r="B117" s="6">
        <v>0.41399999999999998</v>
      </c>
    </row>
    <row r="118" spans="1:2">
      <c r="A118" s="3" t="s">
        <v>41</v>
      </c>
      <c r="B118" s="6">
        <v>0.56999999999999995</v>
      </c>
    </row>
    <row r="119" spans="1:2">
      <c r="A119" s="3" t="s">
        <v>42</v>
      </c>
      <c r="B119" s="6">
        <v>0.16200000000000001</v>
      </c>
    </row>
    <row r="120" spans="1:2">
      <c r="A120" s="3" t="s">
        <v>43</v>
      </c>
      <c r="B120" s="6">
        <v>0.63900000000000001</v>
      </c>
    </row>
    <row r="121" spans="1:2">
      <c r="A121" s="3" t="s">
        <v>44</v>
      </c>
      <c r="B121" s="6">
        <v>0.186</v>
      </c>
    </row>
    <row r="122" spans="1:2">
      <c r="A122" s="3" t="s">
        <v>45</v>
      </c>
      <c r="B122" s="6">
        <v>0.45400000000000001</v>
      </c>
    </row>
    <row r="123" spans="1:2">
      <c r="A123" s="3" t="s">
        <v>47</v>
      </c>
      <c r="B123" s="6">
        <v>0.41499999999999998</v>
      </c>
    </row>
    <row r="124" spans="1:2">
      <c r="A124" s="3" t="s">
        <v>48</v>
      </c>
      <c r="B124" s="6">
        <v>3.2130000000000001</v>
      </c>
    </row>
    <row r="125" spans="1:2">
      <c r="A125" s="3" t="s">
        <v>49</v>
      </c>
      <c r="B125" s="6">
        <v>7.5279999999999996</v>
      </c>
    </row>
    <row r="126" spans="1:2">
      <c r="A126" s="3" t="s">
        <v>50</v>
      </c>
      <c r="B126" s="6">
        <v>4.8730000000000002</v>
      </c>
    </row>
    <row r="127" spans="1:2">
      <c r="A127" s="3" t="s">
        <v>51</v>
      </c>
      <c r="B127" s="6">
        <v>5.2039999999999997</v>
      </c>
    </row>
    <row r="128" spans="1:2">
      <c r="A128" s="3" t="s">
        <v>52</v>
      </c>
      <c r="B128" s="6">
        <v>4.3019999999999996</v>
      </c>
    </row>
    <row r="129" spans="1:4">
      <c r="A129" s="3" t="s">
        <v>53</v>
      </c>
      <c r="B129" s="6">
        <v>2.7320000000000002</v>
      </c>
    </row>
    <row r="130" spans="1:4">
      <c r="A130" s="3" t="s">
        <v>54</v>
      </c>
      <c r="B130" s="6">
        <v>5.0609999999999999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0</v>
      </c>
    </row>
    <row r="133" spans="1:4">
      <c r="A133" s="3" t="s">
        <v>57</v>
      </c>
      <c r="B133" s="6">
        <v>0</v>
      </c>
    </row>
    <row r="134" spans="1:4">
      <c r="A134" s="3" t="s">
        <v>58</v>
      </c>
      <c r="B134" s="6">
        <v>1.0999999999999999E-2</v>
      </c>
    </row>
    <row r="135" spans="1:4">
      <c r="A135" s="3" t="s">
        <v>59</v>
      </c>
      <c r="B135" s="6">
        <v>0.54200000000000004</v>
      </c>
    </row>
    <row r="136" spans="1:4">
      <c r="A136" s="3" t="s">
        <v>60</v>
      </c>
      <c r="B136" s="6">
        <v>3.9670000000000001</v>
      </c>
    </row>
    <row r="137" spans="1:4">
      <c r="A137" s="3" t="s">
        <v>61</v>
      </c>
      <c r="B137" s="6">
        <v>0.113</v>
      </c>
    </row>
    <row r="138" spans="1:4">
      <c r="A138" s="3" t="s">
        <v>62</v>
      </c>
      <c r="B138" s="6">
        <v>1.052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4</v>
      </c>
      <c r="C143" s="8"/>
      <c r="D143" s="6"/>
    </row>
    <row r="144" spans="1:4">
      <c r="A144" s="3" t="s">
        <v>190</v>
      </c>
      <c r="B144" s="6" t="s">
        <v>14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>
      <c r="A151" s="3" t="s">
        <v>31</v>
      </c>
      <c r="B151" s="6">
        <v>0</v>
      </c>
      <c r="C151" s="179"/>
      <c r="D151" s="179"/>
    </row>
    <row r="152" spans="1:4">
      <c r="A152" s="3" t="s">
        <v>32</v>
      </c>
      <c r="B152" s="6">
        <v>2.85</v>
      </c>
      <c r="C152" s="178">
        <v>33973</v>
      </c>
      <c r="D152" s="179">
        <v>7</v>
      </c>
    </row>
    <row r="153" spans="1:4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>
      <c r="A155" s="3" t="s">
        <v>35</v>
      </c>
      <c r="B155" s="6">
        <v>3.355</v>
      </c>
      <c r="C155" s="178">
        <v>33973</v>
      </c>
      <c r="D155" s="179">
        <v>7</v>
      </c>
    </row>
    <row r="156" spans="1:4">
      <c r="A156" s="3" t="s">
        <v>36</v>
      </c>
      <c r="B156" s="6">
        <v>3.98</v>
      </c>
      <c r="C156" s="178">
        <v>33973</v>
      </c>
      <c r="D156" s="179">
        <v>7</v>
      </c>
    </row>
    <row r="157" spans="1:4">
      <c r="A157" s="3" t="s">
        <v>37</v>
      </c>
      <c r="B157" s="6">
        <v>0</v>
      </c>
      <c r="C157" s="179"/>
      <c r="D157" s="179"/>
    </row>
    <row r="158" spans="1:4">
      <c r="A158" s="3" t="s">
        <v>38</v>
      </c>
      <c r="B158" s="6">
        <v>2.41</v>
      </c>
      <c r="C158" s="178">
        <v>33973</v>
      </c>
      <c r="D158" s="179">
        <v>7</v>
      </c>
    </row>
    <row r="159" spans="1:4">
      <c r="A159" s="3" t="s">
        <v>40</v>
      </c>
      <c r="B159" s="6">
        <v>2.004</v>
      </c>
      <c r="C159" s="178">
        <v>33973</v>
      </c>
      <c r="D159" s="179">
        <v>2</v>
      </c>
    </row>
    <row r="160" spans="1:4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>
      <c r="A163" s="3" t="s">
        <v>44</v>
      </c>
      <c r="B163" s="6">
        <v>2.867</v>
      </c>
      <c r="C163" s="178">
        <v>33973</v>
      </c>
      <c r="D163" s="179">
        <v>5</v>
      </c>
    </row>
    <row r="164" spans="1:4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>
      <c r="A167" s="3" t="s">
        <v>49</v>
      </c>
      <c r="B167" s="6">
        <v>2.863</v>
      </c>
      <c r="C167" s="178">
        <v>33973</v>
      </c>
      <c r="D167" s="179">
        <v>5</v>
      </c>
    </row>
    <row r="168" spans="1:4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>
      <c r="A169" s="3" t="s">
        <v>51</v>
      </c>
      <c r="B169" s="6">
        <v>2.863</v>
      </c>
      <c r="C169" s="178">
        <v>33973</v>
      </c>
      <c r="D169" s="179">
        <v>5</v>
      </c>
    </row>
    <row r="170" spans="1:4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>
      <c r="A174" s="3" t="s">
        <v>56</v>
      </c>
      <c r="B174" s="6">
        <v>2.867</v>
      </c>
      <c r="C174" s="178">
        <v>33973</v>
      </c>
      <c r="D174" s="179">
        <v>5</v>
      </c>
    </row>
    <row r="175" spans="1:4">
      <c r="A175" s="3" t="s">
        <v>57</v>
      </c>
      <c r="B175" s="6">
        <v>3.625</v>
      </c>
      <c r="C175" s="178">
        <v>33973</v>
      </c>
      <c r="D175" s="179">
        <v>5</v>
      </c>
    </row>
    <row r="176" spans="1:4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4</v>
      </c>
      <c r="C196" s="8"/>
      <c r="D196" s="6"/>
    </row>
    <row r="197" spans="1:4">
      <c r="A197" s="3" t="s">
        <v>190</v>
      </c>
      <c r="B197" s="6" t="s">
        <v>14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6.194</v>
      </c>
      <c r="C199" s="11">
        <v>34259</v>
      </c>
      <c r="D199">
        <v>13</v>
      </c>
    </row>
    <row r="200" spans="1:4">
      <c r="A200" s="3" t="s">
        <v>26</v>
      </c>
      <c r="B200" s="6">
        <v>5.6689999999999996</v>
      </c>
      <c r="C200" s="11">
        <v>34298</v>
      </c>
      <c r="D200">
        <v>13</v>
      </c>
    </row>
    <row r="201" spans="1:4">
      <c r="A201" s="3" t="s">
        <v>27</v>
      </c>
      <c r="B201" s="6">
        <v>3.6339999999999999</v>
      </c>
      <c r="C201" s="11">
        <v>34176</v>
      </c>
      <c r="D201">
        <v>16</v>
      </c>
    </row>
    <row r="202" spans="1:4">
      <c r="A202" s="3" t="s">
        <v>28</v>
      </c>
      <c r="B202" s="6">
        <v>3.0720000000000001</v>
      </c>
      <c r="C202" s="11">
        <v>34176</v>
      </c>
      <c r="D202">
        <v>16</v>
      </c>
    </row>
    <row r="203" spans="1:4">
      <c r="A203" s="3" t="s">
        <v>29</v>
      </c>
      <c r="B203" s="6">
        <v>6.1609999999999996</v>
      </c>
      <c r="C203" s="11">
        <v>34259</v>
      </c>
      <c r="D203">
        <v>13</v>
      </c>
    </row>
    <row r="204" spans="1:4">
      <c r="A204" s="3" t="s">
        <v>31</v>
      </c>
      <c r="B204" s="6">
        <v>6.0309999999999997</v>
      </c>
      <c r="C204" s="11">
        <v>34259</v>
      </c>
      <c r="D204">
        <v>13</v>
      </c>
    </row>
    <row r="205" spans="1:4">
      <c r="A205" s="3" t="s">
        <v>32</v>
      </c>
      <c r="B205" s="6">
        <v>2.8879999999999999</v>
      </c>
      <c r="C205" s="11">
        <v>34259</v>
      </c>
      <c r="D205">
        <v>14</v>
      </c>
    </row>
    <row r="206" spans="1:4">
      <c r="A206" s="3" t="s">
        <v>33</v>
      </c>
      <c r="B206" s="6">
        <v>1.8959999999999999</v>
      </c>
      <c r="C206" s="11">
        <v>34259</v>
      </c>
      <c r="D206">
        <v>15</v>
      </c>
    </row>
    <row r="207" spans="1:4">
      <c r="A207" s="3" t="s">
        <v>34</v>
      </c>
      <c r="B207" s="6">
        <v>2.3849999999999998</v>
      </c>
      <c r="C207" s="11">
        <v>34176</v>
      </c>
      <c r="D207">
        <v>16</v>
      </c>
    </row>
    <row r="208" spans="1:4">
      <c r="A208" s="3" t="s">
        <v>35</v>
      </c>
      <c r="B208" s="6">
        <v>1.873</v>
      </c>
      <c r="C208" s="11">
        <v>34176</v>
      </c>
      <c r="D208">
        <v>17</v>
      </c>
    </row>
    <row r="209" spans="1:4">
      <c r="A209" s="3" t="s">
        <v>36</v>
      </c>
      <c r="B209" s="6">
        <v>2.8879999999999999</v>
      </c>
      <c r="C209" s="11">
        <v>34259</v>
      </c>
      <c r="D209">
        <v>14</v>
      </c>
    </row>
    <row r="210" spans="1:4">
      <c r="A210" s="3" t="s">
        <v>37</v>
      </c>
      <c r="B210" s="6">
        <v>2.0329999999999999</v>
      </c>
      <c r="C210" s="11">
        <v>34214</v>
      </c>
      <c r="D210">
        <v>14</v>
      </c>
    </row>
    <row r="211" spans="1:4">
      <c r="A211" s="3" t="s">
        <v>38</v>
      </c>
      <c r="B211" s="6">
        <v>0.95299999999999996</v>
      </c>
      <c r="C211" s="11">
        <v>34197</v>
      </c>
      <c r="D211">
        <v>16</v>
      </c>
    </row>
    <row r="212" spans="1:4">
      <c r="A212" s="3" t="s">
        <v>40</v>
      </c>
      <c r="B212" s="6">
        <v>0.65100000000000002</v>
      </c>
      <c r="C212" s="11">
        <v>34176</v>
      </c>
      <c r="D212">
        <v>15</v>
      </c>
    </row>
    <row r="213" spans="1:4">
      <c r="A213" s="3" t="s">
        <v>41</v>
      </c>
      <c r="B213" s="6">
        <v>0.86299999999999999</v>
      </c>
      <c r="C213" s="11">
        <v>34197</v>
      </c>
      <c r="D213">
        <v>14</v>
      </c>
    </row>
    <row r="214" spans="1:4">
      <c r="A214" s="3" t="s">
        <v>42</v>
      </c>
      <c r="B214" s="6">
        <v>0.47599999999999998</v>
      </c>
      <c r="C214" s="11">
        <v>34197</v>
      </c>
      <c r="D214">
        <v>16</v>
      </c>
    </row>
    <row r="215" spans="1:4">
      <c r="A215" s="3" t="s">
        <v>43</v>
      </c>
      <c r="B215" s="6">
        <v>1.0069999999999999</v>
      </c>
      <c r="C215" s="11">
        <v>34192</v>
      </c>
      <c r="D215">
        <v>14</v>
      </c>
    </row>
    <row r="216" spans="1:4">
      <c r="A216" s="3" t="s">
        <v>44</v>
      </c>
      <c r="B216" s="6">
        <v>0.56000000000000005</v>
      </c>
      <c r="C216" s="11">
        <v>34177</v>
      </c>
      <c r="D216">
        <v>15</v>
      </c>
    </row>
    <row r="217" spans="1:4">
      <c r="A217" s="3" t="s">
        <v>45</v>
      </c>
      <c r="B217" s="6">
        <v>1.0589999999999999</v>
      </c>
      <c r="C217" s="11">
        <v>34177</v>
      </c>
      <c r="D217">
        <v>15</v>
      </c>
    </row>
    <row r="218" spans="1:4">
      <c r="A218" s="3" t="s">
        <v>47</v>
      </c>
      <c r="B218" s="6">
        <v>0.73899999999999999</v>
      </c>
      <c r="C218" s="11">
        <v>34177</v>
      </c>
      <c r="D218">
        <v>15</v>
      </c>
    </row>
    <row r="219" spans="1:4">
      <c r="A219" s="3" t="s">
        <v>48</v>
      </c>
      <c r="B219" s="6">
        <v>3.36</v>
      </c>
      <c r="C219" s="11">
        <v>34217</v>
      </c>
      <c r="D219">
        <v>12</v>
      </c>
    </row>
    <row r="220" spans="1:4">
      <c r="A220" s="3" t="s">
        <v>49</v>
      </c>
      <c r="B220" s="6">
        <v>6.3559999999999999</v>
      </c>
      <c r="C220" s="11">
        <v>34298</v>
      </c>
      <c r="D220">
        <v>13</v>
      </c>
    </row>
    <row r="221" spans="1:4">
      <c r="A221" s="3" t="s">
        <v>50</v>
      </c>
      <c r="B221" s="6">
        <v>4.444</v>
      </c>
      <c r="C221" s="11">
        <v>34259</v>
      </c>
      <c r="D221">
        <v>13</v>
      </c>
    </row>
    <row r="222" spans="1:4">
      <c r="A222" s="3" t="s">
        <v>51</v>
      </c>
      <c r="B222" s="6">
        <v>6.2690000000000001</v>
      </c>
      <c r="C222" s="11">
        <v>33982</v>
      </c>
      <c r="D222">
        <v>13</v>
      </c>
    </row>
    <row r="223" spans="1:4">
      <c r="A223" s="3" t="s">
        <v>52</v>
      </c>
      <c r="B223" s="6">
        <v>3.4039999999999999</v>
      </c>
      <c r="C223" s="11">
        <v>34176</v>
      </c>
      <c r="D223">
        <v>16</v>
      </c>
    </row>
    <row r="224" spans="1:4">
      <c r="A224" s="3" t="s">
        <v>53</v>
      </c>
      <c r="B224" s="6">
        <v>2.8479999999999999</v>
      </c>
      <c r="C224" s="11">
        <v>34176</v>
      </c>
      <c r="D224">
        <v>16</v>
      </c>
    </row>
    <row r="225" spans="1:4">
      <c r="A225" s="3" t="s">
        <v>54</v>
      </c>
      <c r="B225" s="6">
        <v>5.7009999999999996</v>
      </c>
      <c r="C225" s="11">
        <v>34298</v>
      </c>
      <c r="D225">
        <v>13</v>
      </c>
    </row>
    <row r="226" spans="1:4">
      <c r="A226" s="3" t="s">
        <v>55</v>
      </c>
      <c r="B226" s="6">
        <v>0</v>
      </c>
      <c r="C226"/>
      <c r="D226"/>
    </row>
    <row r="227" spans="1:4">
      <c r="A227" s="3" t="s">
        <v>56</v>
      </c>
      <c r="B227" s="6">
        <v>0</v>
      </c>
      <c r="C227" s="11"/>
      <c r="D227"/>
    </row>
    <row r="228" spans="1:4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>
      <c r="A229" s="3" t="s">
        <v>58</v>
      </c>
      <c r="B229" s="6">
        <v>0.25800000000000001</v>
      </c>
      <c r="C229" s="11">
        <v>34177</v>
      </c>
      <c r="D229">
        <v>15</v>
      </c>
    </row>
    <row r="230" spans="1:4">
      <c r="A230" s="3" t="s">
        <v>59</v>
      </c>
      <c r="B230" s="6">
        <v>1.4930000000000001</v>
      </c>
      <c r="C230" s="11">
        <v>34197</v>
      </c>
      <c r="D230">
        <v>14</v>
      </c>
    </row>
    <row r="231" spans="1:4">
      <c r="A231" s="3" t="s">
        <v>60</v>
      </c>
      <c r="B231" s="6">
        <v>4.5460000000000003</v>
      </c>
      <c r="C231" s="11">
        <v>34259</v>
      </c>
      <c r="D231">
        <v>13</v>
      </c>
    </row>
    <row r="232" spans="1:4">
      <c r="A232" s="3" t="s">
        <v>61</v>
      </c>
      <c r="B232" s="6">
        <v>0.58499999999999996</v>
      </c>
      <c r="C232" s="11">
        <v>34177</v>
      </c>
      <c r="D232">
        <v>14</v>
      </c>
    </row>
    <row r="233" spans="1:4">
      <c r="A233" s="3" t="s">
        <v>62</v>
      </c>
      <c r="B233" s="6">
        <v>1.8520000000000001</v>
      </c>
      <c r="C233" s="11">
        <v>34214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4</v>
      </c>
      <c r="C251" s="8"/>
      <c r="D251" s="6"/>
    </row>
    <row r="252" spans="1:4">
      <c r="A252" s="3" t="s">
        <v>190</v>
      </c>
      <c r="B252" s="6" t="s">
        <v>14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64.929000000000002</v>
      </c>
      <c r="C254" s="11">
        <v>34259</v>
      </c>
      <c r="D254">
        <v>15</v>
      </c>
    </row>
    <row r="255" spans="1:4">
      <c r="A255" s="3" t="s">
        <v>75</v>
      </c>
      <c r="B255" s="97">
        <v>41.811999999999998</v>
      </c>
      <c r="C255" s="11">
        <v>34259</v>
      </c>
      <c r="D255">
        <v>15</v>
      </c>
    </row>
    <row r="256" spans="1:4">
      <c r="A256" s="3" t="s">
        <v>76</v>
      </c>
      <c r="B256" s="97">
        <v>63.235999999999997</v>
      </c>
      <c r="C256" s="11">
        <v>34259</v>
      </c>
      <c r="D256">
        <v>15</v>
      </c>
    </row>
    <row r="257" spans="1:4">
      <c r="A257" s="3" t="s">
        <v>77</v>
      </c>
      <c r="B257" s="97">
        <v>35.54</v>
      </c>
      <c r="C257" s="11">
        <v>34214</v>
      </c>
      <c r="D257">
        <v>16</v>
      </c>
    </row>
    <row r="258" spans="1:4">
      <c r="A258" s="3" t="s">
        <v>38</v>
      </c>
      <c r="B258" s="97">
        <v>48.942999999999998</v>
      </c>
      <c r="C258" s="11">
        <v>34259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4</v>
      </c>
      <c r="D260"/>
    </row>
    <row r="261" spans="1:4">
      <c r="A261" s="3" t="s">
        <v>190</v>
      </c>
      <c r="B261"/>
      <c r="C261" s="98" t="s">
        <v>14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-15.565</v>
      </c>
      <c r="C263" s="11">
        <v>33973</v>
      </c>
      <c r="D263">
        <v>7</v>
      </c>
    </row>
    <row r="264" spans="1:4">
      <c r="A264" s="3" t="s">
        <v>75</v>
      </c>
      <c r="B264" s="97">
        <v>-1.647</v>
      </c>
      <c r="C264" s="11">
        <v>33973</v>
      </c>
      <c r="D264">
        <v>8</v>
      </c>
    </row>
    <row r="265" spans="1:4">
      <c r="A265" s="3" t="s">
        <v>76</v>
      </c>
      <c r="B265" s="97">
        <v>-22.564</v>
      </c>
      <c r="C265" s="11">
        <v>33973</v>
      </c>
      <c r="D265">
        <v>6</v>
      </c>
    </row>
    <row r="266" spans="1:4">
      <c r="A266" s="3" t="s">
        <v>77</v>
      </c>
      <c r="B266" s="97">
        <v>-19.484000000000002</v>
      </c>
      <c r="C266" s="11">
        <v>33973</v>
      </c>
      <c r="D266">
        <v>6</v>
      </c>
    </row>
    <row r="267" spans="1:4">
      <c r="A267" s="3" t="s">
        <v>38</v>
      </c>
      <c r="B267" s="97">
        <v>2.7290000000000001</v>
      </c>
      <c r="C267" s="11">
        <v>34006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4</v>
      </c>
      <c r="D269"/>
    </row>
    <row r="270" spans="1:4">
      <c r="A270" s="3" t="s">
        <v>190</v>
      </c>
      <c r="B270"/>
      <c r="C270" s="98" t="s">
        <v>14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25.126000000000001</v>
      </c>
      <c r="C272"/>
      <c r="D272"/>
    </row>
    <row r="273" spans="1:4">
      <c r="A273" s="3" t="s">
        <v>75</v>
      </c>
      <c r="B273" s="97">
        <v>25.452999999999999</v>
      </c>
      <c r="C273"/>
      <c r="D273"/>
    </row>
    <row r="274" spans="1:4">
      <c r="A274" s="3" t="s">
        <v>76</v>
      </c>
      <c r="B274" s="97">
        <v>18.234000000000002</v>
      </c>
      <c r="C274"/>
      <c r="D274"/>
    </row>
    <row r="275" spans="1:4">
      <c r="A275" s="3" t="s">
        <v>77</v>
      </c>
      <c r="B275" s="97">
        <v>14.14</v>
      </c>
      <c r="C275"/>
      <c r="D275"/>
    </row>
    <row r="276" spans="1:4">
      <c r="A276" s="3" t="s">
        <v>38</v>
      </c>
      <c r="B276" s="97">
        <v>27.49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4</v>
      </c>
    </row>
    <row r="291" spans="1:4">
      <c r="A291" s="3" t="s">
        <v>190</v>
      </c>
      <c r="B291" s="6" t="s">
        <v>14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427</v>
      </c>
    </row>
    <row r="295" spans="1:4">
      <c r="A295" s="3" t="s">
        <v>206</v>
      </c>
      <c r="B295" s="6">
        <v>959</v>
      </c>
    </row>
    <row r="296" spans="1:4">
      <c r="A296" s="3" t="s">
        <v>207</v>
      </c>
      <c r="B296" s="6">
        <v>1086</v>
      </c>
    </row>
    <row r="297" spans="1:4">
      <c r="A297" s="3" t="s">
        <v>208</v>
      </c>
      <c r="B297" s="6">
        <v>1456</v>
      </c>
    </row>
    <row r="298" spans="1:4">
      <c r="A298" s="3" t="s">
        <v>209</v>
      </c>
      <c r="B298" s="6">
        <v>1797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4</v>
      </c>
    </row>
    <row r="310" spans="1:4">
      <c r="A310" s="3" t="s">
        <v>190</v>
      </c>
      <c r="B310" s="6" t="s">
        <v>14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732</v>
      </c>
    </row>
    <row r="314" spans="1:4">
      <c r="A314" s="3" t="s">
        <v>212</v>
      </c>
      <c r="B314" s="6">
        <v>946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4</v>
      </c>
    </row>
    <row r="330" spans="1:4">
      <c r="A330" s="3" t="s">
        <v>190</v>
      </c>
      <c r="B330" s="6" t="s">
        <v>14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599</v>
      </c>
    </row>
    <row r="334" spans="1:4">
      <c r="A334" s="3" t="s">
        <v>215</v>
      </c>
      <c r="B334" s="6">
        <v>785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4</v>
      </c>
    </row>
    <row r="346" spans="1:4">
      <c r="A346" s="3" t="s">
        <v>190</v>
      </c>
      <c r="B346" s="6" t="s">
        <v>14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1.6</v>
      </c>
    </row>
    <row r="356" spans="1:2">
      <c r="A356" s="3">
        <v>8</v>
      </c>
      <c r="B356" s="6">
        <v>13.8</v>
      </c>
    </row>
    <row r="357" spans="1:2">
      <c r="A357" s="3">
        <v>9</v>
      </c>
      <c r="B357" s="6">
        <v>31.6</v>
      </c>
    </row>
    <row r="358" spans="1:2">
      <c r="A358" s="3">
        <v>10</v>
      </c>
      <c r="B358" s="6">
        <v>48.3</v>
      </c>
    </row>
    <row r="359" spans="1:2">
      <c r="A359" s="3">
        <v>11</v>
      </c>
      <c r="B359" s="6">
        <v>61.6</v>
      </c>
    </row>
    <row r="360" spans="1:2">
      <c r="A360" s="3">
        <v>12</v>
      </c>
      <c r="B360" s="6">
        <v>69.3</v>
      </c>
    </row>
    <row r="361" spans="1:2">
      <c r="A361" s="3">
        <v>13</v>
      </c>
      <c r="B361" s="6">
        <v>71.7</v>
      </c>
    </row>
    <row r="362" spans="1:2">
      <c r="A362" s="3">
        <v>14</v>
      </c>
      <c r="B362" s="6">
        <v>68.099999999999994</v>
      </c>
    </row>
    <row r="363" spans="1:2">
      <c r="A363" s="3">
        <v>15</v>
      </c>
      <c r="B363" s="6">
        <v>58.9</v>
      </c>
    </row>
    <row r="364" spans="1:2">
      <c r="A364" s="3">
        <v>16</v>
      </c>
      <c r="B364" s="6">
        <v>44.4</v>
      </c>
    </row>
    <row r="365" spans="1:2">
      <c r="A365" s="3">
        <v>17</v>
      </c>
      <c r="B365" s="6">
        <v>26.9</v>
      </c>
    </row>
    <row r="366" spans="1:2">
      <c r="A366" s="3">
        <v>18</v>
      </c>
      <c r="B366" s="6">
        <v>8.6999999999999993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4</v>
      </c>
    </row>
    <row r="386" spans="1:4">
      <c r="A386" s="3" t="s">
        <v>190</v>
      </c>
      <c r="B386" s="6" t="s">
        <v>14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1.6</v>
      </c>
    </row>
    <row r="396" spans="1:4">
      <c r="A396" s="3">
        <v>8</v>
      </c>
      <c r="B396" s="6">
        <v>13.5</v>
      </c>
    </row>
    <row r="397" spans="1:4">
      <c r="A397" s="3">
        <v>9</v>
      </c>
      <c r="B397" s="6">
        <v>31</v>
      </c>
    </row>
    <row r="398" spans="1:4">
      <c r="A398" s="3">
        <v>10</v>
      </c>
      <c r="B398" s="6">
        <v>47.1</v>
      </c>
    </row>
    <row r="399" spans="1:4">
      <c r="A399" s="3">
        <v>11</v>
      </c>
      <c r="B399" s="6">
        <v>59.7</v>
      </c>
    </row>
    <row r="400" spans="1:4">
      <c r="A400" s="3">
        <v>12</v>
      </c>
      <c r="B400" s="6">
        <v>67.400000000000006</v>
      </c>
    </row>
    <row r="401" spans="1:4">
      <c r="A401" s="3">
        <v>13</v>
      </c>
      <c r="B401" s="6">
        <v>70.099999999999994</v>
      </c>
    </row>
    <row r="402" spans="1:4">
      <c r="A402" s="3">
        <v>14</v>
      </c>
      <c r="B402" s="6">
        <v>67.3</v>
      </c>
    </row>
    <row r="403" spans="1:4">
      <c r="A403" s="3">
        <v>15</v>
      </c>
      <c r="B403" s="6">
        <v>58.9</v>
      </c>
    </row>
    <row r="404" spans="1:4">
      <c r="A404" s="3">
        <v>16</v>
      </c>
      <c r="B404" s="6">
        <v>44.9</v>
      </c>
    </row>
    <row r="405" spans="1:4">
      <c r="A405" s="3">
        <v>17</v>
      </c>
      <c r="B405" s="6">
        <v>27.6</v>
      </c>
    </row>
    <row r="406" spans="1:4">
      <c r="A406" s="3">
        <v>18</v>
      </c>
      <c r="B406" s="6">
        <v>9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4</v>
      </c>
    </row>
    <row r="426" spans="1:4">
      <c r="A426" s="3" t="s">
        <v>190</v>
      </c>
      <c r="B426" s="6" t="s">
        <v>14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0.5</v>
      </c>
    </row>
    <row r="434" spans="1:2">
      <c r="A434" s="3">
        <v>6</v>
      </c>
      <c r="B434" s="6">
        <v>17.899999999999999</v>
      </c>
    </row>
    <row r="435" spans="1:2">
      <c r="A435" s="3">
        <v>7</v>
      </c>
      <c r="B435" s="6">
        <v>58.6</v>
      </c>
    </row>
    <row r="436" spans="1:2">
      <c r="A436" s="3">
        <v>8</v>
      </c>
      <c r="B436" s="6">
        <v>100.4</v>
      </c>
    </row>
    <row r="437" spans="1:2">
      <c r="A437" s="3">
        <v>9</v>
      </c>
      <c r="B437" s="6">
        <v>205.9</v>
      </c>
    </row>
    <row r="438" spans="1:2">
      <c r="A438" s="3">
        <v>10</v>
      </c>
      <c r="B438" s="6">
        <v>326</v>
      </c>
    </row>
    <row r="439" spans="1:2">
      <c r="A439" s="3">
        <v>11</v>
      </c>
      <c r="B439" s="6">
        <v>415.1</v>
      </c>
    </row>
    <row r="440" spans="1:2">
      <c r="A440" s="3">
        <v>12</v>
      </c>
      <c r="B440" s="6">
        <v>454.8</v>
      </c>
    </row>
    <row r="441" spans="1:2">
      <c r="A441" s="3">
        <v>13</v>
      </c>
      <c r="B441" s="6">
        <v>455.6</v>
      </c>
    </row>
    <row r="442" spans="1:2">
      <c r="A442" s="3">
        <v>14</v>
      </c>
      <c r="B442" s="6">
        <v>408.6</v>
      </c>
    </row>
    <row r="443" spans="1:2">
      <c r="A443" s="3">
        <v>15</v>
      </c>
      <c r="B443" s="6">
        <v>321.2</v>
      </c>
    </row>
    <row r="444" spans="1:2">
      <c r="A444" s="3">
        <v>16</v>
      </c>
      <c r="B444" s="6">
        <v>200.6</v>
      </c>
    </row>
    <row r="445" spans="1:2">
      <c r="A445" s="3">
        <v>17</v>
      </c>
      <c r="B445" s="6">
        <v>102.3</v>
      </c>
    </row>
    <row r="446" spans="1:2">
      <c r="A446" s="3">
        <v>18</v>
      </c>
      <c r="B446" s="6">
        <v>78.8</v>
      </c>
    </row>
    <row r="447" spans="1:2">
      <c r="A447" s="3">
        <v>19</v>
      </c>
      <c r="B447" s="6">
        <v>37.1</v>
      </c>
    </row>
    <row r="448" spans="1:2">
      <c r="A448" s="3">
        <v>20</v>
      </c>
      <c r="B448" s="6">
        <v>1.1000000000000001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4</v>
      </c>
    </row>
    <row r="466" spans="1:4">
      <c r="A466" s="3" t="s">
        <v>190</v>
      </c>
      <c r="B466" s="6" t="s">
        <v>14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0.4</v>
      </c>
    </row>
    <row r="474" spans="1:4">
      <c r="A474" s="3">
        <v>6</v>
      </c>
      <c r="B474" s="6">
        <v>17.899999999999999</v>
      </c>
    </row>
    <row r="475" spans="1:4">
      <c r="A475" s="3">
        <v>7</v>
      </c>
      <c r="B475" s="6">
        <v>58.5</v>
      </c>
    </row>
    <row r="476" spans="1:4">
      <c r="A476" s="3">
        <v>8</v>
      </c>
      <c r="B476" s="6">
        <v>91.8</v>
      </c>
    </row>
    <row r="477" spans="1:4">
      <c r="A477" s="3">
        <v>9</v>
      </c>
      <c r="B477" s="6">
        <v>113.7</v>
      </c>
    </row>
    <row r="478" spans="1:4">
      <c r="A478" s="3">
        <v>10</v>
      </c>
      <c r="B478" s="6">
        <v>131.19999999999999</v>
      </c>
    </row>
    <row r="479" spans="1:4">
      <c r="A479" s="3">
        <v>11</v>
      </c>
      <c r="B479" s="6">
        <v>145.69999999999999</v>
      </c>
    </row>
    <row r="480" spans="1:4">
      <c r="A480" s="3">
        <v>12</v>
      </c>
      <c r="B480" s="6">
        <v>153.80000000000001</v>
      </c>
    </row>
    <row r="481" spans="1:4">
      <c r="A481" s="3">
        <v>13</v>
      </c>
      <c r="B481" s="6">
        <v>267.7</v>
      </c>
    </row>
    <row r="482" spans="1:4">
      <c r="A482" s="3">
        <v>14</v>
      </c>
      <c r="B482" s="6">
        <v>464.8</v>
      </c>
    </row>
    <row r="483" spans="1:4">
      <c r="A483" s="3">
        <v>15</v>
      </c>
      <c r="B483" s="6">
        <v>635.1</v>
      </c>
    </row>
    <row r="484" spans="1:4">
      <c r="A484" s="3">
        <v>16</v>
      </c>
      <c r="B484" s="6">
        <v>738.3</v>
      </c>
    </row>
    <row r="485" spans="1:4">
      <c r="A485" s="3">
        <v>17</v>
      </c>
      <c r="B485" s="6">
        <v>623.9</v>
      </c>
    </row>
    <row r="486" spans="1:4">
      <c r="A486" s="3">
        <v>18</v>
      </c>
      <c r="B486" s="6">
        <v>296.89999999999998</v>
      </c>
    </row>
    <row r="487" spans="1:4">
      <c r="A487" s="3">
        <v>19</v>
      </c>
      <c r="B487" s="6">
        <v>68.8</v>
      </c>
    </row>
    <row r="488" spans="1:4">
      <c r="A488" s="3">
        <v>20</v>
      </c>
      <c r="B488" s="6">
        <v>1.6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4</v>
      </c>
    </row>
    <row r="505" spans="1:4">
      <c r="A505" s="3" t="s">
        <v>190</v>
      </c>
      <c r="B505" s="6" t="s">
        <v>14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-8.8800000000000008</v>
      </c>
    </row>
    <row r="509" spans="1:4">
      <c r="A509" s="3">
        <v>2</v>
      </c>
      <c r="B509" s="6">
        <v>-10.48</v>
      </c>
    </row>
    <row r="510" spans="1:4">
      <c r="A510" s="3">
        <v>3</v>
      </c>
      <c r="B510" s="6">
        <v>-11.76</v>
      </c>
    </row>
    <row r="511" spans="1:4">
      <c r="A511" s="3">
        <v>4</v>
      </c>
      <c r="B511" s="6">
        <v>-12.75</v>
      </c>
    </row>
    <row r="512" spans="1:4">
      <c r="A512" s="3">
        <v>5</v>
      </c>
      <c r="B512" s="6">
        <v>-13.69</v>
      </c>
    </row>
    <row r="513" spans="1:2">
      <c r="A513" s="3">
        <v>6</v>
      </c>
      <c r="B513" s="6">
        <v>-14.49</v>
      </c>
    </row>
    <row r="514" spans="1:2">
      <c r="A514" s="3">
        <v>7</v>
      </c>
      <c r="B514" s="6">
        <v>-15.15</v>
      </c>
    </row>
    <row r="515" spans="1:2">
      <c r="A515" s="3">
        <v>8</v>
      </c>
      <c r="B515" s="6">
        <v>-15.63</v>
      </c>
    </row>
    <row r="516" spans="1:2">
      <c r="A516" s="3">
        <v>9</v>
      </c>
      <c r="B516" s="6">
        <v>-14.63</v>
      </c>
    </row>
    <row r="517" spans="1:2">
      <c r="A517" s="3">
        <v>10</v>
      </c>
      <c r="B517" s="6">
        <v>-10.029999999999999</v>
      </c>
    </row>
    <row r="518" spans="1:2">
      <c r="A518" s="3">
        <v>11</v>
      </c>
      <c r="B518" s="6">
        <v>-2.2000000000000002</v>
      </c>
    </row>
    <row r="519" spans="1:2">
      <c r="A519" s="3">
        <v>12</v>
      </c>
      <c r="B519" s="6">
        <v>8.84</v>
      </c>
    </row>
    <row r="520" spans="1:2">
      <c r="A520" s="3">
        <v>13</v>
      </c>
      <c r="B520" s="6">
        <v>18.96</v>
      </c>
    </row>
    <row r="521" spans="1:2">
      <c r="A521" s="3">
        <v>14</v>
      </c>
      <c r="B521" s="6">
        <v>27.19</v>
      </c>
    </row>
    <row r="522" spans="1:2">
      <c r="A522" s="3">
        <v>15</v>
      </c>
      <c r="B522" s="6">
        <v>33.22</v>
      </c>
    </row>
    <row r="523" spans="1:2">
      <c r="A523" s="3">
        <v>16</v>
      </c>
      <c r="B523" s="6">
        <v>35.51</v>
      </c>
    </row>
    <row r="524" spans="1:2">
      <c r="A524" s="3">
        <v>17</v>
      </c>
      <c r="B524" s="6">
        <v>31.46</v>
      </c>
    </row>
    <row r="525" spans="1:2">
      <c r="A525" s="3">
        <v>18</v>
      </c>
      <c r="B525" s="6">
        <v>23.99</v>
      </c>
    </row>
    <row r="526" spans="1:2">
      <c r="A526" s="3">
        <v>19</v>
      </c>
      <c r="B526" s="6">
        <v>18.079999999999998</v>
      </c>
    </row>
    <row r="527" spans="1:2">
      <c r="A527" s="3">
        <v>20</v>
      </c>
      <c r="B527" s="6">
        <v>13.02</v>
      </c>
    </row>
    <row r="528" spans="1:2">
      <c r="A528" s="3">
        <v>21</v>
      </c>
      <c r="B528" s="6">
        <v>8.8699999999999992</v>
      </c>
    </row>
    <row r="529" spans="1:4">
      <c r="A529" s="3">
        <v>22</v>
      </c>
      <c r="B529" s="6">
        <v>5.12</v>
      </c>
    </row>
    <row r="530" spans="1:4">
      <c r="A530" s="3">
        <v>23</v>
      </c>
      <c r="B530" s="6">
        <v>2.0299999999999998</v>
      </c>
    </row>
    <row r="531" spans="1:4">
      <c r="A531" s="3">
        <v>24</v>
      </c>
      <c r="B531" s="6">
        <v>-1.03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4</v>
      </c>
    </row>
    <row r="545" spans="1:4">
      <c r="A545" s="3" t="s">
        <v>190</v>
      </c>
      <c r="B545" s="6" t="s">
        <v>14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1.61</v>
      </c>
    </row>
    <row r="549" spans="1:4">
      <c r="A549" s="3">
        <v>2</v>
      </c>
      <c r="B549" s="6">
        <v>0.93</v>
      </c>
    </row>
    <row r="550" spans="1:4">
      <c r="A550" s="3">
        <v>3</v>
      </c>
      <c r="B550" s="6">
        <v>0.49</v>
      </c>
    </row>
    <row r="551" spans="1:4">
      <c r="A551" s="3">
        <v>4</v>
      </c>
      <c r="B551" s="6">
        <v>7.0000000000000007E-2</v>
      </c>
    </row>
    <row r="552" spans="1:4">
      <c r="A552" s="3">
        <v>5</v>
      </c>
      <c r="B552" s="6">
        <v>-0.41</v>
      </c>
    </row>
    <row r="553" spans="1:4">
      <c r="A553" s="3">
        <v>6</v>
      </c>
      <c r="B553" s="6">
        <v>-0.87</v>
      </c>
    </row>
    <row r="554" spans="1:4">
      <c r="A554" s="3">
        <v>7</v>
      </c>
      <c r="B554" s="6">
        <v>-1.27</v>
      </c>
    </row>
    <row r="555" spans="1:4">
      <c r="A555" s="3">
        <v>8</v>
      </c>
      <c r="B555" s="6">
        <v>-1.64</v>
      </c>
    </row>
    <row r="556" spans="1:4">
      <c r="A556" s="3">
        <v>9</v>
      </c>
      <c r="B556" s="6">
        <v>-1.54</v>
      </c>
    </row>
    <row r="557" spans="1:4">
      <c r="A557" s="3">
        <v>10</v>
      </c>
      <c r="B557" s="6">
        <v>-0.4</v>
      </c>
    </row>
    <row r="558" spans="1:4">
      <c r="A558" s="3">
        <v>11</v>
      </c>
      <c r="B558" s="6">
        <v>1.59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6.72</v>
      </c>
    </row>
    <row r="561" spans="1:4">
      <c r="A561" s="3">
        <v>14</v>
      </c>
      <c r="B561" s="6">
        <v>8.66</v>
      </c>
    </row>
    <row r="562" spans="1:4">
      <c r="A562" s="3">
        <v>15</v>
      </c>
      <c r="B562" s="6">
        <v>10.02</v>
      </c>
    </row>
    <row r="563" spans="1:4">
      <c r="A563" s="3">
        <v>16</v>
      </c>
      <c r="B563" s="6">
        <v>10.4</v>
      </c>
    </row>
    <row r="564" spans="1:4">
      <c r="A564" s="3">
        <v>17</v>
      </c>
      <c r="B564" s="6">
        <v>9.41</v>
      </c>
    </row>
    <row r="565" spans="1:4">
      <c r="A565" s="3">
        <v>18</v>
      </c>
      <c r="B565" s="6">
        <v>7.66</v>
      </c>
    </row>
    <row r="566" spans="1:4">
      <c r="A566" s="3">
        <v>19</v>
      </c>
      <c r="B566" s="6">
        <v>6.74</v>
      </c>
    </row>
    <row r="567" spans="1:4">
      <c r="A567" s="3">
        <v>20</v>
      </c>
      <c r="B567" s="6">
        <v>6</v>
      </c>
    </row>
    <row r="568" spans="1:4">
      <c r="A568" s="3">
        <v>21</v>
      </c>
      <c r="B568" s="6">
        <v>5.41</v>
      </c>
    </row>
    <row r="569" spans="1:4">
      <c r="A569" s="3">
        <v>22</v>
      </c>
      <c r="B569" s="6">
        <v>4.74</v>
      </c>
    </row>
    <row r="570" spans="1:4">
      <c r="A570" s="3">
        <v>23</v>
      </c>
      <c r="B570" s="6">
        <v>4.2</v>
      </c>
    </row>
    <row r="571" spans="1:4">
      <c r="A571" s="3">
        <v>24</v>
      </c>
      <c r="B571" s="6">
        <v>3.66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4</v>
      </c>
    </row>
    <row r="585" spans="1:4">
      <c r="A585" s="3" t="s">
        <v>190</v>
      </c>
      <c r="B585" s="6" t="s">
        <v>14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22.58</v>
      </c>
    </row>
    <row r="589" spans="1:4">
      <c r="A589" s="3">
        <v>2</v>
      </c>
      <c r="B589" s="6">
        <v>21.15</v>
      </c>
    </row>
    <row r="590" spans="1:4">
      <c r="A590" s="3">
        <v>3</v>
      </c>
      <c r="B590" s="6">
        <v>20.23</v>
      </c>
    </row>
    <row r="591" spans="1:4">
      <c r="A591" s="3">
        <v>4</v>
      </c>
      <c r="B591" s="6">
        <v>19.45</v>
      </c>
    </row>
    <row r="592" spans="1:4">
      <c r="A592" s="3">
        <v>5</v>
      </c>
      <c r="B592" s="6">
        <v>18.95</v>
      </c>
    </row>
    <row r="593" spans="1:2">
      <c r="A593" s="3">
        <v>6</v>
      </c>
      <c r="B593" s="6">
        <v>19.239999999999998</v>
      </c>
    </row>
    <row r="594" spans="1:2">
      <c r="A594" s="3">
        <v>7</v>
      </c>
      <c r="B594" s="6">
        <v>21.16</v>
      </c>
    </row>
    <row r="595" spans="1:2">
      <c r="A595" s="3">
        <v>8</v>
      </c>
      <c r="B595" s="6">
        <v>23.56</v>
      </c>
    </row>
    <row r="596" spans="1:2">
      <c r="A596" s="3">
        <v>9</v>
      </c>
      <c r="B596" s="6">
        <v>25.67</v>
      </c>
    </row>
    <row r="597" spans="1:2">
      <c r="A597" s="3">
        <v>10</v>
      </c>
      <c r="B597" s="6">
        <v>28.91</v>
      </c>
    </row>
    <row r="598" spans="1:2">
      <c r="A598" s="3">
        <v>11</v>
      </c>
      <c r="B598" s="6">
        <v>32.799999999999997</v>
      </c>
    </row>
    <row r="599" spans="1:2">
      <c r="A599" s="3">
        <v>12</v>
      </c>
      <c r="B599" s="6">
        <v>37.49</v>
      </c>
    </row>
    <row r="600" spans="1:2">
      <c r="A600" s="3">
        <v>13</v>
      </c>
      <c r="B600" s="6">
        <v>41.94</v>
      </c>
    </row>
    <row r="601" spans="1:2">
      <c r="A601" s="3">
        <v>14</v>
      </c>
      <c r="B601" s="6">
        <v>45.43</v>
      </c>
    </row>
    <row r="602" spans="1:2">
      <c r="A602" s="3">
        <v>15</v>
      </c>
      <c r="B602" s="6">
        <v>47.41</v>
      </c>
    </row>
    <row r="603" spans="1:2">
      <c r="A603" s="3">
        <v>16</v>
      </c>
      <c r="B603" s="6">
        <v>47.84</v>
      </c>
    </row>
    <row r="604" spans="1:2">
      <c r="A604" s="3">
        <v>17</v>
      </c>
      <c r="B604" s="6">
        <v>47.01</v>
      </c>
    </row>
    <row r="605" spans="1:2">
      <c r="A605" s="3">
        <v>18</v>
      </c>
      <c r="B605" s="6">
        <v>45.53</v>
      </c>
    </row>
    <row r="606" spans="1:2">
      <c r="A606" s="3">
        <v>19</v>
      </c>
      <c r="B606" s="6">
        <v>37.369999999999997</v>
      </c>
    </row>
    <row r="607" spans="1:2">
      <c r="A607" s="3">
        <v>20</v>
      </c>
      <c r="B607" s="6">
        <v>31.57</v>
      </c>
    </row>
    <row r="608" spans="1:2">
      <c r="A608" s="3">
        <v>21</v>
      </c>
      <c r="B608" s="6">
        <v>29.05</v>
      </c>
    </row>
    <row r="609" spans="1:4">
      <c r="A609" s="3">
        <v>22</v>
      </c>
      <c r="B609" s="6">
        <v>26.92</v>
      </c>
    </row>
    <row r="610" spans="1:4">
      <c r="A610" s="3">
        <v>23</v>
      </c>
      <c r="B610" s="6">
        <v>25.52</v>
      </c>
    </row>
    <row r="611" spans="1:4">
      <c r="A611" s="3">
        <v>24</v>
      </c>
      <c r="B611" s="6">
        <v>23.84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4</v>
      </c>
    </row>
    <row r="625" spans="1:4">
      <c r="A625" s="3" t="s">
        <v>190</v>
      </c>
      <c r="B625" s="6" t="s">
        <v>14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24.36</v>
      </c>
    </row>
    <row r="629" spans="1:4">
      <c r="A629" s="3">
        <v>2</v>
      </c>
      <c r="B629" s="6">
        <v>23.46</v>
      </c>
    </row>
    <row r="630" spans="1:4">
      <c r="A630" s="3">
        <v>3</v>
      </c>
      <c r="B630" s="6">
        <v>22.86</v>
      </c>
    </row>
    <row r="631" spans="1:4">
      <c r="A631" s="3">
        <v>4</v>
      </c>
      <c r="B631" s="6">
        <v>22.27</v>
      </c>
    </row>
    <row r="632" spans="1:4">
      <c r="A632" s="3">
        <v>5</v>
      </c>
      <c r="B632" s="6">
        <v>21.86</v>
      </c>
    </row>
    <row r="633" spans="1:4">
      <c r="A633" s="3">
        <v>6</v>
      </c>
      <c r="B633" s="6">
        <v>22.01</v>
      </c>
    </row>
    <row r="634" spans="1:4">
      <c r="A634" s="3">
        <v>7</v>
      </c>
      <c r="B634" s="6">
        <v>23.32</v>
      </c>
    </row>
    <row r="635" spans="1:4">
      <c r="A635" s="3">
        <v>8</v>
      </c>
      <c r="B635" s="6">
        <v>25.62</v>
      </c>
    </row>
    <row r="636" spans="1:4">
      <c r="A636" s="3">
        <v>9</v>
      </c>
      <c r="B636" s="6">
        <v>27.59</v>
      </c>
    </row>
    <row r="637" spans="1:4">
      <c r="A637" s="3">
        <v>10</v>
      </c>
      <c r="B637" s="6">
        <v>28.82</v>
      </c>
    </row>
    <row r="638" spans="1:4">
      <c r="A638" s="3">
        <v>11</v>
      </c>
      <c r="B638" s="6">
        <v>29.84</v>
      </c>
    </row>
    <row r="639" spans="1:4">
      <c r="A639" s="3">
        <v>12</v>
      </c>
      <c r="B639" s="6">
        <v>30.98</v>
      </c>
    </row>
    <row r="640" spans="1:4">
      <c r="A640" s="3">
        <v>13</v>
      </c>
      <c r="B640" s="6">
        <v>32.08</v>
      </c>
    </row>
    <row r="641" spans="1:4">
      <c r="A641" s="3">
        <v>14</v>
      </c>
      <c r="B641" s="6">
        <v>32.85</v>
      </c>
    </row>
    <row r="642" spans="1:4">
      <c r="A642" s="3">
        <v>15</v>
      </c>
      <c r="B642" s="6">
        <v>33.33</v>
      </c>
    </row>
    <row r="643" spans="1:4">
      <c r="A643" s="3">
        <v>16</v>
      </c>
      <c r="B643" s="6">
        <v>33.549999999999997</v>
      </c>
    </row>
    <row r="644" spans="1:4">
      <c r="A644" s="3">
        <v>17</v>
      </c>
      <c r="B644" s="6">
        <v>33.44</v>
      </c>
    </row>
    <row r="645" spans="1:4">
      <c r="A645" s="3">
        <v>18</v>
      </c>
      <c r="B645" s="6">
        <v>33.229999999999997</v>
      </c>
    </row>
    <row r="646" spans="1:4">
      <c r="A646" s="3">
        <v>19</v>
      </c>
      <c r="B646" s="6">
        <v>30.92</v>
      </c>
    </row>
    <row r="647" spans="1:4">
      <c r="A647" s="3">
        <v>20</v>
      </c>
      <c r="B647" s="6">
        <v>29.17</v>
      </c>
    </row>
    <row r="648" spans="1:4">
      <c r="A648" s="3">
        <v>21</v>
      </c>
      <c r="B648" s="6">
        <v>28.31</v>
      </c>
    </row>
    <row r="649" spans="1:4">
      <c r="A649" s="3">
        <v>22</v>
      </c>
      <c r="B649" s="6">
        <v>27.27</v>
      </c>
    </row>
    <row r="650" spans="1:4">
      <c r="A650" s="3">
        <v>23</v>
      </c>
      <c r="B650" s="6">
        <v>26.62</v>
      </c>
    </row>
    <row r="651" spans="1:4">
      <c r="A651" s="3">
        <v>24</v>
      </c>
      <c r="B651" s="6">
        <v>25.54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4</v>
      </c>
    </row>
    <row r="665" spans="1:4">
      <c r="A665" s="3" t="s">
        <v>190</v>
      </c>
      <c r="B665" s="6" t="s">
        <v>14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3.25</v>
      </c>
    </row>
    <row r="669" spans="1:4">
      <c r="A669" s="3">
        <v>2</v>
      </c>
      <c r="B669" s="6">
        <v>3.4089999999999998</v>
      </c>
    </row>
    <row r="670" spans="1:4">
      <c r="A670" s="3">
        <v>3</v>
      </c>
      <c r="B670" s="6">
        <v>3.3919999999999999</v>
      </c>
    </row>
    <row r="671" spans="1:4">
      <c r="A671" s="3">
        <v>4</v>
      </c>
      <c r="B671" s="6">
        <v>3.3809999999999998</v>
      </c>
    </row>
    <row r="672" spans="1:4">
      <c r="A672" s="3">
        <v>5</v>
      </c>
      <c r="B672" s="6">
        <v>3.4169999999999998</v>
      </c>
    </row>
    <row r="673" spans="1:2">
      <c r="A673" s="3">
        <v>6</v>
      </c>
      <c r="B673" s="6">
        <v>3.4319999999999999</v>
      </c>
    </row>
    <row r="674" spans="1:2">
      <c r="A674" s="3">
        <v>7</v>
      </c>
      <c r="B674" s="6">
        <v>3.4209999999999998</v>
      </c>
    </row>
    <row r="675" spans="1:2">
      <c r="A675" s="3">
        <v>8</v>
      </c>
      <c r="B675" s="6">
        <v>3.3370000000000002</v>
      </c>
    </row>
    <row r="676" spans="1:2">
      <c r="A676" s="3">
        <v>9</v>
      </c>
      <c r="B676" s="6">
        <v>2.7669999999999999</v>
      </c>
    </row>
    <row r="677" spans="1:2">
      <c r="A677" s="3">
        <v>10</v>
      </c>
      <c r="B677" s="6">
        <v>1.4970000000000001</v>
      </c>
    </row>
    <row r="678" spans="1:2">
      <c r="A678" s="3">
        <v>11</v>
      </c>
      <c r="B678" s="6">
        <v>0.151</v>
      </c>
    </row>
    <row r="679" spans="1:2">
      <c r="A679" s="3">
        <v>12</v>
      </c>
      <c r="B679" s="6">
        <v>-0.77100000000000002</v>
      </c>
    </row>
    <row r="680" spans="1:2">
      <c r="A680" s="3">
        <v>13</v>
      </c>
      <c r="B680" s="6">
        <v>-2.66</v>
      </c>
    </row>
    <row r="681" spans="1:2">
      <c r="A681" s="3">
        <v>14</v>
      </c>
      <c r="B681" s="6">
        <v>-3.5750000000000002</v>
      </c>
    </row>
    <row r="682" spans="1:2">
      <c r="A682" s="3">
        <v>15</v>
      </c>
      <c r="B682" s="6">
        <v>-3.5270000000000001</v>
      </c>
    </row>
    <row r="683" spans="1:2">
      <c r="A683" s="3">
        <v>16</v>
      </c>
      <c r="B683" s="6">
        <v>-2.4350000000000001</v>
      </c>
    </row>
    <row r="684" spans="1:2">
      <c r="A684" s="3">
        <v>17</v>
      </c>
      <c r="B684" s="6">
        <v>-0.35599999999999998</v>
      </c>
    </row>
    <row r="685" spans="1:2">
      <c r="A685" s="3">
        <v>18</v>
      </c>
      <c r="B685" s="6">
        <v>0.24299999999999999</v>
      </c>
    </row>
    <row r="686" spans="1:2">
      <c r="A686" s="3">
        <v>19</v>
      </c>
      <c r="B686" s="6">
        <v>1.53</v>
      </c>
    </row>
    <row r="687" spans="1:2">
      <c r="A687" s="3">
        <v>20</v>
      </c>
      <c r="B687" s="6">
        <v>2.3210000000000002</v>
      </c>
    </row>
    <row r="688" spans="1:2">
      <c r="A688" s="3">
        <v>21</v>
      </c>
      <c r="B688" s="6">
        <v>2.641</v>
      </c>
    </row>
    <row r="689" spans="1:4">
      <c r="A689" s="3">
        <v>22</v>
      </c>
      <c r="B689" s="6">
        <v>2.899</v>
      </c>
    </row>
    <row r="690" spans="1:4">
      <c r="A690" s="3">
        <v>23</v>
      </c>
      <c r="B690" s="6">
        <v>3.0169999999999999</v>
      </c>
    </row>
    <row r="691" spans="1:4">
      <c r="A691" s="3">
        <v>24</v>
      </c>
      <c r="B691" s="6">
        <v>3.008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4</v>
      </c>
    </row>
    <row r="705" spans="1:4">
      <c r="A705" s="3" t="s">
        <v>190</v>
      </c>
      <c r="B705" s="6" t="s">
        <v>14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2.4409999999999998</v>
      </c>
    </row>
    <row r="709" spans="1:4">
      <c r="A709" s="3">
        <v>2</v>
      </c>
      <c r="B709" s="6">
        <v>2.6059999999999999</v>
      </c>
    </row>
    <row r="710" spans="1:4">
      <c r="A710" s="3">
        <v>3</v>
      </c>
      <c r="B710" s="6">
        <v>2.6230000000000002</v>
      </c>
    </row>
    <row r="711" spans="1:4">
      <c r="A711" s="3">
        <v>4</v>
      </c>
      <c r="B711" s="6">
        <v>2.6669999999999998</v>
      </c>
    </row>
    <row r="712" spans="1:4">
      <c r="A712" s="3">
        <v>5</v>
      </c>
      <c r="B712" s="6">
        <v>2.7440000000000002</v>
      </c>
    </row>
    <row r="713" spans="1:4">
      <c r="A713" s="3">
        <v>6</v>
      </c>
      <c r="B713" s="6">
        <v>2.8</v>
      </c>
    </row>
    <row r="714" spans="1:4">
      <c r="A714" s="3">
        <v>7</v>
      </c>
      <c r="B714" s="6">
        <v>2.8340000000000001</v>
      </c>
    </row>
    <row r="715" spans="1:4">
      <c r="A715" s="3">
        <v>8</v>
      </c>
      <c r="B715" s="6">
        <v>2.8370000000000002</v>
      </c>
    </row>
    <row r="716" spans="1:4">
      <c r="A716" s="3">
        <v>9</v>
      </c>
      <c r="B716" s="6">
        <v>2.641</v>
      </c>
    </row>
    <row r="717" spans="1:4">
      <c r="A717" s="3">
        <v>10</v>
      </c>
      <c r="B717" s="6">
        <v>2.12</v>
      </c>
    </row>
    <row r="718" spans="1:4">
      <c r="A718" s="3">
        <v>11</v>
      </c>
      <c r="B718" s="6">
        <v>1.502</v>
      </c>
    </row>
    <row r="719" spans="1:4">
      <c r="A719" s="3">
        <v>12</v>
      </c>
      <c r="B719" s="6">
        <v>0.67600000000000005</v>
      </c>
    </row>
    <row r="720" spans="1:4">
      <c r="A720" s="3">
        <v>13</v>
      </c>
      <c r="B720" s="6">
        <v>7.3999999999999996E-2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2.7E-2</v>
      </c>
    </row>
    <row r="725" spans="1:4">
      <c r="A725" s="3">
        <v>18</v>
      </c>
      <c r="B725" s="6">
        <v>0.41299999999999998</v>
      </c>
    </row>
    <row r="726" spans="1:4">
      <c r="A726" s="3">
        <v>19</v>
      </c>
      <c r="B726" s="6">
        <v>0.80400000000000005</v>
      </c>
    </row>
    <row r="727" spans="1:4">
      <c r="A727" s="3">
        <v>20</v>
      </c>
      <c r="B727" s="6">
        <v>1.0680000000000001</v>
      </c>
    </row>
    <row r="728" spans="1:4">
      <c r="A728" s="3">
        <v>21</v>
      </c>
      <c r="B728" s="6">
        <v>1.2689999999999999</v>
      </c>
    </row>
    <row r="729" spans="1:4">
      <c r="A729" s="3">
        <v>22</v>
      </c>
      <c r="B729" s="6">
        <v>1.502</v>
      </c>
    </row>
    <row r="730" spans="1:4">
      <c r="A730" s="3">
        <v>23</v>
      </c>
      <c r="B730" s="6">
        <v>1.6579999999999999</v>
      </c>
    </row>
    <row r="731" spans="1:4">
      <c r="A731" s="3">
        <v>24</v>
      </c>
      <c r="B731" s="6">
        <v>1.7490000000000001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4</v>
      </c>
    </row>
    <row r="746" spans="1:4">
      <c r="A746" s="3" t="s">
        <v>190</v>
      </c>
      <c r="B746" s="6" t="s">
        <v>14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0</v>
      </c>
    </row>
    <row r="796" spans="1:2">
      <c r="A796" s="3">
        <v>-3</v>
      </c>
      <c r="B796" s="6">
        <v>0</v>
      </c>
    </row>
    <row r="797" spans="1:2">
      <c r="A797" s="3">
        <v>-2</v>
      </c>
      <c r="B797" s="6">
        <v>3</v>
      </c>
    </row>
    <row r="798" spans="1:2">
      <c r="A798" s="3">
        <v>-1</v>
      </c>
      <c r="B798" s="6">
        <v>3</v>
      </c>
    </row>
    <row r="799" spans="1:2">
      <c r="A799" s="3">
        <v>0</v>
      </c>
      <c r="B799" s="6">
        <v>8</v>
      </c>
    </row>
    <row r="800" spans="1:2">
      <c r="A800" s="3">
        <v>1</v>
      </c>
      <c r="B800" s="6">
        <v>6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17</v>
      </c>
    </row>
    <row r="804" spans="1:2">
      <c r="A804" s="3">
        <v>5</v>
      </c>
      <c r="B804" s="6">
        <v>18</v>
      </c>
    </row>
    <row r="805" spans="1:2">
      <c r="A805" s="3">
        <v>6</v>
      </c>
      <c r="B805" s="6">
        <v>22</v>
      </c>
    </row>
    <row r="806" spans="1:2">
      <c r="A806" s="3">
        <v>7</v>
      </c>
      <c r="B806" s="6">
        <v>31</v>
      </c>
    </row>
    <row r="807" spans="1:2">
      <c r="A807" s="3">
        <v>8</v>
      </c>
      <c r="B807" s="6">
        <v>30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51</v>
      </c>
    </row>
    <row r="810" spans="1:2">
      <c r="A810" s="3">
        <v>11</v>
      </c>
      <c r="B810" s="6">
        <v>67</v>
      </c>
    </row>
    <row r="811" spans="1:2">
      <c r="A811" s="3">
        <v>12</v>
      </c>
      <c r="B811" s="6">
        <v>90</v>
      </c>
    </row>
    <row r="812" spans="1:2">
      <c r="A812" s="3">
        <v>13</v>
      </c>
      <c r="B812" s="6">
        <v>115</v>
      </c>
    </row>
    <row r="813" spans="1:2">
      <c r="A813" s="3">
        <v>14</v>
      </c>
      <c r="B813" s="6">
        <v>156</v>
      </c>
    </row>
    <row r="814" spans="1:2">
      <c r="A814" s="3">
        <v>15</v>
      </c>
      <c r="B814" s="6">
        <v>172</v>
      </c>
    </row>
    <row r="815" spans="1:2">
      <c r="A815" s="3">
        <v>16</v>
      </c>
      <c r="B815" s="6">
        <v>215</v>
      </c>
    </row>
    <row r="816" spans="1:2">
      <c r="A816" s="3">
        <v>17</v>
      </c>
      <c r="B816" s="6">
        <v>244</v>
      </c>
    </row>
    <row r="817" spans="1:2">
      <c r="A817" s="3">
        <v>18</v>
      </c>
      <c r="B817" s="6">
        <v>293</v>
      </c>
    </row>
    <row r="818" spans="1:2">
      <c r="A818" s="3">
        <v>19</v>
      </c>
      <c r="B818" s="6">
        <v>338</v>
      </c>
    </row>
    <row r="819" spans="1:2">
      <c r="A819" s="3">
        <v>20</v>
      </c>
      <c r="B819" s="6">
        <v>387</v>
      </c>
    </row>
    <row r="820" spans="1:2">
      <c r="A820" s="3">
        <v>21</v>
      </c>
      <c r="B820" s="6">
        <v>398</v>
      </c>
    </row>
    <row r="821" spans="1:2">
      <c r="A821" s="3">
        <v>22</v>
      </c>
      <c r="B821" s="6">
        <v>385</v>
      </c>
    </row>
    <row r="822" spans="1:2">
      <c r="A822" s="3">
        <v>23</v>
      </c>
      <c r="B822" s="6">
        <v>396</v>
      </c>
    </row>
    <row r="823" spans="1:2">
      <c r="A823" s="3">
        <v>24</v>
      </c>
      <c r="B823" s="6">
        <v>380</v>
      </c>
    </row>
    <row r="824" spans="1:2">
      <c r="A824" s="3">
        <v>25</v>
      </c>
      <c r="B824" s="6">
        <v>417</v>
      </c>
    </row>
    <row r="825" spans="1:2">
      <c r="A825" s="3">
        <v>26</v>
      </c>
      <c r="B825" s="6">
        <v>455</v>
      </c>
    </row>
    <row r="826" spans="1:2">
      <c r="A826" s="3">
        <v>27</v>
      </c>
      <c r="B826" s="6">
        <v>459</v>
      </c>
    </row>
    <row r="827" spans="1:2">
      <c r="A827" s="3">
        <v>28</v>
      </c>
      <c r="B827" s="6">
        <v>445</v>
      </c>
    </row>
    <row r="828" spans="1:2">
      <c r="A828" s="3">
        <v>29</v>
      </c>
      <c r="B828" s="6">
        <v>459</v>
      </c>
    </row>
    <row r="829" spans="1:2">
      <c r="A829" s="3">
        <v>30</v>
      </c>
      <c r="B829" s="6">
        <v>415</v>
      </c>
    </row>
    <row r="830" spans="1:2">
      <c r="A830" s="3">
        <v>31</v>
      </c>
      <c r="B830" s="6">
        <v>406</v>
      </c>
    </row>
    <row r="831" spans="1:2">
      <c r="A831" s="3">
        <v>32</v>
      </c>
      <c r="B831" s="6">
        <v>369</v>
      </c>
    </row>
    <row r="832" spans="1:2">
      <c r="A832" s="3">
        <v>33</v>
      </c>
      <c r="B832" s="6">
        <v>339</v>
      </c>
    </row>
    <row r="833" spans="1:2">
      <c r="A833" s="3">
        <v>34</v>
      </c>
      <c r="B833" s="6">
        <v>277</v>
      </c>
    </row>
    <row r="834" spans="1:2">
      <c r="A834" s="3">
        <v>35</v>
      </c>
      <c r="B834" s="6">
        <v>230</v>
      </c>
    </row>
    <row r="835" spans="1:2">
      <c r="A835" s="3">
        <v>36</v>
      </c>
      <c r="B835" s="6">
        <v>191</v>
      </c>
    </row>
    <row r="836" spans="1:2">
      <c r="A836" s="3">
        <v>37</v>
      </c>
      <c r="B836" s="6">
        <v>164</v>
      </c>
    </row>
    <row r="837" spans="1:2">
      <c r="A837" s="3">
        <v>38</v>
      </c>
      <c r="B837" s="6">
        <v>108</v>
      </c>
    </row>
    <row r="838" spans="1:2">
      <c r="A838" s="3">
        <v>39</v>
      </c>
      <c r="B838" s="6">
        <v>71</v>
      </c>
    </row>
    <row r="839" spans="1:2">
      <c r="A839" s="3">
        <v>40</v>
      </c>
      <c r="B839" s="6">
        <v>37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0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4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344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345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370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5">
      <c r="A57" s="5" t="s">
        <v>15</v>
      </c>
    </row>
    <row r="58" spans="1:5">
      <c r="A58" s="5" t="s">
        <v>332</v>
      </c>
    </row>
    <row r="61" spans="1:5">
      <c r="A61" s="3" t="s">
        <v>188</v>
      </c>
    </row>
    <row r="62" spans="1:5">
      <c r="A62" s="3" t="s">
        <v>189</v>
      </c>
      <c r="B62" s="6" t="s">
        <v>5</v>
      </c>
    </row>
    <row r="63" spans="1:5">
      <c r="A63" s="3" t="s">
        <v>190</v>
      </c>
      <c r="B63" s="6" t="s">
        <v>15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4.7729999999999997</v>
      </c>
    </row>
    <row r="66" spans="1:2">
      <c r="A66" s="3" t="s">
        <v>26</v>
      </c>
      <c r="B66" s="6">
        <v>4.806</v>
      </c>
    </row>
    <row r="67" spans="1:2">
      <c r="A67" s="3" t="s">
        <v>27</v>
      </c>
      <c r="B67" s="6">
        <v>5.0490000000000004</v>
      </c>
    </row>
    <row r="68" spans="1:2">
      <c r="A68" s="3" t="s">
        <v>28</v>
      </c>
      <c r="B68" s="6">
        <v>5.359</v>
      </c>
    </row>
    <row r="69" spans="1:2">
      <c r="A69" s="3" t="s">
        <v>29</v>
      </c>
      <c r="B69" s="6">
        <v>2.8879999999999999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1.61</v>
      </c>
    </row>
    <row r="72" spans="1:2">
      <c r="A72" s="3" t="s">
        <v>33</v>
      </c>
      <c r="B72" s="6">
        <v>1.8620000000000001</v>
      </c>
    </row>
    <row r="73" spans="1:2">
      <c r="A73" s="3" t="s">
        <v>34</v>
      </c>
      <c r="B73" s="6">
        <v>3.7519999999999998</v>
      </c>
    </row>
    <row r="74" spans="1:2">
      <c r="A74" s="3" t="s">
        <v>35</v>
      </c>
      <c r="B74" s="6">
        <v>4.3470000000000004</v>
      </c>
    </row>
    <row r="75" spans="1:2">
      <c r="A75" s="3" t="s">
        <v>36</v>
      </c>
      <c r="B75" s="6">
        <v>1.0209999999999999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2.6640000000000001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6.5590000000000002</v>
      </c>
    </row>
    <row r="81" spans="1:2">
      <c r="A81" s="3" t="s">
        <v>43</v>
      </c>
      <c r="B81" s="6"/>
    </row>
    <row r="82" spans="1:2">
      <c r="A82" s="3" t="s">
        <v>44</v>
      </c>
      <c r="B82" s="6">
        <v>7.2149999999999999</v>
      </c>
    </row>
    <row r="83" spans="1:2">
      <c r="A83" s="3" t="s">
        <v>45</v>
      </c>
      <c r="B83" s="6">
        <v>10.74</v>
      </c>
    </row>
    <row r="84" spans="1:2">
      <c r="A84" s="3" t="s">
        <v>47</v>
      </c>
      <c r="B84" s="6">
        <v>6.0090000000000003</v>
      </c>
    </row>
    <row r="85" spans="1:2">
      <c r="A85" s="3" t="s">
        <v>48</v>
      </c>
      <c r="B85" s="6">
        <v>5.7389999999999999</v>
      </c>
    </row>
    <row r="86" spans="1:2">
      <c r="A86" s="3" t="s">
        <v>49</v>
      </c>
      <c r="B86" s="6">
        <v>4.93</v>
      </c>
    </row>
    <row r="87" spans="1:2">
      <c r="A87" s="3" t="s">
        <v>50</v>
      </c>
      <c r="B87" s="6">
        <v>5.125</v>
      </c>
    </row>
    <row r="88" spans="1:2">
      <c r="A88" s="3" t="s">
        <v>51</v>
      </c>
      <c r="B88" s="6">
        <v>4.9589999999999996</v>
      </c>
    </row>
    <row r="89" spans="1:2">
      <c r="A89" s="3" t="s">
        <v>52</v>
      </c>
      <c r="B89" s="6">
        <v>5.077</v>
      </c>
    </row>
    <row r="90" spans="1:2">
      <c r="A90" s="3" t="s">
        <v>53</v>
      </c>
      <c r="B90" s="6">
        <v>5.327</v>
      </c>
    </row>
    <row r="91" spans="1:2">
      <c r="A91" s="3" t="s">
        <v>54</v>
      </c>
      <c r="B91" s="6">
        <v>4.2089999999999996</v>
      </c>
    </row>
    <row r="92" spans="1:2">
      <c r="A92" s="3" t="s">
        <v>55</v>
      </c>
      <c r="B92" s="6">
        <v>4.7990000000000004</v>
      </c>
    </row>
    <row r="93" spans="1:2">
      <c r="A93" s="3" t="s">
        <v>56</v>
      </c>
      <c r="B93" s="6">
        <v>7.0750000000000002</v>
      </c>
    </row>
    <row r="94" spans="1:2">
      <c r="A94" s="3" t="s">
        <v>57</v>
      </c>
      <c r="B94" s="6">
        <v>8.8729999999999993</v>
      </c>
    </row>
    <row r="95" spans="1:2">
      <c r="A95" s="3" t="s">
        <v>58</v>
      </c>
      <c r="B95" s="6">
        <v>7.61</v>
      </c>
    </row>
    <row r="96" spans="1:2">
      <c r="A96" s="3" t="s">
        <v>59</v>
      </c>
      <c r="B96" s="6">
        <v>6.4880000000000004</v>
      </c>
    </row>
    <row r="97" spans="1:2">
      <c r="A97" s="3" t="s">
        <v>60</v>
      </c>
      <c r="B97" s="6">
        <v>4.9870000000000001</v>
      </c>
    </row>
    <row r="98" spans="1:2">
      <c r="A98" s="3" t="s">
        <v>61</v>
      </c>
      <c r="B98" s="6">
        <v>5.9530000000000003</v>
      </c>
    </row>
    <row r="99" spans="1:2">
      <c r="A99" s="3" t="s">
        <v>62</v>
      </c>
      <c r="B99" s="6">
        <v>2.4460000000000002</v>
      </c>
    </row>
    <row r="100" spans="1:2">
      <c r="A100" s="3" t="s">
        <v>192</v>
      </c>
    </row>
    <row r="101" spans="1:2">
      <c r="A101" s="3" t="s">
        <v>189</v>
      </c>
      <c r="B101" s="6" t="s">
        <v>5</v>
      </c>
    </row>
    <row r="102" spans="1:2">
      <c r="A102" s="3" t="s">
        <v>190</v>
      </c>
      <c r="B102" s="6" t="s">
        <v>15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6.4329999999999998</v>
      </c>
    </row>
    <row r="105" spans="1:2">
      <c r="A105" s="3" t="s">
        <v>26</v>
      </c>
      <c r="B105" s="6">
        <v>4.851</v>
      </c>
    </row>
    <row r="106" spans="1:2">
      <c r="A106" s="3" t="s">
        <v>27</v>
      </c>
      <c r="B106" s="6">
        <v>4.0919999999999996</v>
      </c>
    </row>
    <row r="107" spans="1:2">
      <c r="A107" s="3" t="s">
        <v>28</v>
      </c>
      <c r="B107" s="6">
        <v>3.1080000000000001</v>
      </c>
    </row>
    <row r="108" spans="1:2">
      <c r="A108" s="3" t="s">
        <v>29</v>
      </c>
      <c r="B108" s="6">
        <v>6.1829999999999998</v>
      </c>
    </row>
    <row r="109" spans="1:2">
      <c r="A109" s="3" t="s">
        <v>31</v>
      </c>
      <c r="B109" s="6">
        <v>5.14</v>
      </c>
    </row>
    <row r="110" spans="1:2">
      <c r="A110" s="3" t="s">
        <v>32</v>
      </c>
      <c r="B110" s="6">
        <v>2.6</v>
      </c>
    </row>
    <row r="111" spans="1:2">
      <c r="A111" s="3" t="s">
        <v>33</v>
      </c>
      <c r="B111" s="6">
        <v>1.5329999999999999</v>
      </c>
    </row>
    <row r="112" spans="1:2">
      <c r="A112" s="3" t="s">
        <v>34</v>
      </c>
      <c r="B112" s="6">
        <v>2.6160000000000001</v>
      </c>
    </row>
    <row r="113" spans="1:2">
      <c r="A113" s="3" t="s">
        <v>35</v>
      </c>
      <c r="B113" s="6">
        <v>1.9339999999999999</v>
      </c>
    </row>
    <row r="114" spans="1:2">
      <c r="A114" s="3" t="s">
        <v>36</v>
      </c>
      <c r="B114" s="6">
        <v>2.536</v>
      </c>
    </row>
    <row r="115" spans="1:2">
      <c r="A115" s="3" t="s">
        <v>37</v>
      </c>
      <c r="B115" s="6">
        <v>0.52600000000000002</v>
      </c>
    </row>
    <row r="116" spans="1:2">
      <c r="A116" s="3" t="s">
        <v>38</v>
      </c>
      <c r="B116" s="6">
        <v>0.66600000000000004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0.61299999999999999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0.70099999999999996</v>
      </c>
    </row>
    <row r="122" spans="1:2">
      <c r="A122" s="3" t="s">
        <v>45</v>
      </c>
      <c r="B122" s="6">
        <v>0.97599999999999998</v>
      </c>
    </row>
    <row r="123" spans="1:2">
      <c r="A123" s="3" t="s">
        <v>47</v>
      </c>
      <c r="B123" s="6">
        <v>1.0720000000000001</v>
      </c>
    </row>
    <row r="124" spans="1:2">
      <c r="A124" s="3" t="s">
        <v>48</v>
      </c>
      <c r="B124" s="6">
        <v>2.5449999999999999</v>
      </c>
    </row>
    <row r="125" spans="1:2">
      <c r="A125" s="3" t="s">
        <v>49</v>
      </c>
      <c r="B125" s="6">
        <v>8.67</v>
      </c>
    </row>
    <row r="126" spans="1:2">
      <c r="A126" s="3" t="s">
        <v>50</v>
      </c>
      <c r="B126" s="6">
        <v>5.8949999999999996</v>
      </c>
    </row>
    <row r="127" spans="1:2">
      <c r="A127" s="3" t="s">
        <v>51</v>
      </c>
      <c r="B127" s="6">
        <v>7.0110000000000001</v>
      </c>
    </row>
    <row r="128" spans="1:2">
      <c r="A128" s="3" t="s">
        <v>52</v>
      </c>
      <c r="B128" s="6">
        <v>5.8360000000000003</v>
      </c>
    </row>
    <row r="129" spans="1:4">
      <c r="A129" s="3" t="s">
        <v>53</v>
      </c>
      <c r="B129" s="6">
        <v>4.57</v>
      </c>
    </row>
    <row r="130" spans="1:4">
      <c r="A130" s="3" t="s">
        <v>54</v>
      </c>
      <c r="B130" s="6">
        <v>5.9059999999999997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0.04</v>
      </c>
    </row>
    <row r="133" spans="1:4">
      <c r="A133" s="3" t="s">
        <v>57</v>
      </c>
      <c r="B133" s="6">
        <v>5.8999999999999997E-2</v>
      </c>
    </row>
    <row r="134" spans="1:4">
      <c r="A134" s="3" t="s">
        <v>58</v>
      </c>
      <c r="B134" s="6">
        <v>0.14699999999999999</v>
      </c>
    </row>
    <row r="135" spans="1:4">
      <c r="A135" s="3" t="s">
        <v>59</v>
      </c>
      <c r="B135" s="6">
        <v>0.61699999999999999</v>
      </c>
    </row>
    <row r="136" spans="1:4">
      <c r="A136" s="3" t="s">
        <v>60</v>
      </c>
      <c r="B136" s="6">
        <v>4.1719999999999997</v>
      </c>
    </row>
    <row r="137" spans="1:4">
      <c r="A137" s="3" t="s">
        <v>61</v>
      </c>
      <c r="B137" s="6">
        <v>0.224</v>
      </c>
    </row>
    <row r="138" spans="1:4">
      <c r="A138" s="3" t="s">
        <v>62</v>
      </c>
      <c r="B138" s="6">
        <v>1.405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5</v>
      </c>
      <c r="C143" s="8"/>
      <c r="D143" s="6"/>
    </row>
    <row r="144" spans="1:4">
      <c r="A144" s="3" t="s">
        <v>190</v>
      </c>
      <c r="B144" s="6" t="s">
        <v>15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3.94</v>
      </c>
      <c r="C146" s="222" t="s">
        <v>92</v>
      </c>
      <c r="D146" s="179">
        <v>5</v>
      </c>
    </row>
    <row r="147" spans="1:4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>
      <c r="A151" s="3" t="s">
        <v>31</v>
      </c>
      <c r="B151" s="6">
        <v>0</v>
      </c>
      <c r="C151" s="222" t="s">
        <v>92</v>
      </c>
      <c r="D151" s="179"/>
    </row>
    <row r="152" spans="1:4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>
      <c r="A153" s="3" t="s">
        <v>33</v>
      </c>
      <c r="B153" s="6">
        <v>3.456</v>
      </c>
      <c r="C153" s="222" t="s">
        <v>92</v>
      </c>
      <c r="D153" s="179">
        <v>7</v>
      </c>
    </row>
    <row r="154" spans="1:4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/>
    </row>
    <row r="158" spans="1:4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>
      <c r="A162" s="3" t="s">
        <v>43</v>
      </c>
      <c r="B162" s="6"/>
      <c r="C162" s="180"/>
      <c r="D162" s="179"/>
    </row>
    <row r="163" spans="1:4">
      <c r="A163" s="3" t="s">
        <v>44</v>
      </c>
      <c r="B163" s="6">
        <v>3.28</v>
      </c>
      <c r="C163" s="222" t="s">
        <v>92</v>
      </c>
      <c r="D163" s="179">
        <v>5</v>
      </c>
    </row>
    <row r="164" spans="1:4">
      <c r="A164" s="3" t="s">
        <v>45</v>
      </c>
      <c r="B164" s="6">
        <v>4.984</v>
      </c>
      <c r="C164" s="222" t="s">
        <v>92</v>
      </c>
      <c r="D164" s="179">
        <v>2</v>
      </c>
    </row>
    <row r="165" spans="1:4">
      <c r="A165" s="3" t="s">
        <v>47</v>
      </c>
      <c r="B165" s="6">
        <v>3.1</v>
      </c>
      <c r="C165" s="222" t="s">
        <v>92</v>
      </c>
      <c r="D165" s="179">
        <v>5</v>
      </c>
    </row>
    <row r="166" spans="1:4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>
      <c r="A168" s="3" t="s">
        <v>50</v>
      </c>
      <c r="B168" s="6">
        <v>3.278</v>
      </c>
      <c r="C168" s="222" t="s">
        <v>92</v>
      </c>
      <c r="D168" s="179">
        <v>5</v>
      </c>
    </row>
    <row r="169" spans="1:4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>
      <c r="A174" s="3" t="s">
        <v>56</v>
      </c>
      <c r="B174" s="6">
        <v>3.28</v>
      </c>
      <c r="C174" s="222" t="s">
        <v>92</v>
      </c>
      <c r="D174" s="179">
        <v>5</v>
      </c>
    </row>
    <row r="175" spans="1:4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>
      <c r="A176" s="3" t="s">
        <v>58</v>
      </c>
      <c r="B176" s="6">
        <v>3.944</v>
      </c>
      <c r="C176" s="222" t="s">
        <v>92</v>
      </c>
      <c r="D176" s="179">
        <v>5</v>
      </c>
    </row>
    <row r="177" spans="1:4">
      <c r="A177" s="3" t="s">
        <v>59</v>
      </c>
      <c r="B177" s="6">
        <v>3.944</v>
      </c>
      <c r="C177" s="222" t="s">
        <v>92</v>
      </c>
      <c r="D177" s="179">
        <v>5</v>
      </c>
    </row>
    <row r="178" spans="1:4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5</v>
      </c>
      <c r="C196" s="8"/>
      <c r="D196" s="6"/>
    </row>
    <row r="197" spans="1:4">
      <c r="A197" s="3" t="s">
        <v>190</v>
      </c>
      <c r="B197" s="6" t="s">
        <v>15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>
      <c r="A206" s="3" t="s">
        <v>33</v>
      </c>
      <c r="B206" s="6">
        <v>2.5</v>
      </c>
      <c r="C206" s="94" t="s">
        <v>108</v>
      </c>
      <c r="D206">
        <v>15</v>
      </c>
    </row>
    <row r="207" spans="1:4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>
      <c r="A210" s="3" t="s">
        <v>37</v>
      </c>
      <c r="B210" s="6">
        <v>2.621</v>
      </c>
      <c r="C210" s="94" t="s">
        <v>109</v>
      </c>
      <c r="D210">
        <v>15</v>
      </c>
    </row>
    <row r="211" spans="1:4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>
      <c r="A218" s="3" t="s">
        <v>47</v>
      </c>
      <c r="B218" s="6">
        <v>1.347</v>
      </c>
      <c r="C218" s="94" t="s">
        <v>104</v>
      </c>
      <c r="D218">
        <v>15</v>
      </c>
    </row>
    <row r="219" spans="1:4">
      <c r="A219" s="3" t="s">
        <v>48</v>
      </c>
      <c r="B219" s="6">
        <v>3.036</v>
      </c>
      <c r="C219" s="94" t="s">
        <v>113</v>
      </c>
      <c r="D219">
        <v>12</v>
      </c>
    </row>
    <row r="220" spans="1:4">
      <c r="A220" s="3" t="s">
        <v>49</v>
      </c>
      <c r="B220" s="6">
        <v>6.641</v>
      </c>
      <c r="C220" s="94" t="s">
        <v>100</v>
      </c>
      <c r="D220">
        <v>14</v>
      </c>
    </row>
    <row r="221" spans="1:4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>
      <c r="A223" s="3" t="s">
        <v>52</v>
      </c>
      <c r="B223" s="6">
        <v>4.093</v>
      </c>
      <c r="C223" s="94" t="s">
        <v>104</v>
      </c>
      <c r="D223">
        <v>17</v>
      </c>
    </row>
    <row r="224" spans="1:4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>
      <c r="A230" s="3" t="s">
        <v>59</v>
      </c>
      <c r="B230" s="6">
        <v>1.772</v>
      </c>
      <c r="C230" s="94" t="s">
        <v>115</v>
      </c>
      <c r="D230">
        <v>14</v>
      </c>
    </row>
    <row r="231" spans="1:4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>
      <c r="A233" s="3" t="s">
        <v>62</v>
      </c>
      <c r="B233" s="6">
        <v>2.3570000000000002</v>
      </c>
      <c r="C233" s="94" t="s">
        <v>115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5</v>
      </c>
      <c r="C251" s="8"/>
      <c r="D251" s="6"/>
    </row>
    <row r="252" spans="1:4">
      <c r="A252" s="3" t="s">
        <v>190</v>
      </c>
      <c r="B252" s="6" t="s">
        <v>15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65.11</v>
      </c>
      <c r="C254" s="11" t="s">
        <v>99</v>
      </c>
      <c r="D254">
        <v>15</v>
      </c>
    </row>
    <row r="255" spans="1:4">
      <c r="A255" s="3" t="s">
        <v>75</v>
      </c>
      <c r="B255" s="97">
        <v>43.44</v>
      </c>
      <c r="C255" s="11" t="s">
        <v>109</v>
      </c>
      <c r="D255">
        <v>16</v>
      </c>
    </row>
    <row r="256" spans="1:4">
      <c r="A256" s="3" t="s">
        <v>76</v>
      </c>
      <c r="B256" s="97">
        <v>63.45</v>
      </c>
      <c r="C256" s="11" t="s">
        <v>99</v>
      </c>
      <c r="D256">
        <v>15</v>
      </c>
    </row>
    <row r="257" spans="1:4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>
      <c r="A258" s="3" t="s">
        <v>38</v>
      </c>
      <c r="B258" s="97">
        <v>48.88</v>
      </c>
      <c r="C258" s="11" t="s">
        <v>107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5</v>
      </c>
      <c r="D260"/>
    </row>
    <row r="261" spans="1:4">
      <c r="A261" s="3" t="s">
        <v>190</v>
      </c>
      <c r="B261"/>
      <c r="C261" s="98" t="s">
        <v>67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-17.05</v>
      </c>
      <c r="C263" s="11" t="s">
        <v>92</v>
      </c>
      <c r="D263">
        <v>8</v>
      </c>
    </row>
    <row r="264" spans="1:4">
      <c r="A264" s="3" t="s">
        <v>75</v>
      </c>
      <c r="B264" s="97">
        <v>-3.15</v>
      </c>
      <c r="C264" s="11" t="s">
        <v>92</v>
      </c>
      <c r="D264">
        <v>8</v>
      </c>
    </row>
    <row r="265" spans="1:4">
      <c r="A265" s="3" t="s">
        <v>76</v>
      </c>
      <c r="B265" s="97">
        <v>-22.96</v>
      </c>
      <c r="C265" s="11" t="s">
        <v>92</v>
      </c>
      <c r="D265">
        <v>7</v>
      </c>
    </row>
    <row r="266" spans="1:4">
      <c r="A266" s="3" t="s">
        <v>77</v>
      </c>
      <c r="B266" s="97">
        <v>-20.04</v>
      </c>
      <c r="C266" s="11" t="s">
        <v>92</v>
      </c>
      <c r="D266">
        <v>7</v>
      </c>
    </row>
    <row r="267" spans="1:4">
      <c r="A267" s="3" t="s">
        <v>38</v>
      </c>
      <c r="B267" s="97">
        <v>1.63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5</v>
      </c>
      <c r="D269"/>
    </row>
    <row r="270" spans="1:4">
      <c r="A270" s="3" t="s">
        <v>190</v>
      </c>
      <c r="B270"/>
      <c r="C270" s="98" t="s">
        <v>67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25.43</v>
      </c>
      <c r="C272"/>
      <c r="D272"/>
    </row>
    <row r="273" spans="1:4">
      <c r="A273" s="3" t="s">
        <v>75</v>
      </c>
      <c r="B273" s="97">
        <v>25.93</v>
      </c>
      <c r="C273"/>
      <c r="D273"/>
    </row>
    <row r="274" spans="1:4">
      <c r="A274" s="3" t="s">
        <v>76</v>
      </c>
      <c r="B274" s="97">
        <v>18.690000000000001</v>
      </c>
      <c r="C274"/>
      <c r="D274"/>
    </row>
    <row r="275" spans="1:4">
      <c r="A275" s="3" t="s">
        <v>77</v>
      </c>
      <c r="B275" s="97">
        <v>14.26</v>
      </c>
      <c r="C275"/>
      <c r="D275"/>
    </row>
    <row r="276" spans="1:4">
      <c r="A276" s="3" t="s">
        <v>38</v>
      </c>
      <c r="B276" s="97">
        <v>27.72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5</v>
      </c>
    </row>
    <row r="291" spans="1:4">
      <c r="A291" s="3" t="s">
        <v>190</v>
      </c>
      <c r="B291" s="6" t="s">
        <v>230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/>
    </row>
    <row r="295" spans="1:4">
      <c r="A295" s="3" t="s">
        <v>206</v>
      </c>
      <c r="B295" s="6"/>
    </row>
    <row r="296" spans="1:4">
      <c r="A296" s="3" t="s">
        <v>207</v>
      </c>
      <c r="B296" s="6"/>
    </row>
    <row r="297" spans="1:4">
      <c r="A297" s="3" t="s">
        <v>208</v>
      </c>
      <c r="B297" s="6"/>
    </row>
    <row r="298" spans="1:4">
      <c r="A298" s="3" t="s">
        <v>209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5</v>
      </c>
    </row>
    <row r="310" spans="1:4">
      <c r="A310" s="3" t="s">
        <v>190</v>
      </c>
      <c r="B310" s="6" t="s">
        <v>230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/>
    </row>
    <row r="314" spans="1:4">
      <c r="A314" s="3" t="s">
        <v>212</v>
      </c>
      <c r="B314" s="6"/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5</v>
      </c>
    </row>
    <row r="330" spans="1:4">
      <c r="A330" s="3" t="s">
        <v>190</v>
      </c>
      <c r="B330" s="6" t="s">
        <v>230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5</v>
      </c>
    </row>
    <row r="346" spans="1:4">
      <c r="A346" s="3" t="s">
        <v>190</v>
      </c>
      <c r="B346" s="6" t="s">
        <v>230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5</v>
      </c>
    </row>
    <row r="386" spans="1:4">
      <c r="A386" s="3" t="s">
        <v>190</v>
      </c>
      <c r="B386" s="6" t="s">
        <v>230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5</v>
      </c>
    </row>
    <row r="426" spans="1:4">
      <c r="A426" s="3" t="s">
        <v>190</v>
      </c>
      <c r="B426" s="6" t="s">
        <v>230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5</v>
      </c>
    </row>
    <row r="466" spans="1:4">
      <c r="A466" s="3" t="s">
        <v>190</v>
      </c>
      <c r="B466" s="6" t="s">
        <v>230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5</v>
      </c>
    </row>
    <row r="505" spans="1:4">
      <c r="A505" s="3" t="s">
        <v>190</v>
      </c>
      <c r="B505" s="6" t="s">
        <v>230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-12.040929999999999</v>
      </c>
    </row>
    <row r="509" spans="1:4">
      <c r="A509" s="3">
        <v>2</v>
      </c>
      <c r="B509" s="6">
        <v>-13.523020000000001</v>
      </c>
    </row>
    <row r="510" spans="1:4">
      <c r="A510" s="3">
        <v>3</v>
      </c>
      <c r="B510" s="6">
        <v>-14.40184</v>
      </c>
    </row>
    <row r="511" spans="1:4">
      <c r="A511" s="3">
        <v>4</v>
      </c>
      <c r="B511" s="6">
        <v>-15.25975</v>
      </c>
    </row>
    <row r="512" spans="1:4">
      <c r="A512" s="3">
        <v>5</v>
      </c>
      <c r="B512" s="6">
        <v>-15.99878</v>
      </c>
    </row>
    <row r="513" spans="1:2">
      <c r="A513" s="3">
        <v>6</v>
      </c>
      <c r="B513" s="6">
        <v>-16.398319999999998</v>
      </c>
    </row>
    <row r="514" spans="1:2">
      <c r="A514" s="3">
        <v>7</v>
      </c>
      <c r="B514" s="6">
        <v>-17.010829999999999</v>
      </c>
    </row>
    <row r="515" spans="1:2">
      <c r="A515" s="3">
        <v>8</v>
      </c>
      <c r="B515" s="6">
        <v>-17.053129999999999</v>
      </c>
    </row>
    <row r="516" spans="1:2">
      <c r="A516" s="3">
        <v>9</v>
      </c>
      <c r="B516" s="6">
        <v>-13.73638</v>
      </c>
    </row>
    <row r="517" spans="1:2">
      <c r="A517" s="3">
        <v>10</v>
      </c>
      <c r="B517" s="6">
        <v>-7.993716</v>
      </c>
    </row>
    <row r="518" spans="1:2">
      <c r="A518" s="3">
        <v>11</v>
      </c>
      <c r="B518" s="6">
        <v>2.6043159999999999</v>
      </c>
    </row>
    <row r="519" spans="1:2">
      <c r="A519" s="3">
        <v>12</v>
      </c>
      <c r="B519" s="6">
        <v>12.215059999999999</v>
      </c>
    </row>
    <row r="520" spans="1:2">
      <c r="A520" s="3">
        <v>13</v>
      </c>
      <c r="B520" s="6">
        <v>20.860199999999999</v>
      </c>
    </row>
    <row r="521" spans="1:2">
      <c r="A521" s="3">
        <v>14</v>
      </c>
      <c r="B521" s="6">
        <v>27.53201</v>
      </c>
    </row>
    <row r="522" spans="1:2">
      <c r="A522" s="3">
        <v>15</v>
      </c>
      <c r="B522" s="6">
        <v>31.328890000000001</v>
      </c>
    </row>
    <row r="523" spans="1:2">
      <c r="A523" s="3">
        <v>16</v>
      </c>
      <c r="B523" s="6">
        <v>31.059419999999999</v>
      </c>
    </row>
    <row r="524" spans="1:2">
      <c r="A524" s="3">
        <v>17</v>
      </c>
      <c r="B524" s="6">
        <v>24.280139999999999</v>
      </c>
    </row>
    <row r="525" spans="1:2">
      <c r="A525" s="3">
        <v>18</v>
      </c>
      <c r="B525" s="6">
        <v>17.463360000000002</v>
      </c>
    </row>
    <row r="526" spans="1:2">
      <c r="A526" s="3">
        <v>19</v>
      </c>
      <c r="B526" s="6">
        <v>12.05287</v>
      </c>
    </row>
    <row r="527" spans="1:2">
      <c r="A527" s="3">
        <v>20</v>
      </c>
      <c r="B527" s="6">
        <v>7.5727209999999996</v>
      </c>
    </row>
    <row r="528" spans="1:2">
      <c r="A528" s="3">
        <v>21</v>
      </c>
      <c r="B528" s="6">
        <v>3.5981290000000001</v>
      </c>
    </row>
    <row r="529" spans="1:4">
      <c r="A529" s="3">
        <v>22</v>
      </c>
      <c r="B529" s="6">
        <v>0.51861420000000003</v>
      </c>
    </row>
    <row r="530" spans="1:4">
      <c r="A530" s="3">
        <v>23</v>
      </c>
      <c r="B530" s="6">
        <v>-1.9380599999999999</v>
      </c>
    </row>
    <row r="531" spans="1:4">
      <c r="A531" s="3">
        <v>24</v>
      </c>
      <c r="B531" s="6">
        <v>-4.0741290000000001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5</v>
      </c>
    </row>
    <row r="545" spans="1:4">
      <c r="A545" s="3" t="s">
        <v>190</v>
      </c>
      <c r="B545" s="6" t="s">
        <v>230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-0.17002049999999999</v>
      </c>
    </row>
    <row r="549" spans="1:4">
      <c r="A549" s="3">
        <v>2</v>
      </c>
      <c r="B549" s="6">
        <v>-0.79333200000000004</v>
      </c>
    </row>
    <row r="550" spans="1:4">
      <c r="A550" s="3">
        <v>3</v>
      </c>
      <c r="B550" s="6">
        <v>-1.0907659999999999</v>
      </c>
    </row>
    <row r="551" spans="1:4">
      <c r="A551" s="3">
        <v>4</v>
      </c>
      <c r="B551" s="6">
        <v>-1.674518</v>
      </c>
    </row>
    <row r="552" spans="1:4">
      <c r="A552" s="3">
        <v>5</v>
      </c>
      <c r="B552" s="6">
        <v>-2.041385</v>
      </c>
    </row>
    <row r="553" spans="1:4">
      <c r="A553" s="3">
        <v>6</v>
      </c>
      <c r="B553" s="6">
        <v>-2.432849</v>
      </c>
    </row>
    <row r="554" spans="1:4">
      <c r="A554" s="3">
        <v>7</v>
      </c>
      <c r="B554" s="6">
        <v>-2.9701719999999998</v>
      </c>
    </row>
    <row r="555" spans="1:4">
      <c r="A555" s="3">
        <v>8</v>
      </c>
      <c r="B555" s="6">
        <v>-3.1541109999999999</v>
      </c>
    </row>
    <row r="556" spans="1:4">
      <c r="A556" s="3">
        <v>9</v>
      </c>
      <c r="B556" s="6">
        <v>-2.3937599999999999</v>
      </c>
    </row>
    <row r="557" spans="1:4">
      <c r="A557" s="3">
        <v>10</v>
      </c>
      <c r="B557" s="6">
        <v>-1.0923590000000001</v>
      </c>
    </row>
    <row r="558" spans="1:4">
      <c r="A558" s="3">
        <v>11</v>
      </c>
      <c r="B558" s="6">
        <v>1.5953360000000001</v>
      </c>
    </row>
    <row r="559" spans="1:4">
      <c r="A559" s="3">
        <v>12</v>
      </c>
      <c r="B559" s="6">
        <v>3.6248589999999998</v>
      </c>
    </row>
    <row r="560" spans="1:4">
      <c r="A560" s="3">
        <v>13</v>
      </c>
      <c r="B560" s="6">
        <v>5.6202759999999996</v>
      </c>
    </row>
    <row r="561" spans="1:4">
      <c r="A561" s="3">
        <v>14</v>
      </c>
      <c r="B561" s="6">
        <v>7.3237449999999997</v>
      </c>
    </row>
    <row r="562" spans="1:4">
      <c r="A562" s="3">
        <v>15</v>
      </c>
      <c r="B562" s="6">
        <v>8.2691359999999996</v>
      </c>
    </row>
    <row r="563" spans="1:4">
      <c r="A563" s="3">
        <v>16</v>
      </c>
      <c r="B563" s="6">
        <v>8.1513120000000008</v>
      </c>
    </row>
    <row r="564" spans="1:4">
      <c r="A564" s="3">
        <v>17</v>
      </c>
      <c r="B564" s="6">
        <v>6.5308599999999997</v>
      </c>
    </row>
    <row r="565" spans="1:4">
      <c r="A565" s="3">
        <v>18</v>
      </c>
      <c r="B565" s="6">
        <v>5.2506139999999997</v>
      </c>
    </row>
    <row r="566" spans="1:4">
      <c r="A566" s="3">
        <v>19</v>
      </c>
      <c r="B566" s="6">
        <v>4.5190869999999999</v>
      </c>
    </row>
    <row r="567" spans="1:4">
      <c r="A567" s="3">
        <v>20</v>
      </c>
      <c r="B567" s="6">
        <v>3.8832390000000001</v>
      </c>
    </row>
    <row r="568" spans="1:4">
      <c r="A568" s="3">
        <v>21</v>
      </c>
      <c r="B568" s="6">
        <v>3.2206000000000001</v>
      </c>
    </row>
    <row r="569" spans="1:4">
      <c r="A569" s="3">
        <v>22</v>
      </c>
      <c r="B569" s="6">
        <v>2.848462</v>
      </c>
    </row>
    <row r="570" spans="1:4">
      <c r="A570" s="3">
        <v>23</v>
      </c>
      <c r="B570" s="6">
        <v>2.4744579999999998</v>
      </c>
    </row>
    <row r="571" spans="1:4">
      <c r="A571" s="3">
        <v>24</v>
      </c>
      <c r="B571" s="6">
        <v>1.8993629999999999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5</v>
      </c>
    </row>
    <row r="585" spans="1:4">
      <c r="A585" s="3" t="s">
        <v>190</v>
      </c>
      <c r="B585" s="6" t="s">
        <v>230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22.222999999999999</v>
      </c>
    </row>
    <row r="589" spans="1:4">
      <c r="A589" s="3">
        <v>2</v>
      </c>
      <c r="B589" s="6">
        <v>21.154589999999999</v>
      </c>
    </row>
    <row r="590" spans="1:4">
      <c r="A590" s="3">
        <v>3</v>
      </c>
      <c r="B590" s="6">
        <v>20.30677</v>
      </c>
    </row>
    <row r="591" spans="1:4">
      <c r="A591" s="3">
        <v>4</v>
      </c>
      <c r="B591" s="6">
        <v>19.52177</v>
      </c>
    </row>
    <row r="592" spans="1:4">
      <c r="A592" s="3">
        <v>5</v>
      </c>
      <c r="B592" s="6">
        <v>19.29496</v>
      </c>
    </row>
    <row r="593" spans="1:2">
      <c r="A593" s="3">
        <v>6</v>
      </c>
      <c r="B593" s="6">
        <v>19.91442</v>
      </c>
    </row>
    <row r="594" spans="1:2">
      <c r="A594" s="3">
        <v>7</v>
      </c>
      <c r="B594" s="6">
        <v>22.528390000000002</v>
      </c>
    </row>
    <row r="595" spans="1:2">
      <c r="A595" s="3">
        <v>8</v>
      </c>
      <c r="B595" s="6">
        <v>25.027460000000001</v>
      </c>
    </row>
    <row r="596" spans="1:2">
      <c r="A596" s="3">
        <v>9</v>
      </c>
      <c r="B596" s="6">
        <v>28.33267</v>
      </c>
    </row>
    <row r="597" spans="1:2">
      <c r="A597" s="3">
        <v>10</v>
      </c>
      <c r="B597" s="6">
        <v>31.831119999999999</v>
      </c>
    </row>
    <row r="598" spans="1:2">
      <c r="A598" s="3">
        <v>11</v>
      </c>
      <c r="B598" s="6">
        <v>35.825040000000001</v>
      </c>
    </row>
    <row r="599" spans="1:2">
      <c r="A599" s="3">
        <v>12</v>
      </c>
      <c r="B599" s="6">
        <v>40.197270000000003</v>
      </c>
    </row>
    <row r="600" spans="1:2">
      <c r="A600" s="3">
        <v>13</v>
      </c>
      <c r="B600" s="6">
        <v>43.902610000000003</v>
      </c>
    </row>
    <row r="601" spans="1:2">
      <c r="A601" s="3">
        <v>14</v>
      </c>
      <c r="B601" s="6">
        <v>46.346359999999997</v>
      </c>
    </row>
    <row r="602" spans="1:2">
      <c r="A602" s="3">
        <v>15</v>
      </c>
      <c r="B602" s="6">
        <v>47.636229999999998</v>
      </c>
    </row>
    <row r="603" spans="1:2">
      <c r="A603" s="3">
        <v>16</v>
      </c>
      <c r="B603" s="6">
        <v>47.60286</v>
      </c>
    </row>
    <row r="604" spans="1:2">
      <c r="A604" s="3">
        <v>17</v>
      </c>
      <c r="B604" s="6">
        <v>47.340620000000001</v>
      </c>
    </row>
    <row r="605" spans="1:2">
      <c r="A605" s="3">
        <v>18</v>
      </c>
      <c r="B605" s="6">
        <v>45.396410000000003</v>
      </c>
    </row>
    <row r="606" spans="1:2">
      <c r="A606" s="3">
        <v>19</v>
      </c>
      <c r="B606" s="6">
        <v>33.703429999999997</v>
      </c>
    </row>
    <row r="607" spans="1:2">
      <c r="A607" s="3">
        <v>20</v>
      </c>
      <c r="B607" s="6">
        <v>30.866379999999999</v>
      </c>
    </row>
    <row r="608" spans="1:2">
      <c r="A608" s="3">
        <v>21</v>
      </c>
      <c r="B608" s="6">
        <v>28.694959999999998</v>
      </c>
    </row>
    <row r="609" spans="1:4">
      <c r="A609" s="3">
        <v>22</v>
      </c>
      <c r="B609" s="6">
        <v>26.496790000000001</v>
      </c>
    </row>
    <row r="610" spans="1:4">
      <c r="A610" s="3">
        <v>23</v>
      </c>
      <c r="B610" s="6">
        <v>25.684439999999999</v>
      </c>
    </row>
    <row r="611" spans="1:4">
      <c r="A611" s="3">
        <v>24</v>
      </c>
      <c r="B611" s="6">
        <v>24.054269999999999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5</v>
      </c>
    </row>
    <row r="625" spans="1:4">
      <c r="A625" s="3" t="s">
        <v>190</v>
      </c>
      <c r="B625" s="6" t="s">
        <v>230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24.560130000000001</v>
      </c>
    </row>
    <row r="629" spans="1:4">
      <c r="A629" s="3">
        <v>2</v>
      </c>
      <c r="B629" s="6">
        <v>23.896329999999999</v>
      </c>
    </row>
    <row r="630" spans="1:4">
      <c r="A630" s="3">
        <v>3</v>
      </c>
      <c r="B630" s="6">
        <v>23.312629999999999</v>
      </c>
    </row>
    <row r="631" spans="1:4">
      <c r="A631" s="3">
        <v>4</v>
      </c>
      <c r="B631" s="6">
        <v>22.68233</v>
      </c>
    </row>
    <row r="632" spans="1:4">
      <c r="A632" s="3">
        <v>5</v>
      </c>
      <c r="B632" s="6">
        <v>22.4527</v>
      </c>
    </row>
    <row r="633" spans="1:4">
      <c r="A633" s="3">
        <v>6</v>
      </c>
      <c r="B633" s="6">
        <v>22.812750000000001</v>
      </c>
    </row>
    <row r="634" spans="1:4">
      <c r="A634" s="3">
        <v>7</v>
      </c>
      <c r="B634" s="6">
        <v>24.667750000000002</v>
      </c>
    </row>
    <row r="635" spans="1:4">
      <c r="A635" s="3">
        <v>8</v>
      </c>
      <c r="B635" s="6">
        <v>27.358609999999999</v>
      </c>
    </row>
    <row r="636" spans="1:4">
      <c r="A636" s="3">
        <v>9</v>
      </c>
      <c r="B636" s="6">
        <v>28.322890000000001</v>
      </c>
    </row>
    <row r="637" spans="1:4">
      <c r="A637" s="3">
        <v>10</v>
      </c>
      <c r="B637" s="6">
        <v>29.207380000000001</v>
      </c>
    </row>
    <row r="638" spans="1:4">
      <c r="A638" s="3">
        <v>11</v>
      </c>
      <c r="B638" s="6">
        <v>30.19013</v>
      </c>
    </row>
    <row r="639" spans="1:4">
      <c r="A639" s="3">
        <v>12</v>
      </c>
      <c r="B639" s="6">
        <v>31.335180000000001</v>
      </c>
    </row>
    <row r="640" spans="1:4">
      <c r="A640" s="3">
        <v>13</v>
      </c>
      <c r="B640" s="6">
        <v>32.187910000000002</v>
      </c>
    </row>
    <row r="641" spans="1:4">
      <c r="A641" s="3">
        <v>14</v>
      </c>
      <c r="B641" s="6">
        <v>32.845039999999997</v>
      </c>
    </row>
    <row r="642" spans="1:4">
      <c r="A642" s="3">
        <v>15</v>
      </c>
      <c r="B642" s="6">
        <v>33.119790000000002</v>
      </c>
    </row>
    <row r="643" spans="1:4">
      <c r="A643" s="3">
        <v>16</v>
      </c>
      <c r="B643" s="6">
        <v>33.247810000000001</v>
      </c>
    </row>
    <row r="644" spans="1:4">
      <c r="A644" s="3">
        <v>17</v>
      </c>
      <c r="B644" s="6">
        <v>33.352310000000003</v>
      </c>
    </row>
    <row r="645" spans="1:4">
      <c r="A645" s="3">
        <v>18</v>
      </c>
      <c r="B645" s="6">
        <v>32.996040000000001</v>
      </c>
    </row>
    <row r="646" spans="1:4">
      <c r="A646" s="3">
        <v>19</v>
      </c>
      <c r="B646" s="6">
        <v>30.203040000000001</v>
      </c>
    </row>
    <row r="647" spans="1:4">
      <c r="A647" s="3">
        <v>20</v>
      </c>
      <c r="B647" s="6">
        <v>29.353449999999999</v>
      </c>
    </row>
    <row r="648" spans="1:4">
      <c r="A648" s="3">
        <v>21</v>
      </c>
      <c r="B648" s="6">
        <v>28.541589999999999</v>
      </c>
    </row>
    <row r="649" spans="1:4">
      <c r="A649" s="3">
        <v>22</v>
      </c>
      <c r="B649" s="6">
        <v>27.375900000000001</v>
      </c>
    </row>
    <row r="650" spans="1:4">
      <c r="A650" s="3">
        <v>23</v>
      </c>
      <c r="B650" s="6">
        <v>27.174040000000002</v>
      </c>
    </row>
    <row r="651" spans="1:4">
      <c r="A651" s="3">
        <v>24</v>
      </c>
      <c r="B651" s="6">
        <v>25.98047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5</v>
      </c>
    </row>
    <row r="665" spans="1:4">
      <c r="A665" s="3" t="s">
        <v>190</v>
      </c>
      <c r="B665" s="6" t="s">
        <v>230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3.8018230000000002</v>
      </c>
    </row>
    <row r="669" spans="1:4">
      <c r="A669" s="3">
        <v>2</v>
      </c>
      <c r="B669" s="6">
        <v>3.910936</v>
      </c>
    </row>
    <row r="670" spans="1:4">
      <c r="A670" s="3">
        <v>3</v>
      </c>
      <c r="B670" s="6">
        <v>3.8657970000000001</v>
      </c>
    </row>
    <row r="671" spans="1:4">
      <c r="A671" s="3">
        <v>4</v>
      </c>
      <c r="B671" s="6">
        <v>3.9196019999999998</v>
      </c>
    </row>
    <row r="672" spans="1:4">
      <c r="A672" s="3">
        <v>5</v>
      </c>
      <c r="B672" s="6">
        <v>3.940134</v>
      </c>
    </row>
    <row r="673" spans="1:2">
      <c r="A673" s="3">
        <v>6</v>
      </c>
      <c r="B673" s="6">
        <v>3.9258150000000001</v>
      </c>
    </row>
    <row r="674" spans="1:2">
      <c r="A674" s="3">
        <v>7</v>
      </c>
      <c r="B674" s="6">
        <v>3.936957</v>
      </c>
    </row>
    <row r="675" spans="1:2">
      <c r="A675" s="3">
        <v>8</v>
      </c>
      <c r="B675" s="6">
        <v>3.702264</v>
      </c>
    </row>
    <row r="676" spans="1:2">
      <c r="A676" s="3">
        <v>9</v>
      </c>
      <c r="B676" s="6">
        <v>2.6752220000000002</v>
      </c>
    </row>
    <row r="677" spans="1:2">
      <c r="A677" s="3">
        <v>10</v>
      </c>
      <c r="B677" s="6">
        <v>1.3833219999999999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-1.225471</v>
      </c>
    </row>
    <row r="680" spans="1:2">
      <c r="A680" s="3">
        <v>13</v>
      </c>
      <c r="B680" s="6">
        <v>-2.487117</v>
      </c>
    </row>
    <row r="681" spans="1:2">
      <c r="A681" s="3">
        <v>14</v>
      </c>
      <c r="B681" s="6">
        <v>-2.9579409999999999</v>
      </c>
    </row>
    <row r="682" spans="1:2">
      <c r="A682" s="3">
        <v>15</v>
      </c>
      <c r="B682" s="6">
        <v>-2.631008</v>
      </c>
    </row>
    <row r="683" spans="1:2">
      <c r="A683" s="3">
        <v>16</v>
      </c>
      <c r="B683" s="6">
        <v>-1.3491299999999999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0.95016849999999997</v>
      </c>
    </row>
    <row r="686" spans="1:2">
      <c r="A686" s="3">
        <v>19</v>
      </c>
      <c r="B686" s="6">
        <v>2.3779189999999999</v>
      </c>
    </row>
    <row r="687" spans="1:2">
      <c r="A687" s="3">
        <v>20</v>
      </c>
      <c r="B687" s="6">
        <v>2.8664869999999998</v>
      </c>
    </row>
    <row r="688" spans="1:2">
      <c r="A688" s="3">
        <v>21</v>
      </c>
      <c r="B688" s="6">
        <v>3.212612</v>
      </c>
    </row>
    <row r="689" spans="1:4">
      <c r="A689" s="3">
        <v>22</v>
      </c>
      <c r="B689" s="6">
        <v>3.2845110000000002</v>
      </c>
    </row>
    <row r="690" spans="1:4">
      <c r="A690" s="3">
        <v>23</v>
      </c>
      <c r="B690" s="6">
        <v>3.3307470000000001</v>
      </c>
    </row>
    <row r="691" spans="1:4">
      <c r="A691" s="3">
        <v>24</v>
      </c>
      <c r="B691" s="6">
        <v>3.387975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5</v>
      </c>
    </row>
    <row r="705" spans="1:4">
      <c r="A705" s="3" t="s">
        <v>190</v>
      </c>
      <c r="B705" s="6" t="s">
        <v>230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3.103939</v>
      </c>
    </row>
    <row r="709" spans="1:4">
      <c r="A709" s="3">
        <v>2</v>
      </c>
      <c r="B709" s="6">
        <v>3.1985890000000001</v>
      </c>
    </row>
    <row r="710" spans="1:4">
      <c r="A710" s="3">
        <v>3</v>
      </c>
      <c r="B710" s="6">
        <v>3.2044450000000002</v>
      </c>
    </row>
    <row r="711" spans="1:4">
      <c r="A711" s="3">
        <v>4</v>
      </c>
      <c r="B711" s="6">
        <v>3.3056040000000002</v>
      </c>
    </row>
    <row r="712" spans="1:4">
      <c r="A712" s="3">
        <v>5</v>
      </c>
      <c r="B712" s="6">
        <v>3.3668550000000002</v>
      </c>
    </row>
    <row r="713" spans="1:4">
      <c r="A713" s="3">
        <v>6</v>
      </c>
      <c r="B713" s="6">
        <v>3.3992879999999999</v>
      </c>
    </row>
    <row r="714" spans="1:4">
      <c r="A714" s="3">
        <v>7</v>
      </c>
      <c r="B714" s="6">
        <v>3.453233</v>
      </c>
    </row>
    <row r="715" spans="1:4">
      <c r="A715" s="3">
        <v>8</v>
      </c>
      <c r="B715" s="6">
        <v>3.3760340000000002</v>
      </c>
    </row>
    <row r="716" spans="1:4">
      <c r="A716" s="3">
        <v>9</v>
      </c>
      <c r="B716" s="6">
        <v>2.8980779999999999</v>
      </c>
    </row>
    <row r="717" spans="1:4">
      <c r="A717" s="3">
        <v>10</v>
      </c>
      <c r="B717" s="6">
        <v>2.346263</v>
      </c>
    </row>
    <row r="718" spans="1:4">
      <c r="A718" s="3">
        <v>11</v>
      </c>
      <c r="B718" s="6">
        <v>1.398112</v>
      </c>
    </row>
    <row r="719" spans="1:4">
      <c r="A719" s="3">
        <v>12</v>
      </c>
      <c r="B719" s="6">
        <v>0.37698320000000002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0.1240916</v>
      </c>
    </row>
    <row r="725" spans="1:4">
      <c r="A725" s="3">
        <v>18</v>
      </c>
      <c r="B725" s="6">
        <v>0.76691169999999997</v>
      </c>
    </row>
    <row r="726" spans="1:4">
      <c r="A726" s="3">
        <v>19</v>
      </c>
      <c r="B726" s="6">
        <v>1.3063880000000001</v>
      </c>
    </row>
    <row r="727" spans="1:4">
      <c r="A727" s="3">
        <v>20</v>
      </c>
      <c r="B727" s="6">
        <v>1.613048</v>
      </c>
    </row>
    <row r="728" spans="1:4">
      <c r="A728" s="3">
        <v>21</v>
      </c>
      <c r="B728" s="6">
        <v>1.925513</v>
      </c>
    </row>
    <row r="729" spans="1:4">
      <c r="A729" s="3">
        <v>22</v>
      </c>
      <c r="B729" s="6">
        <v>2.1361189999999999</v>
      </c>
    </row>
    <row r="730" spans="1:4">
      <c r="A730" s="3">
        <v>23</v>
      </c>
      <c r="B730" s="6">
        <v>2.2207560000000002</v>
      </c>
    </row>
    <row r="731" spans="1:4">
      <c r="A731" s="3">
        <v>24</v>
      </c>
      <c r="B731" s="6">
        <v>2.311051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5</v>
      </c>
    </row>
    <row r="746" spans="1:4">
      <c r="A746" s="3" t="s">
        <v>190</v>
      </c>
      <c r="B746" s="6" t="s">
        <v>230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1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6</v>
      </c>
    </row>
    <row r="799" spans="1:2">
      <c r="A799" s="3">
        <v>0</v>
      </c>
      <c r="B799" s="6">
        <v>10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14</v>
      </c>
    </row>
    <row r="804" spans="1:2">
      <c r="A804" s="3">
        <v>5</v>
      </c>
      <c r="B804" s="6">
        <v>25</v>
      </c>
    </row>
    <row r="805" spans="1:2">
      <c r="A805" s="3">
        <v>6</v>
      </c>
      <c r="B805" s="6">
        <v>19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34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54</v>
      </c>
    </row>
    <row r="810" spans="1:2">
      <c r="A810" s="3">
        <v>11</v>
      </c>
      <c r="B810" s="6">
        <v>72</v>
      </c>
    </row>
    <row r="811" spans="1:2">
      <c r="A811" s="3">
        <v>12</v>
      </c>
      <c r="B811" s="6">
        <v>115</v>
      </c>
    </row>
    <row r="812" spans="1:2">
      <c r="A812" s="3">
        <v>13</v>
      </c>
      <c r="B812" s="6">
        <v>137</v>
      </c>
    </row>
    <row r="813" spans="1:2">
      <c r="A813" s="3">
        <v>14</v>
      </c>
      <c r="B813" s="6">
        <v>159</v>
      </c>
    </row>
    <row r="814" spans="1:2">
      <c r="A814" s="3">
        <v>15</v>
      </c>
      <c r="B814" s="6">
        <v>165</v>
      </c>
    </row>
    <row r="815" spans="1:2">
      <c r="A815" s="3">
        <v>16</v>
      </c>
      <c r="B815" s="6">
        <v>198</v>
      </c>
    </row>
    <row r="816" spans="1:2">
      <c r="A816" s="3">
        <v>17</v>
      </c>
      <c r="B816" s="6">
        <v>245</v>
      </c>
    </row>
    <row r="817" spans="1:2">
      <c r="A817" s="3">
        <v>18</v>
      </c>
      <c r="B817" s="6">
        <v>277</v>
      </c>
    </row>
    <row r="818" spans="1:2">
      <c r="A818" s="3">
        <v>19</v>
      </c>
      <c r="B818" s="6">
        <v>317</v>
      </c>
    </row>
    <row r="819" spans="1:2">
      <c r="A819" s="3">
        <v>20</v>
      </c>
      <c r="B819" s="6">
        <v>365</v>
      </c>
    </row>
    <row r="820" spans="1:2">
      <c r="A820" s="3">
        <v>21</v>
      </c>
      <c r="B820" s="6">
        <v>358</v>
      </c>
    </row>
    <row r="821" spans="1:2">
      <c r="A821" s="3">
        <v>22</v>
      </c>
      <c r="B821" s="6">
        <v>372</v>
      </c>
    </row>
    <row r="822" spans="1:2">
      <c r="A822" s="3">
        <v>23</v>
      </c>
      <c r="B822" s="6">
        <v>341</v>
      </c>
    </row>
    <row r="823" spans="1:2">
      <c r="A823" s="3">
        <v>24</v>
      </c>
      <c r="B823" s="6">
        <v>368</v>
      </c>
    </row>
    <row r="824" spans="1:2">
      <c r="A824" s="3">
        <v>25</v>
      </c>
      <c r="B824" s="6">
        <v>357</v>
      </c>
    </row>
    <row r="825" spans="1:2">
      <c r="A825" s="3">
        <v>26</v>
      </c>
      <c r="B825" s="6">
        <v>389</v>
      </c>
    </row>
    <row r="826" spans="1:2">
      <c r="A826" s="3">
        <v>27</v>
      </c>
      <c r="B826" s="6">
        <v>420</v>
      </c>
    </row>
    <row r="827" spans="1:2">
      <c r="A827" s="3">
        <v>28</v>
      </c>
      <c r="B827" s="6">
        <v>463</v>
      </c>
    </row>
    <row r="828" spans="1:2">
      <c r="A828" s="3">
        <v>29</v>
      </c>
      <c r="B828" s="6">
        <v>419</v>
      </c>
    </row>
    <row r="829" spans="1:2">
      <c r="A829" s="3">
        <v>30</v>
      </c>
      <c r="B829" s="6">
        <v>396</v>
      </c>
    </row>
    <row r="830" spans="1:2">
      <c r="A830" s="3">
        <v>31</v>
      </c>
      <c r="B830" s="6">
        <v>393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315</v>
      </c>
    </row>
    <row r="833" spans="1:2">
      <c r="A833" s="3">
        <v>34</v>
      </c>
      <c r="B833" s="6">
        <v>321</v>
      </c>
    </row>
    <row r="834" spans="1:2">
      <c r="A834" s="3">
        <v>35</v>
      </c>
      <c r="B834" s="6">
        <v>303</v>
      </c>
    </row>
    <row r="835" spans="1:2">
      <c r="A835" s="3">
        <v>36</v>
      </c>
      <c r="B835" s="6">
        <v>254</v>
      </c>
    </row>
    <row r="836" spans="1:2">
      <c r="A836" s="3">
        <v>37</v>
      </c>
      <c r="B836" s="6">
        <v>195</v>
      </c>
    </row>
    <row r="837" spans="1:2">
      <c r="A837" s="3">
        <v>38</v>
      </c>
      <c r="B837" s="6">
        <v>175</v>
      </c>
    </row>
    <row r="838" spans="1:2">
      <c r="A838" s="3">
        <v>39</v>
      </c>
      <c r="B838" s="6">
        <v>99</v>
      </c>
    </row>
    <row r="839" spans="1:2">
      <c r="A839" s="3">
        <v>40</v>
      </c>
      <c r="B839" s="6">
        <v>66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25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5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346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367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347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5">
      <c r="A57" s="5" t="s">
        <v>16</v>
      </c>
    </row>
    <row r="58" spans="1:5">
      <c r="A58" s="5" t="str">
        <f>E48</f>
        <v>DOE21D</v>
      </c>
    </row>
    <row r="61" spans="1:5">
      <c r="A61" s="3" t="s">
        <v>188</v>
      </c>
    </row>
    <row r="62" spans="1:5">
      <c r="A62" s="3" t="s">
        <v>189</v>
      </c>
      <c r="B62" s="6" t="s">
        <v>6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5.7089999999999996</v>
      </c>
    </row>
    <row r="66" spans="1:2">
      <c r="A66" s="3" t="s">
        <v>26</v>
      </c>
      <c r="B66" s="6">
        <v>5.7859999999999996</v>
      </c>
    </row>
    <row r="67" spans="1:2">
      <c r="A67" s="3" t="s">
        <v>27</v>
      </c>
      <c r="B67" s="6">
        <v>5.944</v>
      </c>
    </row>
    <row r="68" spans="1:2">
      <c r="A68" s="3" t="s">
        <v>28</v>
      </c>
      <c r="B68" s="6">
        <v>6.4690000000000003</v>
      </c>
    </row>
    <row r="69" spans="1:2">
      <c r="A69" s="3" t="s">
        <v>29</v>
      </c>
      <c r="B69" s="6">
        <v>3.5430000000000001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1.8720000000000001</v>
      </c>
    </row>
    <row r="72" spans="1:2">
      <c r="A72" s="3" t="s">
        <v>33</v>
      </c>
      <c r="B72" s="6">
        <v>2.254</v>
      </c>
    </row>
    <row r="73" spans="1:2">
      <c r="A73" s="3" t="s">
        <v>34</v>
      </c>
      <c r="B73" s="6">
        <v>4.2549999999999999</v>
      </c>
    </row>
    <row r="74" spans="1:2">
      <c r="A74" s="3" t="s">
        <v>35</v>
      </c>
      <c r="B74" s="6">
        <v>5.335</v>
      </c>
    </row>
    <row r="75" spans="1:2">
      <c r="A75" s="3" t="s">
        <v>36</v>
      </c>
      <c r="B75" s="6">
        <v>1.2390000000000001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2.9279999999999999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8.7870000000000008</v>
      </c>
    </row>
    <row r="83" spans="1:2">
      <c r="A83" s="3" t="s">
        <v>45</v>
      </c>
      <c r="B83" s="6">
        <v>12.243</v>
      </c>
    </row>
    <row r="84" spans="1:2">
      <c r="A84" s="3" t="s">
        <v>47</v>
      </c>
      <c r="B84" s="6">
        <v>7.4480000000000004</v>
      </c>
    </row>
    <row r="85" spans="1:2">
      <c r="A85" s="3" t="s">
        <v>48</v>
      </c>
      <c r="B85" s="6">
        <v>7.024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5.835</v>
      </c>
    </row>
    <row r="93" spans="1:2">
      <c r="A93" s="3" t="s">
        <v>56</v>
      </c>
      <c r="B93" s="6">
        <v>8.77</v>
      </c>
    </row>
    <row r="94" spans="1:2">
      <c r="A94" s="3" t="s">
        <v>57</v>
      </c>
      <c r="B94" s="6">
        <v>10.506</v>
      </c>
    </row>
    <row r="95" spans="1:2">
      <c r="A95" s="3" t="s">
        <v>58</v>
      </c>
      <c r="B95" s="6">
        <v>9.1509999999999998</v>
      </c>
    </row>
    <row r="96" spans="1:2">
      <c r="A96" s="3" t="s">
        <v>59</v>
      </c>
      <c r="B96" s="6">
        <v>7.827</v>
      </c>
    </row>
    <row r="97" spans="1:2">
      <c r="A97" s="3" t="s">
        <v>60</v>
      </c>
      <c r="B97" s="6"/>
    </row>
    <row r="98" spans="1:2">
      <c r="A98" s="3" t="s">
        <v>61</v>
      </c>
      <c r="B98" s="6">
        <v>7.2279999999999998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6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7.0789999999999997</v>
      </c>
    </row>
    <row r="105" spans="1:2">
      <c r="A105" s="3" t="s">
        <v>26</v>
      </c>
      <c r="B105" s="6">
        <v>4.8520000000000003</v>
      </c>
    </row>
    <row r="106" spans="1:2">
      <c r="A106" s="3" t="s">
        <v>27</v>
      </c>
      <c r="B106" s="6">
        <v>4.3339999999999996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6.7590000000000003</v>
      </c>
    </row>
    <row r="109" spans="1:2">
      <c r="A109" s="3" t="s">
        <v>31</v>
      </c>
      <c r="B109" s="6">
        <v>5.7949999999999999</v>
      </c>
    </row>
    <row r="110" spans="1:2">
      <c r="A110" s="3" t="s">
        <v>32</v>
      </c>
      <c r="B110" s="6">
        <v>2.4550000000000001</v>
      </c>
    </row>
    <row r="111" spans="1:2">
      <c r="A111" s="3" t="s">
        <v>33</v>
      </c>
      <c r="B111" s="6">
        <v>0.97599999999999998</v>
      </c>
    </row>
    <row r="112" spans="1:2">
      <c r="A112" s="3" t="s">
        <v>34</v>
      </c>
      <c r="B112" s="6">
        <v>2.44</v>
      </c>
    </row>
    <row r="113" spans="1:2">
      <c r="A113" s="3" t="s">
        <v>35</v>
      </c>
      <c r="B113" s="6">
        <v>1.266</v>
      </c>
    </row>
    <row r="114" spans="1:2">
      <c r="A114" s="3" t="s">
        <v>36</v>
      </c>
      <c r="B114" s="6">
        <v>2.34</v>
      </c>
    </row>
    <row r="115" spans="1:2">
      <c r="A115" s="3" t="s">
        <v>37</v>
      </c>
      <c r="B115" s="6">
        <v>0.53800000000000003</v>
      </c>
    </row>
    <row r="116" spans="1:2">
      <c r="A116" s="3" t="s">
        <v>38</v>
      </c>
      <c r="B116" s="6">
        <v>0.42799999999999999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0.39900000000000002</v>
      </c>
    </row>
    <row r="122" spans="1:2">
      <c r="A122" s="3" t="s">
        <v>45</v>
      </c>
      <c r="B122" s="6">
        <v>0.69199999999999995</v>
      </c>
    </row>
    <row r="123" spans="1:2">
      <c r="A123" s="3" t="s">
        <v>47</v>
      </c>
      <c r="B123" s="6">
        <v>0.66</v>
      </c>
    </row>
    <row r="124" spans="1:2">
      <c r="A124" s="3" t="s">
        <v>48</v>
      </c>
      <c r="B124" s="6">
        <v>2.177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2E-3</v>
      </c>
    </row>
    <row r="133" spans="1:4">
      <c r="A133" s="3" t="s">
        <v>57</v>
      </c>
      <c r="B133" s="6">
        <v>0.01</v>
      </c>
    </row>
    <row r="134" spans="1:4">
      <c r="A134" s="3" t="s">
        <v>58</v>
      </c>
      <c r="B134" s="6">
        <v>5.0999999999999997E-2</v>
      </c>
    </row>
    <row r="135" spans="1:4">
      <c r="A135" s="3" t="s">
        <v>59</v>
      </c>
      <c r="B135" s="6">
        <v>0.42199999999999999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5.5E-2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6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>
      <c r="A156" s="3" t="s">
        <v>36</v>
      </c>
      <c r="B156" s="6">
        <v>5.665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 t="s">
        <v>95</v>
      </c>
    </row>
    <row r="158" spans="1:4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0"/>
      <c r="D159" s="179"/>
    </row>
    <row r="160" spans="1:4">
      <c r="A160" s="3" t="s">
        <v>41</v>
      </c>
      <c r="B160" s="6"/>
      <c r="C160" s="180"/>
      <c r="D160" s="179"/>
    </row>
    <row r="161" spans="1:4">
      <c r="A161" s="3" t="s">
        <v>42</v>
      </c>
      <c r="B161" s="6"/>
      <c r="C161" s="181"/>
      <c r="D161" s="179"/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3.282</v>
      </c>
      <c r="C165" s="180" t="s">
        <v>92</v>
      </c>
      <c r="D165" s="179">
        <v>5</v>
      </c>
    </row>
    <row r="166" spans="1:4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>
      <c r="A167" s="3" t="s">
        <v>49</v>
      </c>
      <c r="B167" s="6"/>
      <c r="C167" s="180"/>
      <c r="D167" s="179"/>
    </row>
    <row r="168" spans="1:4">
      <c r="A168" s="3" t="s">
        <v>50</v>
      </c>
      <c r="B168" s="6"/>
      <c r="C168" s="180"/>
      <c r="D168" s="179"/>
    </row>
    <row r="169" spans="1:4">
      <c r="A169" s="3" t="s">
        <v>51</v>
      </c>
      <c r="B169" s="6"/>
      <c r="C169" s="180"/>
      <c r="D169" s="179"/>
    </row>
    <row r="170" spans="1:4">
      <c r="A170" s="3" t="s">
        <v>52</v>
      </c>
      <c r="B170" s="6"/>
      <c r="C170" s="180"/>
      <c r="D170" s="179"/>
    </row>
    <row r="171" spans="1:4">
      <c r="A171" s="3" t="s">
        <v>53</v>
      </c>
      <c r="B171" s="6"/>
      <c r="C171" s="180"/>
      <c r="D171" s="179"/>
    </row>
    <row r="172" spans="1:4">
      <c r="A172" s="3" t="s">
        <v>54</v>
      </c>
      <c r="B172" s="6"/>
      <c r="C172" s="180"/>
      <c r="D172" s="179"/>
    </row>
    <row r="173" spans="1:4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3.476</v>
      </c>
      <c r="C174" s="180" t="s">
        <v>92</v>
      </c>
      <c r="D174" s="179">
        <v>5</v>
      </c>
    </row>
    <row r="175" spans="1:4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>
      <c r="A176" s="3" t="s">
        <v>58</v>
      </c>
      <c r="B176" s="6">
        <v>4.05</v>
      </c>
      <c r="C176" s="180" t="s">
        <v>92</v>
      </c>
      <c r="D176" s="179">
        <v>5</v>
      </c>
    </row>
    <row r="177" spans="1:4">
      <c r="A177" s="3" t="s">
        <v>59</v>
      </c>
      <c r="B177" s="6">
        <v>4.05</v>
      </c>
      <c r="C177" s="180" t="s">
        <v>92</v>
      </c>
      <c r="D177" s="179">
        <v>5</v>
      </c>
    </row>
    <row r="178" spans="1:4">
      <c r="A178" s="3" t="s">
        <v>60</v>
      </c>
      <c r="B178" s="6"/>
      <c r="C178" s="180"/>
      <c r="D178" s="179"/>
    </row>
    <row r="179" spans="1:4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6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>
      <c r="A201" s="3" t="s">
        <v>27</v>
      </c>
      <c r="B201" s="6">
        <v>4.43</v>
      </c>
      <c r="C201" s="94" t="s">
        <v>104</v>
      </c>
      <c r="D201">
        <v>17</v>
      </c>
    </row>
    <row r="202" spans="1:4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>
      <c r="A204" s="3" t="s">
        <v>31</v>
      </c>
      <c r="B204" s="6">
        <v>6.516</v>
      </c>
      <c r="C204" s="94" t="s">
        <v>99</v>
      </c>
      <c r="D204">
        <v>14</v>
      </c>
    </row>
    <row r="205" spans="1:4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>
      <c r="A207" s="3" t="s">
        <v>34</v>
      </c>
      <c r="B207" s="6">
        <v>3.109</v>
      </c>
      <c r="C207" s="94" t="s">
        <v>104</v>
      </c>
      <c r="D207">
        <v>17</v>
      </c>
    </row>
    <row r="208" spans="1:4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4"/>
      <c r="D212"/>
    </row>
    <row r="213" spans="1:4">
      <c r="A213" s="3" t="s">
        <v>41</v>
      </c>
      <c r="B213" s="6"/>
      <c r="C213" s="94"/>
      <c r="D213"/>
    </row>
    <row r="214" spans="1:4">
      <c r="A214" s="3" t="s">
        <v>42</v>
      </c>
      <c r="B214" s="6"/>
      <c r="C214" s="94"/>
      <c r="D214"/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>
      <c r="A218" s="3" t="s">
        <v>47</v>
      </c>
      <c r="B218" s="6">
        <v>1.119</v>
      </c>
      <c r="C218" s="94" t="s">
        <v>112</v>
      </c>
      <c r="D218">
        <v>14</v>
      </c>
    </row>
    <row r="219" spans="1:4">
      <c r="A219" s="3" t="s">
        <v>48</v>
      </c>
      <c r="B219" s="6">
        <v>2.605</v>
      </c>
      <c r="C219" s="94" t="s">
        <v>114</v>
      </c>
      <c r="D219">
        <v>11</v>
      </c>
    </row>
    <row r="220" spans="1:4">
      <c r="A220" s="3" t="s">
        <v>49</v>
      </c>
      <c r="B220" s="6"/>
      <c r="C220" s="94"/>
      <c r="D220"/>
    </row>
    <row r="221" spans="1:4">
      <c r="A221" s="3" t="s">
        <v>50</v>
      </c>
      <c r="B221" s="6"/>
      <c r="C221" s="94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/>
      <c r="C225" s="95"/>
      <c r="D225"/>
    </row>
    <row r="226" spans="1:4">
      <c r="A226" s="3" t="s">
        <v>55</v>
      </c>
      <c r="B226" s="6">
        <v>0</v>
      </c>
      <c r="C226" s="95"/>
      <c r="D226"/>
    </row>
    <row r="227" spans="1:4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>
      <c r="A230" s="3" t="s">
        <v>59</v>
      </c>
      <c r="B230" s="6">
        <v>1.427</v>
      </c>
      <c r="C230" s="94" t="s">
        <v>117</v>
      </c>
      <c r="D230">
        <v>14</v>
      </c>
    </row>
    <row r="231" spans="1:4">
      <c r="A231" s="3" t="s">
        <v>60</v>
      </c>
      <c r="B231" s="6"/>
      <c r="C231" s="94"/>
      <c r="D231"/>
    </row>
    <row r="232" spans="1:4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>
      <c r="A233" s="3" t="s">
        <v>62</v>
      </c>
      <c r="B233" s="6"/>
      <c r="C233" s="95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6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69.5</v>
      </c>
      <c r="C254" s="11" t="s">
        <v>102</v>
      </c>
      <c r="D254">
        <v>15</v>
      </c>
    </row>
    <row r="255" spans="1:4">
      <c r="A255" s="3" t="s">
        <v>75</v>
      </c>
      <c r="B255" s="97">
        <v>42.7</v>
      </c>
      <c r="C255" s="11" t="s">
        <v>109</v>
      </c>
      <c r="D255">
        <v>15</v>
      </c>
    </row>
    <row r="256" spans="1:4">
      <c r="A256" s="3" t="s">
        <v>76</v>
      </c>
      <c r="B256" s="97">
        <v>68.2</v>
      </c>
      <c r="C256" s="11" t="s">
        <v>102</v>
      </c>
      <c r="D256">
        <v>15</v>
      </c>
    </row>
    <row r="257" spans="1:4">
      <c r="A257" s="3" t="s">
        <v>77</v>
      </c>
      <c r="B257" s="97">
        <v>35.9</v>
      </c>
      <c r="C257" s="11" t="s">
        <v>109</v>
      </c>
      <c r="D257">
        <v>16</v>
      </c>
    </row>
    <row r="258" spans="1:4">
      <c r="A258" s="3" t="s">
        <v>38</v>
      </c>
      <c r="B258" s="97">
        <v>49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6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-18.8</v>
      </c>
      <c r="C263" s="11" t="s">
        <v>92</v>
      </c>
      <c r="D263">
        <v>8</v>
      </c>
    </row>
    <row r="264" spans="1:4">
      <c r="A264" s="3" t="s">
        <v>75</v>
      </c>
      <c r="B264" s="97">
        <v>-4.3</v>
      </c>
      <c r="C264" s="11" t="s">
        <v>92</v>
      </c>
      <c r="D264">
        <v>8</v>
      </c>
    </row>
    <row r="265" spans="1:4">
      <c r="A265" s="3" t="s">
        <v>76</v>
      </c>
      <c r="B265" s="97">
        <v>-21.6</v>
      </c>
      <c r="C265" s="11" t="s">
        <v>92</v>
      </c>
      <c r="D265">
        <v>2</v>
      </c>
    </row>
    <row r="266" spans="1:4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>
      <c r="A267" s="3" t="s">
        <v>38</v>
      </c>
      <c r="B267" s="97">
        <v>3.9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6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24.6</v>
      </c>
      <c r="C272"/>
      <c r="D272"/>
    </row>
    <row r="273" spans="1:4">
      <c r="A273" s="3" t="s">
        <v>75</v>
      </c>
      <c r="B273" s="97">
        <v>24.7</v>
      </c>
      <c r="C273"/>
      <c r="D273"/>
    </row>
    <row r="274" spans="1:4">
      <c r="A274" s="3" t="s">
        <v>76</v>
      </c>
      <c r="B274" s="97">
        <v>19.100000000000001</v>
      </c>
      <c r="C274"/>
      <c r="D274"/>
    </row>
    <row r="275" spans="1:4">
      <c r="A275" s="3" t="s">
        <v>77</v>
      </c>
      <c r="B275" s="97">
        <v>14.3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84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434</v>
      </c>
    </row>
    <row r="295" spans="1:4">
      <c r="A295" s="3" t="s">
        <v>206</v>
      </c>
      <c r="B295" s="6">
        <v>1155</v>
      </c>
    </row>
    <row r="296" spans="1:4">
      <c r="A296" s="3" t="s">
        <v>207</v>
      </c>
      <c r="B296" s="6">
        <v>1079</v>
      </c>
    </row>
    <row r="297" spans="1:4">
      <c r="A297" s="3" t="s">
        <v>208</v>
      </c>
      <c r="B297" s="6">
        <v>1566</v>
      </c>
    </row>
    <row r="298" spans="1:4">
      <c r="A298" s="3" t="s">
        <v>209</v>
      </c>
      <c r="B298" s="6">
        <v>1831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84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735</v>
      </c>
    </row>
    <row r="314" spans="1:4">
      <c r="A314" s="3" t="s">
        <v>212</v>
      </c>
      <c r="B314" s="6">
        <v>1051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84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481</v>
      </c>
    </row>
    <row r="334" spans="1:4">
      <c r="A334" s="3" t="s">
        <v>215</v>
      </c>
      <c r="B334" s="6">
        <v>831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84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1.5</v>
      </c>
    </row>
    <row r="356" spans="1:2">
      <c r="A356" s="3">
        <v>8</v>
      </c>
      <c r="B356" s="6">
        <v>12.59</v>
      </c>
    </row>
    <row r="357" spans="1:2">
      <c r="A357" s="3">
        <v>9</v>
      </c>
      <c r="B357" s="6">
        <v>30.01</v>
      </c>
    </row>
    <row r="358" spans="1:2">
      <c r="A358" s="3">
        <v>10</v>
      </c>
      <c r="B358" s="6">
        <v>46.23</v>
      </c>
    </row>
    <row r="359" spans="1:2">
      <c r="A359" s="3">
        <v>11</v>
      </c>
      <c r="B359" s="6">
        <v>59.31</v>
      </c>
    </row>
    <row r="360" spans="1:2">
      <c r="A360" s="3">
        <v>12</v>
      </c>
      <c r="B360" s="6">
        <v>65.05</v>
      </c>
    </row>
    <row r="361" spans="1:2">
      <c r="A361" s="3">
        <v>13</v>
      </c>
      <c r="B361" s="6">
        <v>66.98</v>
      </c>
    </row>
    <row r="362" spans="1:2">
      <c r="A362" s="3">
        <v>14</v>
      </c>
      <c r="B362" s="6">
        <v>63.11</v>
      </c>
    </row>
    <row r="363" spans="1:2">
      <c r="A363" s="3">
        <v>15</v>
      </c>
      <c r="B363" s="6">
        <v>51.79</v>
      </c>
    </row>
    <row r="364" spans="1:2">
      <c r="A364" s="3">
        <v>16</v>
      </c>
      <c r="B364" s="6">
        <v>37.130000000000003</v>
      </c>
    </row>
    <row r="365" spans="1:2">
      <c r="A365" s="3">
        <v>17</v>
      </c>
      <c r="B365" s="6">
        <v>19.14</v>
      </c>
    </row>
    <row r="366" spans="1:2">
      <c r="A366" s="3">
        <v>18</v>
      </c>
      <c r="B366" s="6">
        <v>4.62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84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1.8</v>
      </c>
    </row>
    <row r="396" spans="1:4">
      <c r="A396" s="3">
        <v>8</v>
      </c>
      <c r="B396" s="6">
        <v>13.92</v>
      </c>
    </row>
    <row r="397" spans="1:4">
      <c r="A397" s="3">
        <v>9</v>
      </c>
      <c r="B397" s="6">
        <v>31.75</v>
      </c>
    </row>
    <row r="398" spans="1:4">
      <c r="A398" s="3">
        <v>10</v>
      </c>
      <c r="B398" s="6">
        <v>45.24</v>
      </c>
    </row>
    <row r="399" spans="1:4">
      <c r="A399" s="3">
        <v>11</v>
      </c>
      <c r="B399" s="6">
        <v>56.63</v>
      </c>
    </row>
    <row r="400" spans="1:4">
      <c r="A400" s="3">
        <v>12</v>
      </c>
      <c r="B400" s="6">
        <v>61.58</v>
      </c>
    </row>
    <row r="401" spans="1:4">
      <c r="A401" s="3">
        <v>13</v>
      </c>
      <c r="B401" s="6">
        <v>63.7</v>
      </c>
    </row>
    <row r="402" spans="1:4">
      <c r="A402" s="3">
        <v>14</v>
      </c>
      <c r="B402" s="6">
        <v>61.46</v>
      </c>
    </row>
    <row r="403" spans="1:4">
      <c r="A403" s="3">
        <v>15</v>
      </c>
      <c r="B403" s="6">
        <v>51.67</v>
      </c>
    </row>
    <row r="404" spans="1:4">
      <c r="A404" s="3">
        <v>16</v>
      </c>
      <c r="B404" s="6">
        <v>37.200000000000003</v>
      </c>
    </row>
    <row r="405" spans="1:4">
      <c r="A405" s="3">
        <v>17</v>
      </c>
      <c r="B405" s="6">
        <v>16.72</v>
      </c>
    </row>
    <row r="406" spans="1:4">
      <c r="A406" s="3">
        <v>18</v>
      </c>
      <c r="B406" s="6">
        <v>2.52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84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20.11</v>
      </c>
    </row>
    <row r="435" spans="1:2">
      <c r="A435" s="3">
        <v>7</v>
      </c>
      <c r="B435" s="6">
        <v>70.22</v>
      </c>
    </row>
    <row r="436" spans="1:2">
      <c r="A436" s="3">
        <v>8</v>
      </c>
      <c r="B436" s="6">
        <v>108.13</v>
      </c>
    </row>
    <row r="437" spans="1:2">
      <c r="A437" s="3">
        <v>9</v>
      </c>
      <c r="B437" s="6">
        <v>219.58</v>
      </c>
    </row>
    <row r="438" spans="1:2">
      <c r="A438" s="3">
        <v>10</v>
      </c>
      <c r="B438" s="6">
        <v>343.67</v>
      </c>
    </row>
    <row r="439" spans="1:2">
      <c r="A439" s="3">
        <v>11</v>
      </c>
      <c r="B439" s="6">
        <v>435.54</v>
      </c>
    </row>
    <row r="440" spans="1:2">
      <c r="A440" s="3">
        <v>12</v>
      </c>
      <c r="B440" s="6">
        <v>475.37</v>
      </c>
    </row>
    <row r="441" spans="1:2">
      <c r="A441" s="3">
        <v>13</v>
      </c>
      <c r="B441" s="6">
        <v>488.49</v>
      </c>
    </row>
    <row r="442" spans="1:2">
      <c r="A442" s="3">
        <v>14</v>
      </c>
      <c r="B442" s="6">
        <v>443.66</v>
      </c>
    </row>
    <row r="443" spans="1:2">
      <c r="A443" s="3">
        <v>15</v>
      </c>
      <c r="B443" s="6">
        <v>367.07</v>
      </c>
    </row>
    <row r="444" spans="1:2">
      <c r="A444" s="3">
        <v>16</v>
      </c>
      <c r="B444" s="6">
        <v>246.71</v>
      </c>
    </row>
    <row r="445" spans="1:2">
      <c r="A445" s="3">
        <v>17</v>
      </c>
      <c r="B445" s="6">
        <v>119.19</v>
      </c>
    </row>
    <row r="446" spans="1:2">
      <c r="A446" s="3">
        <v>18</v>
      </c>
      <c r="B446" s="6">
        <v>68.86</v>
      </c>
    </row>
    <row r="447" spans="1:2">
      <c r="A447" s="3">
        <v>19</v>
      </c>
      <c r="B447" s="6">
        <v>19.75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84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19.96</v>
      </c>
    </row>
    <row r="475" spans="1:4">
      <c r="A475" s="3">
        <v>7</v>
      </c>
      <c r="B475" s="6">
        <v>65.86</v>
      </c>
    </row>
    <row r="476" spans="1:4">
      <c r="A476" s="3">
        <v>8</v>
      </c>
      <c r="B476" s="6">
        <v>97.11</v>
      </c>
    </row>
    <row r="477" spans="1:4">
      <c r="A477" s="3">
        <v>9</v>
      </c>
      <c r="B477" s="6">
        <v>116.89</v>
      </c>
    </row>
    <row r="478" spans="1:4">
      <c r="A478" s="3">
        <v>10</v>
      </c>
      <c r="B478" s="6">
        <v>128.97</v>
      </c>
    </row>
    <row r="479" spans="1:4">
      <c r="A479" s="3">
        <v>11</v>
      </c>
      <c r="B479" s="6">
        <v>138.05000000000001</v>
      </c>
    </row>
    <row r="480" spans="1:4">
      <c r="A480" s="3">
        <v>12</v>
      </c>
      <c r="B480" s="6">
        <v>141.34</v>
      </c>
    </row>
    <row r="481" spans="1:4">
      <c r="A481" s="3">
        <v>13</v>
      </c>
      <c r="B481" s="6">
        <v>243.51</v>
      </c>
    </row>
    <row r="482" spans="1:4">
      <c r="A482" s="3">
        <v>14</v>
      </c>
      <c r="B482" s="6">
        <v>462.83</v>
      </c>
    </row>
    <row r="483" spans="1:4">
      <c r="A483" s="3">
        <v>15</v>
      </c>
      <c r="B483" s="6">
        <v>664.62</v>
      </c>
    </row>
    <row r="484" spans="1:4">
      <c r="A484" s="3">
        <v>16</v>
      </c>
      <c r="B484" s="6">
        <v>786.35</v>
      </c>
    </row>
    <row r="485" spans="1:4">
      <c r="A485" s="3">
        <v>17</v>
      </c>
      <c r="B485" s="6">
        <v>649.04999999999995</v>
      </c>
    </row>
    <row r="486" spans="1:4">
      <c r="A486" s="3">
        <v>18</v>
      </c>
      <c r="B486" s="6">
        <v>243.11</v>
      </c>
    </row>
    <row r="487" spans="1:4">
      <c r="A487" s="3">
        <v>19</v>
      </c>
      <c r="B487" s="6">
        <v>43.19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84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-12.3</v>
      </c>
    </row>
    <row r="509" spans="1:4">
      <c r="A509" s="3">
        <v>2</v>
      </c>
      <c r="B509" s="6">
        <v>-14.1</v>
      </c>
    </row>
    <row r="510" spans="1:4">
      <c r="A510" s="3">
        <v>3</v>
      </c>
      <c r="B510" s="6">
        <v>-15.4</v>
      </c>
    </row>
    <row r="511" spans="1:4">
      <c r="A511" s="3">
        <v>4</v>
      </c>
      <c r="B511" s="6">
        <v>-16.3</v>
      </c>
    </row>
    <row r="512" spans="1:4">
      <c r="A512" s="3">
        <v>5</v>
      </c>
      <c r="B512" s="6">
        <v>-17.100000000000001</v>
      </c>
    </row>
    <row r="513" spans="1:2">
      <c r="A513" s="3">
        <v>6</v>
      </c>
      <c r="B513" s="6">
        <v>-17.899999999999999</v>
      </c>
    </row>
    <row r="514" spans="1:2">
      <c r="A514" s="3">
        <v>7</v>
      </c>
      <c r="B514" s="6">
        <v>-18.5</v>
      </c>
    </row>
    <row r="515" spans="1:2">
      <c r="A515" s="3">
        <v>8</v>
      </c>
      <c r="B515" s="6">
        <v>-18.8</v>
      </c>
    </row>
    <row r="516" spans="1:2">
      <c r="A516" s="3">
        <v>9</v>
      </c>
      <c r="B516" s="6">
        <v>-14.7</v>
      </c>
    </row>
    <row r="517" spans="1:2">
      <c r="A517" s="3">
        <v>10</v>
      </c>
      <c r="B517" s="6">
        <v>-7.8</v>
      </c>
    </row>
    <row r="518" spans="1:2">
      <c r="A518" s="3">
        <v>11</v>
      </c>
      <c r="B518" s="6">
        <v>3.2</v>
      </c>
    </row>
    <row r="519" spans="1:2">
      <c r="A519" s="3">
        <v>12</v>
      </c>
      <c r="B519" s="6">
        <v>13.4</v>
      </c>
    </row>
    <row r="520" spans="1:2">
      <c r="A520" s="3">
        <v>13</v>
      </c>
      <c r="B520" s="6">
        <v>22.3</v>
      </c>
    </row>
    <row r="521" spans="1:2">
      <c r="A521" s="3">
        <v>14</v>
      </c>
      <c r="B521" s="6">
        <v>29.5</v>
      </c>
    </row>
    <row r="522" spans="1:2">
      <c r="A522" s="3">
        <v>15</v>
      </c>
      <c r="B522" s="6">
        <v>33.799999999999997</v>
      </c>
    </row>
    <row r="523" spans="1:2">
      <c r="A523" s="3">
        <v>16</v>
      </c>
      <c r="B523" s="6">
        <v>33.5</v>
      </c>
    </row>
    <row r="524" spans="1:2">
      <c r="A524" s="3">
        <v>17</v>
      </c>
      <c r="B524" s="6">
        <v>27</v>
      </c>
    </row>
    <row r="525" spans="1:2">
      <c r="A525" s="3">
        <v>18</v>
      </c>
      <c r="B525" s="6">
        <v>19.7</v>
      </c>
    </row>
    <row r="526" spans="1:2">
      <c r="A526" s="3">
        <v>19</v>
      </c>
      <c r="B526" s="6">
        <v>13.7</v>
      </c>
    </row>
    <row r="527" spans="1:2">
      <c r="A527" s="3">
        <v>20</v>
      </c>
      <c r="B527" s="6">
        <v>8.6999999999999993</v>
      </c>
    </row>
    <row r="528" spans="1:2">
      <c r="A528" s="3">
        <v>21</v>
      </c>
      <c r="B528" s="6">
        <v>4.4000000000000004</v>
      </c>
    </row>
    <row r="529" spans="1:4">
      <c r="A529" s="3">
        <v>22</v>
      </c>
      <c r="B529" s="6">
        <v>1</v>
      </c>
    </row>
    <row r="530" spans="1:4">
      <c r="A530" s="3">
        <v>23</v>
      </c>
      <c r="B530" s="6">
        <v>-1.9</v>
      </c>
    </row>
    <row r="531" spans="1:4">
      <c r="A531" s="3">
        <v>24</v>
      </c>
      <c r="B531" s="6">
        <v>-4.4000000000000004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84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-0.9</v>
      </c>
    </row>
    <row r="549" spans="1:4">
      <c r="A549" s="3">
        <v>2</v>
      </c>
      <c r="B549" s="6">
        <v>-1.6</v>
      </c>
    </row>
    <row r="550" spans="1:4">
      <c r="A550" s="3">
        <v>3</v>
      </c>
      <c r="B550" s="6">
        <v>-2</v>
      </c>
    </row>
    <row r="551" spans="1:4">
      <c r="A551" s="3">
        <v>4</v>
      </c>
      <c r="B551" s="6">
        <v>-2.5</v>
      </c>
    </row>
    <row r="552" spans="1:4">
      <c r="A552" s="3">
        <v>5</v>
      </c>
      <c r="B552" s="6">
        <v>-2.9</v>
      </c>
    </row>
    <row r="553" spans="1:4">
      <c r="A553" s="3">
        <v>6</v>
      </c>
      <c r="B553" s="6">
        <v>-3.4</v>
      </c>
    </row>
    <row r="554" spans="1:4">
      <c r="A554" s="3">
        <v>7</v>
      </c>
      <c r="B554" s="6">
        <v>-3.9</v>
      </c>
    </row>
    <row r="555" spans="1:4">
      <c r="A555" s="3">
        <v>8</v>
      </c>
      <c r="B555" s="6">
        <v>-4.3</v>
      </c>
    </row>
    <row r="556" spans="1:4">
      <c r="A556" s="3">
        <v>9</v>
      </c>
      <c r="B556" s="6">
        <v>-3.3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1.2</v>
      </c>
    </row>
    <row r="559" spans="1:4">
      <c r="A559" s="3">
        <v>12</v>
      </c>
      <c r="B559" s="6">
        <v>3.5</v>
      </c>
    </row>
    <row r="560" spans="1:4">
      <c r="A560" s="3">
        <v>13</v>
      </c>
      <c r="B560" s="6">
        <v>5.5</v>
      </c>
    </row>
    <row r="561" spans="1:4">
      <c r="A561" s="3">
        <v>14</v>
      </c>
      <c r="B561" s="6">
        <v>7.2</v>
      </c>
    </row>
    <row r="562" spans="1:4">
      <c r="A562" s="3">
        <v>15</v>
      </c>
      <c r="B562" s="6">
        <v>8</v>
      </c>
    </row>
    <row r="563" spans="1:4">
      <c r="A563" s="3">
        <v>16</v>
      </c>
      <c r="B563" s="6">
        <v>7.9</v>
      </c>
    </row>
    <row r="564" spans="1:4">
      <c r="A564" s="3">
        <v>17</v>
      </c>
      <c r="B564" s="6">
        <v>6.2</v>
      </c>
    </row>
    <row r="565" spans="1:4">
      <c r="A565" s="3">
        <v>18</v>
      </c>
      <c r="B565" s="6">
        <v>4.7</v>
      </c>
    </row>
    <row r="566" spans="1:4">
      <c r="A566" s="3">
        <v>19</v>
      </c>
      <c r="B566" s="6">
        <v>3.8</v>
      </c>
    </row>
    <row r="567" spans="1:4">
      <c r="A567" s="3">
        <v>20</v>
      </c>
      <c r="B567" s="6">
        <v>3.2</v>
      </c>
    </row>
    <row r="568" spans="1:4">
      <c r="A568" s="3">
        <v>21</v>
      </c>
      <c r="B568" s="6">
        <v>2.7</v>
      </c>
    </row>
    <row r="569" spans="1:4">
      <c r="A569" s="3">
        <v>22</v>
      </c>
      <c r="B569" s="6">
        <v>2.2000000000000002</v>
      </c>
    </row>
    <row r="570" spans="1:4">
      <c r="A570" s="3">
        <v>23</v>
      </c>
      <c r="B570" s="6">
        <v>1.7</v>
      </c>
    </row>
    <row r="571" spans="1:4">
      <c r="A571" s="3">
        <v>24</v>
      </c>
      <c r="B571" s="6">
        <v>1.2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84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21.8</v>
      </c>
    </row>
    <row r="589" spans="1:4">
      <c r="A589" s="3">
        <v>2</v>
      </c>
      <c r="B589" s="6">
        <v>20.8</v>
      </c>
    </row>
    <row r="590" spans="1:4">
      <c r="A590" s="3">
        <v>3</v>
      </c>
      <c r="B590" s="6">
        <v>19.899999999999999</v>
      </c>
    </row>
    <row r="591" spans="1:4">
      <c r="A591" s="3">
        <v>4</v>
      </c>
      <c r="B591" s="6">
        <v>19.100000000000001</v>
      </c>
    </row>
    <row r="592" spans="1:4">
      <c r="A592" s="3">
        <v>5</v>
      </c>
      <c r="B592" s="6">
        <v>18.8</v>
      </c>
    </row>
    <row r="593" spans="1:2">
      <c r="A593" s="3">
        <v>6</v>
      </c>
      <c r="B593" s="6">
        <v>19.5</v>
      </c>
    </row>
    <row r="594" spans="1:2">
      <c r="A594" s="3">
        <v>7</v>
      </c>
      <c r="B594" s="6">
        <v>22.2</v>
      </c>
    </row>
    <row r="595" spans="1:2">
      <c r="A595" s="3">
        <v>8</v>
      </c>
      <c r="B595" s="6">
        <v>24</v>
      </c>
    </row>
    <row r="596" spans="1:2">
      <c r="A596" s="3">
        <v>9</v>
      </c>
      <c r="B596" s="6">
        <v>27.3</v>
      </c>
    </row>
    <row r="597" spans="1:2">
      <c r="A597" s="3">
        <v>10</v>
      </c>
      <c r="B597" s="6">
        <v>31.5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41.1</v>
      </c>
    </row>
    <row r="600" spans="1:2">
      <c r="A600" s="3">
        <v>13</v>
      </c>
      <c r="B600" s="6">
        <v>45.4</v>
      </c>
    </row>
    <row r="601" spans="1:2">
      <c r="A601" s="3">
        <v>14</v>
      </c>
      <c r="B601" s="6">
        <v>48.4</v>
      </c>
    </row>
    <row r="602" spans="1:2">
      <c r="A602" s="3">
        <v>15</v>
      </c>
      <c r="B602" s="6">
        <v>50.1</v>
      </c>
    </row>
    <row r="603" spans="1:2">
      <c r="A603" s="3">
        <v>16</v>
      </c>
      <c r="B603" s="6">
        <v>50.1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46.8</v>
      </c>
    </row>
    <row r="606" spans="1:2">
      <c r="A606" s="3">
        <v>19</v>
      </c>
      <c r="B606" s="6">
        <v>34</v>
      </c>
    </row>
    <row r="607" spans="1:2">
      <c r="A607" s="3">
        <v>20</v>
      </c>
      <c r="B607" s="6">
        <v>30.9</v>
      </c>
    </row>
    <row r="608" spans="1:2">
      <c r="A608" s="3">
        <v>21</v>
      </c>
      <c r="B608" s="6">
        <v>28.5</v>
      </c>
    </row>
    <row r="609" spans="1:4">
      <c r="A609" s="3">
        <v>22</v>
      </c>
      <c r="B609" s="6">
        <v>26.3</v>
      </c>
    </row>
    <row r="610" spans="1:4">
      <c r="A610" s="3">
        <v>23</v>
      </c>
      <c r="B610" s="6">
        <v>25.4</v>
      </c>
    </row>
    <row r="611" spans="1:4">
      <c r="A611" s="3">
        <v>24</v>
      </c>
      <c r="B611" s="6">
        <v>23.7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84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24.2</v>
      </c>
    </row>
    <row r="629" spans="1:4">
      <c r="A629" s="3">
        <v>2</v>
      </c>
      <c r="B629" s="6">
        <v>23.5</v>
      </c>
    </row>
    <row r="630" spans="1:4">
      <c r="A630" s="3">
        <v>3</v>
      </c>
      <c r="B630" s="6">
        <v>22.9</v>
      </c>
    </row>
    <row r="631" spans="1:4">
      <c r="A631" s="3">
        <v>4</v>
      </c>
      <c r="B631" s="6">
        <v>22.3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22.5</v>
      </c>
    </row>
    <row r="634" spans="1:4">
      <c r="A634" s="3">
        <v>7</v>
      </c>
      <c r="B634" s="6">
        <v>24.3</v>
      </c>
    </row>
    <row r="635" spans="1:4">
      <c r="A635" s="3">
        <v>8</v>
      </c>
      <c r="B635" s="6">
        <v>26.5</v>
      </c>
    </row>
    <row r="636" spans="1:4">
      <c r="A636" s="3">
        <v>9</v>
      </c>
      <c r="B636" s="6">
        <v>27.5</v>
      </c>
    </row>
    <row r="637" spans="1:4">
      <c r="A637" s="3">
        <v>10</v>
      </c>
      <c r="B637" s="6">
        <v>28.6</v>
      </c>
    </row>
    <row r="638" spans="1:4">
      <c r="A638" s="3">
        <v>11</v>
      </c>
      <c r="B638" s="6">
        <v>29.8</v>
      </c>
    </row>
    <row r="639" spans="1:4">
      <c r="A639" s="3">
        <v>12</v>
      </c>
      <c r="B639" s="6">
        <v>31.1</v>
      </c>
    </row>
    <row r="640" spans="1:4">
      <c r="A640" s="3">
        <v>13</v>
      </c>
      <c r="B640" s="6">
        <v>32.200000000000003</v>
      </c>
    </row>
    <row r="641" spans="1:4">
      <c r="A641" s="3">
        <v>14</v>
      </c>
      <c r="B641" s="6">
        <v>33</v>
      </c>
    </row>
    <row r="642" spans="1:4">
      <c r="A642" s="3">
        <v>15</v>
      </c>
      <c r="B642" s="6">
        <v>33.4</v>
      </c>
    </row>
    <row r="643" spans="1:4">
      <c r="A643" s="3">
        <v>16</v>
      </c>
      <c r="B643" s="6">
        <v>33.5</v>
      </c>
    </row>
    <row r="644" spans="1:4">
      <c r="A644" s="3">
        <v>17</v>
      </c>
      <c r="B644" s="6">
        <v>33.5</v>
      </c>
    </row>
    <row r="645" spans="1:4">
      <c r="A645" s="3">
        <v>18</v>
      </c>
      <c r="B645" s="6">
        <v>33.1</v>
      </c>
    </row>
    <row r="646" spans="1:4">
      <c r="A646" s="3">
        <v>19</v>
      </c>
      <c r="B646" s="6">
        <v>30</v>
      </c>
    </row>
    <row r="647" spans="1:4">
      <c r="A647" s="3">
        <v>20</v>
      </c>
      <c r="B647" s="6">
        <v>29.1</v>
      </c>
    </row>
    <row r="648" spans="1:4">
      <c r="A648" s="3">
        <v>21</v>
      </c>
      <c r="B648" s="6">
        <v>28.2</v>
      </c>
    </row>
    <row r="649" spans="1:4">
      <c r="A649" s="3">
        <v>22</v>
      </c>
      <c r="B649" s="6">
        <v>27.1</v>
      </c>
    </row>
    <row r="650" spans="1:4">
      <c r="A650" s="3">
        <v>23</v>
      </c>
      <c r="B650" s="6">
        <v>26.8</v>
      </c>
    </row>
    <row r="651" spans="1:4">
      <c r="A651" s="3">
        <v>24</v>
      </c>
      <c r="B651" s="6">
        <v>25.7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84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3.9260000000000002</v>
      </c>
    </row>
    <row r="669" spans="1:4">
      <c r="A669" s="3">
        <v>2</v>
      </c>
      <c r="B669" s="6">
        <v>4.0350000000000001</v>
      </c>
    </row>
    <row r="670" spans="1:4">
      <c r="A670" s="3">
        <v>3</v>
      </c>
      <c r="B670" s="6">
        <v>4.0129999999999999</v>
      </c>
    </row>
    <row r="671" spans="1:4">
      <c r="A671" s="3">
        <v>4</v>
      </c>
      <c r="B671" s="6">
        <v>4.0410000000000004</v>
      </c>
    </row>
    <row r="672" spans="1:4">
      <c r="A672" s="3">
        <v>5</v>
      </c>
      <c r="B672" s="6">
        <v>4.0449999999999999</v>
      </c>
    </row>
    <row r="673" spans="1:2">
      <c r="A673" s="3">
        <v>6</v>
      </c>
      <c r="B673" s="6">
        <v>4.0359999999999996</v>
      </c>
    </row>
    <row r="674" spans="1:2">
      <c r="A674" s="3">
        <v>7</v>
      </c>
      <c r="B674" s="6">
        <v>4.0449999999999999</v>
      </c>
    </row>
    <row r="675" spans="1:2">
      <c r="A675" s="3">
        <v>8</v>
      </c>
      <c r="B675" s="6">
        <v>3.8570000000000002</v>
      </c>
    </row>
    <row r="676" spans="1:2">
      <c r="A676" s="3">
        <v>9</v>
      </c>
      <c r="B676" s="6">
        <v>2.5590000000000002</v>
      </c>
    </row>
    <row r="677" spans="1:2">
      <c r="A677" s="3">
        <v>10</v>
      </c>
      <c r="B677" s="6">
        <v>0.84299999999999997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-1.552</v>
      </c>
    </row>
    <row r="680" spans="1:2">
      <c r="A680" s="3">
        <v>13</v>
      </c>
      <c r="B680" s="6">
        <v>-2.8540000000000001</v>
      </c>
    </row>
    <row r="681" spans="1:2">
      <c r="A681" s="3">
        <v>14</v>
      </c>
      <c r="B681" s="6">
        <v>-3.3980000000000001</v>
      </c>
    </row>
    <row r="682" spans="1:2">
      <c r="A682" s="3">
        <v>15</v>
      </c>
      <c r="B682" s="6">
        <v>-3.1160000000000001</v>
      </c>
    </row>
    <row r="683" spans="1:2">
      <c r="A683" s="3">
        <v>16</v>
      </c>
      <c r="B683" s="6">
        <v>-1.82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0.77500000000000002</v>
      </c>
    </row>
    <row r="686" spans="1:2">
      <c r="A686" s="3">
        <v>19</v>
      </c>
      <c r="B686" s="6">
        <v>2.2320000000000002</v>
      </c>
    </row>
    <row r="687" spans="1:2">
      <c r="A687" s="3">
        <v>20</v>
      </c>
      <c r="B687" s="6">
        <v>2.9329999999999998</v>
      </c>
    </row>
    <row r="688" spans="1:2">
      <c r="A688" s="3">
        <v>21</v>
      </c>
      <c r="B688" s="6">
        <v>3.323</v>
      </c>
    </row>
    <row r="689" spans="1:4">
      <c r="A689" s="3">
        <v>22</v>
      </c>
      <c r="B689" s="6">
        <v>3.4870000000000001</v>
      </c>
    </row>
    <row r="690" spans="1:4">
      <c r="A690" s="3">
        <v>23</v>
      </c>
      <c r="B690" s="6">
        <v>3.5139999999999998</v>
      </c>
    </row>
    <row r="691" spans="1:4">
      <c r="A691" s="3">
        <v>24</v>
      </c>
      <c r="B691" s="6">
        <v>3.5609999999999999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84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3.101</v>
      </c>
    </row>
    <row r="709" spans="1:4">
      <c r="A709" s="3">
        <v>2</v>
      </c>
      <c r="B709" s="6">
        <v>3.2370000000000001</v>
      </c>
    </row>
    <row r="710" spans="1:4">
      <c r="A710" s="3">
        <v>3</v>
      </c>
      <c r="B710" s="6">
        <v>3.2789999999999999</v>
      </c>
    </row>
    <row r="711" spans="1:4">
      <c r="A711" s="3">
        <v>4</v>
      </c>
      <c r="B711" s="6">
        <v>3.3769999999999998</v>
      </c>
    </row>
    <row r="712" spans="1:4">
      <c r="A712" s="3">
        <v>5</v>
      </c>
      <c r="B712" s="6">
        <v>3.4460000000000002</v>
      </c>
    </row>
    <row r="713" spans="1:4">
      <c r="A713" s="3">
        <v>6</v>
      </c>
      <c r="B713" s="6">
        <v>3.4980000000000002</v>
      </c>
    </row>
    <row r="714" spans="1:4">
      <c r="A714" s="3">
        <v>7</v>
      </c>
      <c r="B714" s="6">
        <v>3.5569999999999999</v>
      </c>
    </row>
    <row r="715" spans="1:4">
      <c r="A715" s="3">
        <v>8</v>
      </c>
      <c r="B715" s="6">
        <v>3.516</v>
      </c>
    </row>
    <row r="716" spans="1:4">
      <c r="A716" s="3">
        <v>9</v>
      </c>
      <c r="B716" s="6">
        <v>2.9740000000000002</v>
      </c>
    </row>
    <row r="717" spans="1:4">
      <c r="A717" s="3">
        <v>10</v>
      </c>
      <c r="B717" s="6">
        <v>2.202</v>
      </c>
    </row>
    <row r="718" spans="1:4">
      <c r="A718" s="3">
        <v>11</v>
      </c>
      <c r="B718" s="6">
        <v>1.034</v>
      </c>
    </row>
    <row r="719" spans="1:4">
      <c r="A719" s="3">
        <v>12</v>
      </c>
      <c r="B719" s="6">
        <v>0.23200000000000001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</v>
      </c>
    </row>
    <row r="725" spans="1:4">
      <c r="A725" s="3">
        <v>18</v>
      </c>
      <c r="B725" s="6">
        <v>0.73899999999999999</v>
      </c>
    </row>
    <row r="726" spans="1:4">
      <c r="A726" s="3">
        <v>19</v>
      </c>
      <c r="B726" s="6">
        <v>1.1399999999999999</v>
      </c>
    </row>
    <row r="727" spans="1:4">
      <c r="A727" s="3">
        <v>20</v>
      </c>
      <c r="B727" s="6">
        <v>1.429</v>
      </c>
    </row>
    <row r="728" spans="1:4">
      <c r="A728" s="3">
        <v>21</v>
      </c>
      <c r="B728" s="6">
        <v>1.7</v>
      </c>
    </row>
    <row r="729" spans="1:4">
      <c r="A729" s="3">
        <v>22</v>
      </c>
      <c r="B729" s="6">
        <v>1.8939999999999999</v>
      </c>
    </row>
    <row r="730" spans="1:4">
      <c r="A730" s="3">
        <v>23</v>
      </c>
      <c r="B730" s="6">
        <v>2.028</v>
      </c>
    </row>
    <row r="731" spans="1:4">
      <c r="A731" s="3">
        <v>24</v>
      </c>
      <c r="B731" s="6">
        <v>2.1930000000000001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84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1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10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30</v>
      </c>
    </row>
    <row r="805" spans="1:2">
      <c r="A805" s="3">
        <v>6</v>
      </c>
      <c r="B805" s="6">
        <v>25</v>
      </c>
    </row>
    <row r="806" spans="1:2">
      <c r="A806" s="3">
        <v>7</v>
      </c>
      <c r="B806" s="6">
        <v>37</v>
      </c>
    </row>
    <row r="807" spans="1:2">
      <c r="A807" s="3">
        <v>8</v>
      </c>
      <c r="B807" s="6">
        <v>51</v>
      </c>
    </row>
    <row r="808" spans="1:2">
      <c r="A808" s="3">
        <v>9</v>
      </c>
      <c r="B808" s="6">
        <v>59</v>
      </c>
    </row>
    <row r="809" spans="1:2">
      <c r="A809" s="3">
        <v>10</v>
      </c>
      <c r="B809" s="6">
        <v>84</v>
      </c>
    </row>
    <row r="810" spans="1:2">
      <c r="A810" s="3">
        <v>11</v>
      </c>
      <c r="B810" s="6">
        <v>107</v>
      </c>
    </row>
    <row r="811" spans="1:2">
      <c r="A811" s="3">
        <v>12</v>
      </c>
      <c r="B811" s="6">
        <v>139</v>
      </c>
    </row>
    <row r="812" spans="1:2">
      <c r="A812" s="3">
        <v>13</v>
      </c>
      <c r="B812" s="6">
        <v>153</v>
      </c>
    </row>
    <row r="813" spans="1:2">
      <c r="A813" s="3">
        <v>14</v>
      </c>
      <c r="B813" s="6">
        <v>158</v>
      </c>
    </row>
    <row r="814" spans="1:2">
      <c r="A814" s="3">
        <v>15</v>
      </c>
      <c r="B814" s="6">
        <v>206</v>
      </c>
    </row>
    <row r="815" spans="1:2">
      <c r="A815" s="3">
        <v>16</v>
      </c>
      <c r="B815" s="6">
        <v>239</v>
      </c>
    </row>
    <row r="816" spans="1:2">
      <c r="A816" s="3">
        <v>17</v>
      </c>
      <c r="B816" s="6">
        <v>274</v>
      </c>
    </row>
    <row r="817" spans="1:2">
      <c r="A817" s="3">
        <v>18</v>
      </c>
      <c r="B817" s="6">
        <v>350</v>
      </c>
    </row>
    <row r="818" spans="1:2">
      <c r="A818" s="3">
        <v>19</v>
      </c>
      <c r="B818" s="6">
        <v>322</v>
      </c>
    </row>
    <row r="819" spans="1:2">
      <c r="A819" s="3">
        <v>20</v>
      </c>
      <c r="B819" s="6">
        <v>375</v>
      </c>
    </row>
    <row r="820" spans="1:2">
      <c r="A820" s="3">
        <v>21</v>
      </c>
      <c r="B820" s="6">
        <v>392</v>
      </c>
    </row>
    <row r="821" spans="1:2">
      <c r="A821" s="3">
        <v>22</v>
      </c>
      <c r="B821" s="6">
        <v>364</v>
      </c>
    </row>
    <row r="822" spans="1:2">
      <c r="A822" s="3">
        <v>23</v>
      </c>
      <c r="B822" s="6">
        <v>370</v>
      </c>
    </row>
    <row r="823" spans="1:2">
      <c r="A823" s="3">
        <v>24</v>
      </c>
      <c r="B823" s="6">
        <v>381</v>
      </c>
    </row>
    <row r="824" spans="1:2">
      <c r="A824" s="3">
        <v>25</v>
      </c>
      <c r="B824" s="6">
        <v>432</v>
      </c>
    </row>
    <row r="825" spans="1:2">
      <c r="A825" s="3">
        <v>26</v>
      </c>
      <c r="B825" s="6">
        <v>431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452</v>
      </c>
    </row>
    <row r="828" spans="1:2">
      <c r="A828" s="3">
        <v>29</v>
      </c>
      <c r="B828" s="6">
        <v>410</v>
      </c>
    </row>
    <row r="829" spans="1:2">
      <c r="A829" s="3">
        <v>30</v>
      </c>
      <c r="B829" s="6">
        <v>404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349</v>
      </c>
    </row>
    <row r="832" spans="1:2">
      <c r="A832" s="3">
        <v>33</v>
      </c>
      <c r="B832" s="6">
        <v>309</v>
      </c>
    </row>
    <row r="833" spans="1:2">
      <c r="A833" s="3">
        <v>34</v>
      </c>
      <c r="B833" s="6">
        <v>242</v>
      </c>
    </row>
    <row r="834" spans="1:2">
      <c r="A834" s="3">
        <v>35</v>
      </c>
      <c r="B834" s="6">
        <v>197</v>
      </c>
    </row>
    <row r="835" spans="1:2">
      <c r="A835" s="3">
        <v>36</v>
      </c>
      <c r="B835" s="6">
        <v>185</v>
      </c>
    </row>
    <row r="836" spans="1:2">
      <c r="A836" s="3">
        <v>37</v>
      </c>
      <c r="B836" s="6">
        <v>136</v>
      </c>
    </row>
    <row r="837" spans="1:2">
      <c r="A837" s="3">
        <v>38</v>
      </c>
      <c r="B837" s="6">
        <v>92</v>
      </c>
    </row>
    <row r="838" spans="1:2">
      <c r="A838" s="3">
        <v>39</v>
      </c>
      <c r="B838" s="6">
        <v>74</v>
      </c>
    </row>
    <row r="839" spans="1:2">
      <c r="A839" s="3">
        <v>40</v>
      </c>
      <c r="B839" s="6">
        <v>35</v>
      </c>
    </row>
    <row r="840" spans="1:2">
      <c r="A840" s="3">
        <v>41</v>
      </c>
      <c r="B840" s="6">
        <v>16</v>
      </c>
    </row>
    <row r="841" spans="1:2">
      <c r="A841" s="3">
        <v>42</v>
      </c>
      <c r="B841" s="6">
        <v>5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6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349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368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347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5">
      <c r="A57" s="5" t="s">
        <v>16</v>
      </c>
    </row>
    <row r="58" spans="1:5">
      <c r="A58" s="5" t="s">
        <v>7</v>
      </c>
    </row>
    <row r="61" spans="1:5">
      <c r="A61" s="3" t="s">
        <v>188</v>
      </c>
    </row>
    <row r="62" spans="1:5">
      <c r="A62" s="3" t="s">
        <v>189</v>
      </c>
      <c r="B62" s="6" t="s">
        <v>7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5.226</v>
      </c>
    </row>
    <row r="66" spans="1:2">
      <c r="A66" s="3" t="s">
        <v>26</v>
      </c>
      <c r="B66" s="6">
        <v>5.28</v>
      </c>
    </row>
    <row r="67" spans="1:2">
      <c r="A67" s="3" t="s">
        <v>27</v>
      </c>
      <c r="B67" s="6">
        <v>5.5540000000000003</v>
      </c>
    </row>
    <row r="68" spans="1:2">
      <c r="A68" s="3" t="s">
        <v>28</v>
      </c>
      <c r="B68" s="6">
        <v>5.883</v>
      </c>
    </row>
    <row r="69" spans="1:2">
      <c r="A69" s="3" t="s">
        <v>29</v>
      </c>
      <c r="B69" s="6">
        <v>3.2549999999999999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1.897</v>
      </c>
    </row>
    <row r="72" spans="1:2">
      <c r="A72" s="3" t="s">
        <v>33</v>
      </c>
      <c r="B72" s="6">
        <v>2.1739999999999999</v>
      </c>
    </row>
    <row r="73" spans="1:2">
      <c r="A73" s="3" t="s">
        <v>34</v>
      </c>
      <c r="B73" s="6">
        <v>4.093</v>
      </c>
    </row>
    <row r="74" spans="1:2">
      <c r="A74" s="3" t="s">
        <v>35</v>
      </c>
      <c r="B74" s="6">
        <v>4.7549999999999999</v>
      </c>
    </row>
    <row r="75" spans="1:2">
      <c r="A75" s="3" t="s">
        <v>36</v>
      </c>
      <c r="B75" s="6">
        <v>1.2310000000000001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2.8839999999999999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8.1020000000000003</v>
      </c>
    </row>
    <row r="83" spans="1:2">
      <c r="A83" s="3" t="s">
        <v>45</v>
      </c>
      <c r="B83" s="6">
        <v>11.632999999999999</v>
      </c>
    </row>
    <row r="84" spans="1:2">
      <c r="A84" s="3" t="s">
        <v>47</v>
      </c>
      <c r="B84" s="6">
        <v>6.7690000000000001</v>
      </c>
    </row>
    <row r="85" spans="1:2">
      <c r="A85" s="3" t="s">
        <v>48</v>
      </c>
      <c r="B85" s="6">
        <v>6.6079999999999997</v>
      </c>
    </row>
    <row r="86" spans="1:2">
      <c r="A86" s="3" t="s">
        <v>49</v>
      </c>
      <c r="B86" s="6">
        <v>5.3410000000000002</v>
      </c>
    </row>
    <row r="87" spans="1:2">
      <c r="A87" s="3" t="s">
        <v>50</v>
      </c>
      <c r="B87" s="6">
        <v>5.9370000000000003</v>
      </c>
    </row>
    <row r="88" spans="1:2">
      <c r="A88" s="3" t="s">
        <v>51</v>
      </c>
      <c r="B88" s="6">
        <v>5.4059999999999997</v>
      </c>
    </row>
    <row r="89" spans="1:2">
      <c r="A89" s="3" t="s">
        <v>52</v>
      </c>
      <c r="B89" s="6">
        <v>5.5869999999999997</v>
      </c>
    </row>
    <row r="90" spans="1:2">
      <c r="A90" s="3" t="s">
        <v>53</v>
      </c>
      <c r="B90" s="6">
        <v>5.85</v>
      </c>
    </row>
    <row r="91" spans="1:2">
      <c r="A91" s="3" t="s">
        <v>54</v>
      </c>
      <c r="B91" s="6">
        <v>4.6269999999999998</v>
      </c>
    </row>
    <row r="92" spans="1:2">
      <c r="A92" s="3" t="s">
        <v>55</v>
      </c>
      <c r="B92" s="6">
        <v>5.1989999999999998</v>
      </c>
    </row>
    <row r="93" spans="1:2">
      <c r="A93" s="3" t="s">
        <v>56</v>
      </c>
      <c r="B93" s="6">
        <v>7.9660000000000002</v>
      </c>
    </row>
    <row r="94" spans="1:2">
      <c r="A94" s="3" t="s">
        <v>57</v>
      </c>
      <c r="B94" s="6">
        <v>9.7260000000000009</v>
      </c>
    </row>
    <row r="95" spans="1:2">
      <c r="A95" s="3" t="s">
        <v>58</v>
      </c>
      <c r="B95" s="6">
        <v>8.3650000000000002</v>
      </c>
    </row>
    <row r="96" spans="1:2">
      <c r="A96" s="3" t="s">
        <v>59</v>
      </c>
      <c r="B96" s="6">
        <v>7.1779999999999999</v>
      </c>
    </row>
    <row r="97" spans="1:2">
      <c r="A97" s="3" t="s">
        <v>60</v>
      </c>
      <c r="B97" s="6">
        <v>5.6520000000000001</v>
      </c>
    </row>
    <row r="98" spans="1:2">
      <c r="A98" s="3" t="s">
        <v>61</v>
      </c>
      <c r="B98" s="6">
        <v>6.6109999999999998</v>
      </c>
    </row>
    <row r="99" spans="1:2">
      <c r="A99" s="3" t="s">
        <v>62</v>
      </c>
      <c r="B99" s="6">
        <v>3.004</v>
      </c>
    </row>
    <row r="100" spans="1:2">
      <c r="A100" s="3" t="s">
        <v>192</v>
      </c>
    </row>
    <row r="101" spans="1:2">
      <c r="A101" s="3" t="s">
        <v>189</v>
      </c>
      <c r="B101" s="6" t="s">
        <v>7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7.2779999999999996</v>
      </c>
    </row>
    <row r="105" spans="1:2">
      <c r="A105" s="3" t="s">
        <v>26</v>
      </c>
      <c r="B105" s="6">
        <v>5.4480000000000004</v>
      </c>
    </row>
    <row r="106" spans="1:2">
      <c r="A106" s="3" t="s">
        <v>27</v>
      </c>
      <c r="B106" s="6">
        <v>4.633</v>
      </c>
    </row>
    <row r="107" spans="1:2">
      <c r="A107" s="3" t="s">
        <v>28</v>
      </c>
      <c r="B107" s="6">
        <v>3.4929999999999999</v>
      </c>
    </row>
    <row r="108" spans="1:2">
      <c r="A108" s="3" t="s">
        <v>29</v>
      </c>
      <c r="B108" s="6">
        <v>7.0259999999999998</v>
      </c>
    </row>
    <row r="109" spans="1:2">
      <c r="A109" s="3" t="s">
        <v>31</v>
      </c>
      <c r="B109" s="6">
        <v>5.8940000000000001</v>
      </c>
    </row>
    <row r="110" spans="1:2">
      <c r="A110" s="3" t="s">
        <v>32</v>
      </c>
      <c r="B110" s="6">
        <v>3.165</v>
      </c>
    </row>
    <row r="111" spans="1:2">
      <c r="A111" s="3" t="s">
        <v>33</v>
      </c>
      <c r="B111" s="6">
        <v>1.8720000000000001</v>
      </c>
    </row>
    <row r="112" spans="1:2">
      <c r="A112" s="3" t="s">
        <v>34</v>
      </c>
      <c r="B112" s="6">
        <v>2.9430000000000001</v>
      </c>
    </row>
    <row r="113" spans="1:2">
      <c r="A113" s="3" t="s">
        <v>35</v>
      </c>
      <c r="B113" s="6">
        <v>2.173</v>
      </c>
    </row>
    <row r="114" spans="1:2">
      <c r="A114" s="3" t="s">
        <v>36</v>
      </c>
      <c r="B114" s="6">
        <v>3.036</v>
      </c>
    </row>
    <row r="115" spans="1:2">
      <c r="A115" s="3" t="s">
        <v>37</v>
      </c>
      <c r="B115" s="6">
        <v>0.92100000000000004</v>
      </c>
    </row>
    <row r="116" spans="1:2">
      <c r="A116" s="3" t="s">
        <v>38</v>
      </c>
      <c r="B116" s="6">
        <v>0.80300000000000005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0.82699999999999996</v>
      </c>
    </row>
    <row r="122" spans="1:2">
      <c r="A122" s="3" t="s">
        <v>45</v>
      </c>
      <c r="B122" s="6">
        <v>1.131</v>
      </c>
    </row>
    <row r="123" spans="1:2">
      <c r="A123" s="3" t="s">
        <v>47</v>
      </c>
      <c r="B123" s="6">
        <v>1.2390000000000001</v>
      </c>
    </row>
    <row r="124" spans="1:2">
      <c r="A124" s="3" t="s">
        <v>48</v>
      </c>
      <c r="B124" s="6">
        <v>2.9239999999999999</v>
      </c>
    </row>
    <row r="125" spans="1:2">
      <c r="A125" s="3" t="s">
        <v>49</v>
      </c>
      <c r="B125" s="6">
        <v>9.8279999999999994</v>
      </c>
    </row>
    <row r="126" spans="1:2">
      <c r="A126" s="3" t="s">
        <v>50</v>
      </c>
      <c r="B126" s="6">
        <v>6.5110000000000001</v>
      </c>
    </row>
    <row r="127" spans="1:2">
      <c r="A127" s="3" t="s">
        <v>51</v>
      </c>
      <c r="B127" s="6">
        <v>7.8710000000000004</v>
      </c>
    </row>
    <row r="128" spans="1:2">
      <c r="A128" s="3" t="s">
        <v>52</v>
      </c>
      <c r="B128" s="6">
        <v>6.665</v>
      </c>
    </row>
    <row r="129" spans="1:4">
      <c r="A129" s="3" t="s">
        <v>53</v>
      </c>
      <c r="B129" s="6">
        <v>5.2450000000000001</v>
      </c>
    </row>
    <row r="130" spans="1:4">
      <c r="A130" s="3" t="s">
        <v>54</v>
      </c>
      <c r="B130" s="6">
        <v>6.7249999999999996</v>
      </c>
    </row>
    <row r="131" spans="1:4">
      <c r="A131" s="3" t="s">
        <v>55</v>
      </c>
      <c r="B131" s="6">
        <v>1.6E-2</v>
      </c>
    </row>
    <row r="132" spans="1:4">
      <c r="A132" s="3" t="s">
        <v>56</v>
      </c>
      <c r="B132" s="6">
        <v>6.0999999999999999E-2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0.189</v>
      </c>
    </row>
    <row r="135" spans="1:4">
      <c r="A135" s="3" t="s">
        <v>59</v>
      </c>
      <c r="B135" s="6">
        <v>0.70399999999999996</v>
      </c>
    </row>
    <row r="136" spans="1:4">
      <c r="A136" s="3" t="s">
        <v>60</v>
      </c>
      <c r="B136" s="6">
        <v>4.6740000000000004</v>
      </c>
    </row>
    <row r="137" spans="1:4">
      <c r="A137" s="3" t="s">
        <v>61</v>
      </c>
      <c r="B137" s="6">
        <v>0.27200000000000002</v>
      </c>
    </row>
    <row r="138" spans="1:4">
      <c r="A138" s="3" t="s">
        <v>62</v>
      </c>
      <c r="B138" s="6">
        <v>1.7110000000000001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7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4.258</v>
      </c>
      <c r="C146" s="180" t="s">
        <v>92</v>
      </c>
      <c r="D146" s="179">
        <v>2</v>
      </c>
    </row>
    <row r="147" spans="1:4">
      <c r="A147" s="3" t="s">
        <v>26</v>
      </c>
      <c r="B147" s="6">
        <v>4.258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4.28</v>
      </c>
      <c r="C149" s="180" t="s">
        <v>92</v>
      </c>
      <c r="D149" s="179">
        <v>2</v>
      </c>
    </row>
    <row r="150" spans="1:4">
      <c r="A150" s="3" t="s">
        <v>29</v>
      </c>
      <c r="B150" s="6">
        <v>6.53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3.76</v>
      </c>
      <c r="C152" s="180" t="s">
        <v>92</v>
      </c>
      <c r="D152" s="179">
        <v>7</v>
      </c>
    </row>
    <row r="153" spans="1:4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2.863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3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>
      <c r="A167" s="3" t="s">
        <v>49</v>
      </c>
      <c r="B167" s="6">
        <v>3.661</v>
      </c>
      <c r="C167" s="180" t="s">
        <v>92</v>
      </c>
      <c r="D167" s="179">
        <v>2</v>
      </c>
    </row>
    <row r="168" spans="1:4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>
      <c r="A169" s="3" t="s">
        <v>51</v>
      </c>
      <c r="B169" s="6">
        <v>3.661</v>
      </c>
      <c r="C169" s="180" t="s">
        <v>92</v>
      </c>
      <c r="D169" s="179">
        <v>2</v>
      </c>
    </row>
    <row r="170" spans="1:4">
      <c r="A170" s="3" t="s">
        <v>52</v>
      </c>
      <c r="B170" s="6">
        <v>3.681</v>
      </c>
      <c r="C170" s="180" t="s">
        <v>92</v>
      </c>
      <c r="D170" s="179">
        <v>2</v>
      </c>
    </row>
    <row r="171" spans="1:4">
      <c r="A171" s="3" t="s">
        <v>53</v>
      </c>
      <c r="B171" s="6">
        <v>3.669</v>
      </c>
      <c r="C171" s="180" t="s">
        <v>92</v>
      </c>
      <c r="D171" s="179">
        <v>2</v>
      </c>
    </row>
    <row r="172" spans="1:4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>
      <c r="A180" s="3" t="s">
        <v>62</v>
      </c>
      <c r="B180" s="6">
        <v>3.915</v>
      </c>
      <c r="C180" s="180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7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6.827</v>
      </c>
      <c r="C199" s="94" t="s">
        <v>99</v>
      </c>
      <c r="D199">
        <v>14</v>
      </c>
    </row>
    <row r="200" spans="1:4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>
      <c r="A201" s="3" t="s">
        <v>27</v>
      </c>
      <c r="B201" s="6">
        <v>4.593</v>
      </c>
      <c r="C201" s="94" t="s">
        <v>104</v>
      </c>
      <c r="D201">
        <v>17</v>
      </c>
    </row>
    <row r="202" spans="1:4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>
      <c r="A205" s="3" t="s">
        <v>32</v>
      </c>
      <c r="B205" s="6">
        <v>3.871</v>
      </c>
      <c r="C205" s="94" t="s">
        <v>102</v>
      </c>
      <c r="D205">
        <v>14</v>
      </c>
    </row>
    <row r="206" spans="1:4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>
      <c r="A208" s="3" t="s">
        <v>35</v>
      </c>
      <c r="B208" s="6">
        <v>3.08</v>
      </c>
      <c r="C208" s="94" t="s">
        <v>104</v>
      </c>
      <c r="D208">
        <v>17</v>
      </c>
    </row>
    <row r="209" spans="1:4">
      <c r="A209" s="3" t="s">
        <v>36</v>
      </c>
      <c r="B209" s="6">
        <v>3.871</v>
      </c>
      <c r="C209" s="94" t="s">
        <v>102</v>
      </c>
      <c r="D209">
        <v>14</v>
      </c>
    </row>
    <row r="210" spans="1:4">
      <c r="A210" s="3" t="s">
        <v>37</v>
      </c>
      <c r="B210" s="6">
        <v>3.17</v>
      </c>
      <c r="C210" s="94" t="s">
        <v>109</v>
      </c>
      <c r="D210">
        <v>14</v>
      </c>
    </row>
    <row r="211" spans="1:4">
      <c r="A211" s="3" t="s">
        <v>38</v>
      </c>
      <c r="B211" s="6">
        <v>1.37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1.34</v>
      </c>
      <c r="C216" s="94" t="s">
        <v>104</v>
      </c>
      <c r="D216">
        <v>15</v>
      </c>
    </row>
    <row r="217" spans="1:4">
      <c r="A217" s="3" t="s">
        <v>45</v>
      </c>
      <c r="B217" s="6">
        <v>1.875</v>
      </c>
      <c r="C217" s="94" t="s">
        <v>104</v>
      </c>
      <c r="D217">
        <v>15</v>
      </c>
    </row>
    <row r="218" spans="1:4">
      <c r="A218" s="3" t="s">
        <v>47</v>
      </c>
      <c r="B218" s="6">
        <v>1.54</v>
      </c>
      <c r="C218" s="94" t="s">
        <v>104</v>
      </c>
      <c r="D218">
        <v>15</v>
      </c>
    </row>
    <row r="219" spans="1:4">
      <c r="A219" s="3" t="s">
        <v>48</v>
      </c>
      <c r="B219" s="6">
        <v>2.59</v>
      </c>
      <c r="C219" s="94" t="s">
        <v>115</v>
      </c>
      <c r="D219">
        <v>14</v>
      </c>
    </row>
    <row r="220" spans="1:4">
      <c r="A220" s="3" t="s">
        <v>49</v>
      </c>
      <c r="B220" s="6">
        <v>7.234</v>
      </c>
      <c r="C220" s="94" t="s">
        <v>99</v>
      </c>
      <c r="D220">
        <v>14</v>
      </c>
    </row>
    <row r="221" spans="1:4">
      <c r="A221" s="3" t="s">
        <v>50</v>
      </c>
      <c r="B221" s="6">
        <v>5.22</v>
      </c>
      <c r="C221" s="94" t="s">
        <v>99</v>
      </c>
      <c r="D221">
        <v>14</v>
      </c>
    </row>
    <row r="222" spans="1:4">
      <c r="A222" s="3" t="s">
        <v>51</v>
      </c>
      <c r="B222" s="6">
        <v>6.976</v>
      </c>
      <c r="C222" s="94" t="s">
        <v>100</v>
      </c>
      <c r="D222">
        <v>14</v>
      </c>
    </row>
    <row r="223" spans="1:4">
      <c r="A223" s="3" t="s">
        <v>52</v>
      </c>
      <c r="B223" s="6">
        <v>4.657</v>
      </c>
      <c r="C223" s="94" t="s">
        <v>104</v>
      </c>
      <c r="D223">
        <v>17</v>
      </c>
    </row>
    <row r="224" spans="1:4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>
      <c r="A230" s="3" t="s">
        <v>59</v>
      </c>
      <c r="B230" s="6">
        <v>1.762</v>
      </c>
      <c r="C230" s="94" t="s">
        <v>104</v>
      </c>
      <c r="D230">
        <v>15</v>
      </c>
    </row>
    <row r="231" spans="1:4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>
      <c r="A233" s="3" t="s">
        <v>62</v>
      </c>
      <c r="B233" s="6">
        <v>2.9910000000000001</v>
      </c>
      <c r="C233" s="94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7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>
      <c r="A255" s="3" t="s">
        <v>75</v>
      </c>
      <c r="B255" s="97">
        <v>44.8</v>
      </c>
      <c r="C255" s="11" t="s">
        <v>109</v>
      </c>
      <c r="D255">
        <v>15</v>
      </c>
    </row>
    <row r="256" spans="1:4">
      <c r="A256" s="3" t="s">
        <v>76</v>
      </c>
      <c r="B256" s="97">
        <v>67</v>
      </c>
      <c r="C256" s="11" t="s">
        <v>99</v>
      </c>
      <c r="D256">
        <v>15</v>
      </c>
    </row>
    <row r="257" spans="1:4">
      <c r="A257" s="3" t="s">
        <v>77</v>
      </c>
      <c r="B257" s="97">
        <v>38.5</v>
      </c>
      <c r="C257" s="11" t="s">
        <v>109</v>
      </c>
      <c r="D257">
        <v>15</v>
      </c>
    </row>
    <row r="258" spans="1:4">
      <c r="A258" s="3" t="s">
        <v>38</v>
      </c>
      <c r="B258" s="97">
        <v>51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7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</v>
      </c>
      <c r="C263" s="11" t="s">
        <v>92</v>
      </c>
      <c r="D263">
        <v>7</v>
      </c>
    </row>
    <row r="264" spans="1:4">
      <c r="A264" s="3" t="s">
        <v>75</v>
      </c>
      <c r="B264" s="97">
        <v>-4.5</v>
      </c>
      <c r="C264" s="11" t="s">
        <v>92</v>
      </c>
      <c r="D264">
        <v>8</v>
      </c>
    </row>
    <row r="265" spans="1:4">
      <c r="A265" s="3" t="s">
        <v>76</v>
      </c>
      <c r="B265" s="97">
        <v>-23</v>
      </c>
      <c r="C265" s="11" t="s">
        <v>92</v>
      </c>
      <c r="D265">
        <v>2</v>
      </c>
    </row>
    <row r="266" spans="1:4">
      <c r="A266" s="3" t="s">
        <v>77</v>
      </c>
      <c r="B266" s="97">
        <v>-19.7</v>
      </c>
      <c r="C266" s="11" t="s">
        <v>92</v>
      </c>
      <c r="D266">
        <v>7</v>
      </c>
    </row>
    <row r="267" spans="1:4">
      <c r="A267" s="3" t="s">
        <v>38</v>
      </c>
      <c r="B267" s="97">
        <v>3.1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7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25.48</v>
      </c>
      <c r="C272"/>
      <c r="D272"/>
    </row>
    <row r="273" spans="1:4">
      <c r="A273" s="3" t="s">
        <v>75</v>
      </c>
      <c r="B273" s="97">
        <v>25.49</v>
      </c>
      <c r="C273"/>
      <c r="D273"/>
    </row>
    <row r="274" spans="1:4">
      <c r="A274" s="3" t="s">
        <v>76</v>
      </c>
      <c r="B274" s="97">
        <v>18.96</v>
      </c>
      <c r="C274"/>
      <c r="D274"/>
    </row>
    <row r="275" spans="1:4">
      <c r="A275" s="3" t="s">
        <v>77</v>
      </c>
      <c r="B275" s="97">
        <v>14.97</v>
      </c>
      <c r="C275"/>
      <c r="D275"/>
    </row>
    <row r="276" spans="1:4">
      <c r="A276" s="3" t="s">
        <v>38</v>
      </c>
      <c r="B276" s="97">
        <v>28.69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7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456</v>
      </c>
    </row>
    <row r="295" spans="1:4">
      <c r="A295" s="3" t="s">
        <v>206</v>
      </c>
      <c r="B295" s="6">
        <v>1083</v>
      </c>
    </row>
    <row r="296" spans="1:4">
      <c r="A296" s="3" t="s">
        <v>207</v>
      </c>
      <c r="B296" s="6">
        <v>1003</v>
      </c>
    </row>
    <row r="297" spans="1:4">
      <c r="A297" s="3" t="s">
        <v>208</v>
      </c>
      <c r="B297" s="6">
        <v>1476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7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689</v>
      </c>
    </row>
    <row r="314" spans="1:4">
      <c r="A314" s="3" t="s">
        <v>212</v>
      </c>
      <c r="B314" s="6">
        <v>962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7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554</v>
      </c>
    </row>
    <row r="334" spans="1:4">
      <c r="A334" s="3" t="s">
        <v>215</v>
      </c>
      <c r="B334" s="6">
        <v>803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7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3.0447222222222199</v>
      </c>
    </row>
    <row r="356" spans="1:2">
      <c r="A356" s="3">
        <v>8</v>
      </c>
      <c r="B356" s="6">
        <v>20.6463888888889</v>
      </c>
    </row>
    <row r="357" spans="1:2">
      <c r="A357" s="3">
        <v>9</v>
      </c>
      <c r="B357" s="6">
        <v>38.883611111111101</v>
      </c>
    </row>
    <row r="358" spans="1:2">
      <c r="A358" s="3">
        <v>10</v>
      </c>
      <c r="B358" s="6">
        <v>54.566388888888902</v>
      </c>
    </row>
    <row r="359" spans="1:2">
      <c r="A359" s="3">
        <v>11</v>
      </c>
      <c r="B359" s="6">
        <v>65.973333333333301</v>
      </c>
    </row>
    <row r="360" spans="1:2">
      <c r="A360" s="3">
        <v>12</v>
      </c>
      <c r="B360" s="6">
        <v>71.783888888888896</v>
      </c>
    </row>
    <row r="361" spans="1:2">
      <c r="A361" s="3">
        <v>13</v>
      </c>
      <c r="B361" s="6">
        <v>72.283888888888896</v>
      </c>
    </row>
    <row r="362" spans="1:2">
      <c r="A362" s="3">
        <v>14</v>
      </c>
      <c r="B362" s="6">
        <v>66.407499999999999</v>
      </c>
    </row>
    <row r="363" spans="1:2">
      <c r="A363" s="3">
        <v>15</v>
      </c>
      <c r="B363" s="6">
        <v>54.899722222222202</v>
      </c>
    </row>
    <row r="364" spans="1:2">
      <c r="A364" s="3">
        <v>16</v>
      </c>
      <c r="B364" s="6">
        <v>38.883611111111101</v>
      </c>
    </row>
    <row r="365" spans="1:2">
      <c r="A365" s="3">
        <v>17</v>
      </c>
      <c r="B365" s="6">
        <v>20.4797222222222</v>
      </c>
    </row>
    <row r="366" spans="1:2">
      <c r="A366" s="3">
        <v>18</v>
      </c>
      <c r="B366" s="6">
        <v>3.0447222222222199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7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2.9966666666666701</v>
      </c>
    </row>
    <row r="396" spans="1:4">
      <c r="A396" s="3">
        <v>8</v>
      </c>
      <c r="B396" s="6">
        <v>20.183055555555601</v>
      </c>
    </row>
    <row r="397" spans="1:4">
      <c r="A397" s="3">
        <v>9</v>
      </c>
      <c r="B397" s="6">
        <v>37.954999999999998</v>
      </c>
    </row>
    <row r="398" spans="1:4">
      <c r="A398" s="3">
        <v>10</v>
      </c>
      <c r="B398" s="6">
        <v>53.244444444444397</v>
      </c>
    </row>
    <row r="399" spans="1:4">
      <c r="A399" s="3">
        <v>11</v>
      </c>
      <c r="B399" s="6">
        <v>64.467222222222205</v>
      </c>
    </row>
    <row r="400" spans="1:4">
      <c r="A400" s="3">
        <v>12</v>
      </c>
      <c r="B400" s="6">
        <v>69.981944444444494</v>
      </c>
    </row>
    <row r="401" spans="1:4">
      <c r="A401" s="3">
        <v>13</v>
      </c>
      <c r="B401" s="6">
        <v>70.806111111111093</v>
      </c>
    </row>
    <row r="402" spans="1:4">
      <c r="A402" s="3">
        <v>14</v>
      </c>
      <c r="B402" s="6">
        <v>65.663333333333298</v>
      </c>
    </row>
    <row r="403" spans="1:4">
      <c r="A403" s="3">
        <v>15</v>
      </c>
      <c r="B403" s="6">
        <v>54.921388888888899</v>
      </c>
    </row>
    <row r="404" spans="1:4">
      <c r="A404" s="3">
        <v>16</v>
      </c>
      <c r="B404" s="6">
        <v>39.486944444444397</v>
      </c>
    </row>
    <row r="405" spans="1:4">
      <c r="A405" s="3">
        <v>17</v>
      </c>
      <c r="B405" s="6">
        <v>21.290555555555599</v>
      </c>
    </row>
    <row r="406" spans="1:4">
      <c r="A406" s="3">
        <v>18</v>
      </c>
      <c r="B406" s="6">
        <v>3.27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7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0.16666666666666699</v>
      </c>
    </row>
    <row r="434" spans="1:2">
      <c r="A434" s="3">
        <v>6</v>
      </c>
      <c r="B434" s="6">
        <v>27.827500000000001</v>
      </c>
    </row>
    <row r="435" spans="1:2">
      <c r="A435" s="3">
        <v>7</v>
      </c>
      <c r="B435" s="6">
        <v>77.302499999999995</v>
      </c>
    </row>
    <row r="436" spans="1:2">
      <c r="A436" s="3">
        <v>8</v>
      </c>
      <c r="B436" s="6">
        <v>99.989166666666705</v>
      </c>
    </row>
    <row r="437" spans="1:2">
      <c r="A437" s="3">
        <v>9</v>
      </c>
      <c r="B437" s="6">
        <v>211.00638888888901</v>
      </c>
    </row>
    <row r="438" spans="1:2">
      <c r="A438" s="3">
        <v>10</v>
      </c>
      <c r="B438" s="6">
        <v>331.00583333333299</v>
      </c>
    </row>
    <row r="439" spans="1:2">
      <c r="A439" s="3">
        <v>11</v>
      </c>
      <c r="B439" s="6">
        <v>418.17166666666702</v>
      </c>
    </row>
    <row r="440" spans="1:2">
      <c r="A440" s="3">
        <v>12</v>
      </c>
      <c r="B440" s="6">
        <v>454.99416666666701</v>
      </c>
    </row>
    <row r="441" spans="1:2">
      <c r="A441" s="3">
        <v>13</v>
      </c>
      <c r="B441" s="6">
        <v>464.56888888888898</v>
      </c>
    </row>
    <row r="442" spans="1:2">
      <c r="A442" s="3">
        <v>14</v>
      </c>
      <c r="B442" s="6">
        <v>413.63638888888897</v>
      </c>
    </row>
    <row r="443" spans="1:2">
      <c r="A443" s="3">
        <v>15</v>
      </c>
      <c r="B443" s="6">
        <v>334.28388888888901</v>
      </c>
    </row>
    <row r="444" spans="1:2">
      <c r="A444" s="3">
        <v>16</v>
      </c>
      <c r="B444" s="6">
        <v>211.94388888888901</v>
      </c>
    </row>
    <row r="445" spans="1:2">
      <c r="A445" s="3">
        <v>17</v>
      </c>
      <c r="B445" s="6">
        <v>111.740833333333</v>
      </c>
    </row>
    <row r="446" spans="1:2">
      <c r="A446" s="3">
        <v>18</v>
      </c>
      <c r="B446" s="6">
        <v>73.079166666666694</v>
      </c>
    </row>
    <row r="447" spans="1:2">
      <c r="A447" s="3">
        <v>19</v>
      </c>
      <c r="B447" s="6">
        <v>17.702500000000001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7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0.16666666666666699</v>
      </c>
    </row>
    <row r="474" spans="1:4">
      <c r="A474" s="3">
        <v>6</v>
      </c>
      <c r="B474" s="6">
        <v>27.827500000000001</v>
      </c>
    </row>
    <row r="475" spans="1:4">
      <c r="A475" s="3">
        <v>7</v>
      </c>
      <c r="B475" s="6">
        <v>77.302499999999995</v>
      </c>
    </row>
    <row r="476" spans="1:4">
      <c r="A476" s="3">
        <v>8</v>
      </c>
      <c r="B476" s="6">
        <v>99.989166666666705</v>
      </c>
    </row>
    <row r="477" spans="1:4">
      <c r="A477" s="3">
        <v>9</v>
      </c>
      <c r="B477" s="6">
        <v>120.050555555556</v>
      </c>
    </row>
    <row r="478" spans="1:4">
      <c r="A478" s="3">
        <v>10</v>
      </c>
      <c r="B478" s="6">
        <v>134.963055555556</v>
      </c>
    </row>
    <row r="479" spans="1:4">
      <c r="A479" s="3">
        <v>11</v>
      </c>
      <c r="B479" s="6">
        <v>149.58472222222201</v>
      </c>
    </row>
    <row r="480" spans="1:4">
      <c r="A480" s="3">
        <v>12</v>
      </c>
      <c r="B480" s="6">
        <v>153.13361111111101</v>
      </c>
    </row>
    <row r="481" spans="1:4">
      <c r="A481" s="3">
        <v>13</v>
      </c>
      <c r="B481" s="6">
        <v>266.44888888888897</v>
      </c>
    </row>
    <row r="482" spans="1:4">
      <c r="A482" s="3">
        <v>14</v>
      </c>
      <c r="B482" s="6">
        <v>461.27722222222201</v>
      </c>
    </row>
    <row r="483" spans="1:4">
      <c r="A483" s="3">
        <v>15</v>
      </c>
      <c r="B483" s="6">
        <v>635.51027777777801</v>
      </c>
    </row>
    <row r="484" spans="1:4">
      <c r="A484" s="3">
        <v>16</v>
      </c>
      <c r="B484" s="6">
        <v>719.32555555555598</v>
      </c>
    </row>
    <row r="485" spans="1:4">
      <c r="A485" s="3">
        <v>17</v>
      </c>
      <c r="B485" s="6">
        <v>502.78888888888901</v>
      </c>
    </row>
    <row r="486" spans="1:4">
      <c r="A486" s="3">
        <v>18</v>
      </c>
      <c r="B486" s="6">
        <v>141.24250000000001</v>
      </c>
    </row>
    <row r="487" spans="1:4">
      <c r="A487" s="3">
        <v>19</v>
      </c>
      <c r="B487" s="6">
        <v>25.247222222222199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7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-12.21</v>
      </c>
    </row>
    <row r="509" spans="1:4">
      <c r="A509" s="3">
        <v>2</v>
      </c>
      <c r="B509" s="6">
        <v>-13.8</v>
      </c>
    </row>
    <row r="510" spans="1:4">
      <c r="A510" s="3">
        <v>3</v>
      </c>
      <c r="B510" s="6">
        <v>-14.9</v>
      </c>
    </row>
    <row r="511" spans="1:4">
      <c r="A511" s="3">
        <v>4</v>
      </c>
      <c r="B511" s="6">
        <v>-15.79</v>
      </c>
    </row>
    <row r="512" spans="1:4">
      <c r="A512" s="3">
        <v>5</v>
      </c>
      <c r="B512" s="6">
        <v>-16.55</v>
      </c>
    </row>
    <row r="513" spans="1:2">
      <c r="A513" s="3">
        <v>6</v>
      </c>
      <c r="B513" s="6">
        <v>-17.2</v>
      </c>
    </row>
    <row r="514" spans="1:2">
      <c r="A514" s="3">
        <v>7</v>
      </c>
      <c r="B514" s="6">
        <v>-17.739999999999998</v>
      </c>
    </row>
    <row r="515" spans="1:2">
      <c r="A515" s="3">
        <v>8</v>
      </c>
      <c r="B515" s="6">
        <v>-17.850000000000001</v>
      </c>
    </row>
    <row r="516" spans="1:2">
      <c r="A516" s="3">
        <v>9</v>
      </c>
      <c r="B516" s="6">
        <v>-14.88</v>
      </c>
    </row>
    <row r="517" spans="1:2">
      <c r="A517" s="3">
        <v>10</v>
      </c>
      <c r="B517" s="6">
        <v>-9.07</v>
      </c>
    </row>
    <row r="518" spans="1:2">
      <c r="A518" s="3">
        <v>11</v>
      </c>
      <c r="B518" s="6">
        <v>1.01</v>
      </c>
    </row>
    <row r="519" spans="1:2">
      <c r="A519" s="3">
        <v>12</v>
      </c>
      <c r="B519" s="6">
        <v>11.21</v>
      </c>
    </row>
    <row r="520" spans="1:2">
      <c r="A520" s="3">
        <v>13</v>
      </c>
      <c r="B520" s="6">
        <v>20.03</v>
      </c>
    </row>
    <row r="521" spans="1:2">
      <c r="A521" s="3">
        <v>14</v>
      </c>
      <c r="B521" s="6">
        <v>27.27</v>
      </c>
    </row>
    <row r="522" spans="1:2">
      <c r="A522" s="3">
        <v>15</v>
      </c>
      <c r="B522" s="6">
        <v>31.34</v>
      </c>
    </row>
    <row r="523" spans="1:2">
      <c r="A523" s="3">
        <v>16</v>
      </c>
      <c r="B523" s="6">
        <v>31.47</v>
      </c>
    </row>
    <row r="524" spans="1:2">
      <c r="A524" s="3">
        <v>17</v>
      </c>
      <c r="B524" s="6">
        <v>25.96</v>
      </c>
    </row>
    <row r="525" spans="1:2">
      <c r="A525" s="3">
        <v>18</v>
      </c>
      <c r="B525" s="6">
        <v>18.96</v>
      </c>
    </row>
    <row r="526" spans="1:2">
      <c r="A526" s="3">
        <v>19</v>
      </c>
      <c r="B526" s="6">
        <v>13.04</v>
      </c>
    </row>
    <row r="527" spans="1:2">
      <c r="A527" s="3">
        <v>20</v>
      </c>
      <c r="B527" s="6">
        <v>8.31</v>
      </c>
    </row>
    <row r="528" spans="1:2">
      <c r="A528" s="3">
        <v>21</v>
      </c>
      <c r="B528" s="6">
        <v>4.2699999999999996</v>
      </c>
    </row>
    <row r="529" spans="1:4">
      <c r="A529" s="3">
        <v>22</v>
      </c>
      <c r="B529" s="6">
        <v>0.99</v>
      </c>
    </row>
    <row r="530" spans="1:4">
      <c r="A530" s="3">
        <v>23</v>
      </c>
      <c r="B530" s="6">
        <v>-1.66</v>
      </c>
    </row>
    <row r="531" spans="1:4">
      <c r="A531" s="3">
        <v>24</v>
      </c>
      <c r="B531" s="6">
        <v>-3.92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7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-1.31</v>
      </c>
    </row>
    <row r="549" spans="1:4">
      <c r="A549" s="3">
        <v>2</v>
      </c>
      <c r="B549" s="6">
        <v>-1.97</v>
      </c>
    </row>
    <row r="550" spans="1:4">
      <c r="A550" s="3">
        <v>3</v>
      </c>
      <c r="B550" s="6">
        <v>-2.37</v>
      </c>
    </row>
    <row r="551" spans="1:4">
      <c r="A551" s="3">
        <v>4</v>
      </c>
      <c r="B551" s="6">
        <v>-2.81</v>
      </c>
    </row>
    <row r="552" spans="1:4">
      <c r="A552" s="3">
        <v>5</v>
      </c>
      <c r="B552" s="6">
        <v>-3.25</v>
      </c>
    </row>
    <row r="553" spans="1:4">
      <c r="A553" s="3">
        <v>6</v>
      </c>
      <c r="B553" s="6">
        <v>-3.68</v>
      </c>
    </row>
    <row r="554" spans="1:4">
      <c r="A554" s="3">
        <v>7</v>
      </c>
      <c r="B554" s="6">
        <v>-4.0999999999999996</v>
      </c>
    </row>
    <row r="555" spans="1:4">
      <c r="A555" s="3">
        <v>8</v>
      </c>
      <c r="B555" s="6">
        <v>-4.4000000000000004</v>
      </c>
    </row>
    <row r="556" spans="1:4">
      <c r="A556" s="3">
        <v>9</v>
      </c>
      <c r="B556" s="6">
        <v>-3.45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1.66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6.56</v>
      </c>
    </row>
    <row r="561" spans="1:4">
      <c r="A561" s="3">
        <v>14</v>
      </c>
      <c r="B561" s="6">
        <v>8.39</v>
      </c>
    </row>
    <row r="562" spans="1:4">
      <c r="A562" s="3">
        <v>15</v>
      </c>
      <c r="B562" s="6">
        <v>9.0399999999999991</v>
      </c>
    </row>
    <row r="563" spans="1:4">
      <c r="A563" s="3">
        <v>16</v>
      </c>
      <c r="B563" s="6">
        <v>8.58</v>
      </c>
    </row>
    <row r="564" spans="1:4">
      <c r="A564" s="3">
        <v>17</v>
      </c>
      <c r="B564" s="6">
        <v>6.44</v>
      </c>
    </row>
    <row r="565" spans="1:4">
      <c r="A565" s="3">
        <v>18</v>
      </c>
      <c r="B565" s="6">
        <v>4.43</v>
      </c>
    </row>
    <row r="566" spans="1:4">
      <c r="A566" s="3">
        <v>19</v>
      </c>
      <c r="B566" s="6">
        <v>3.37</v>
      </c>
    </row>
    <row r="567" spans="1:4">
      <c r="A567" s="3">
        <v>20</v>
      </c>
      <c r="B567" s="6">
        <v>2.73</v>
      </c>
    </row>
    <row r="568" spans="1:4">
      <c r="A568" s="3">
        <v>21</v>
      </c>
      <c r="B568" s="6">
        <v>2.11</v>
      </c>
    </row>
    <row r="569" spans="1:4">
      <c r="A569" s="3">
        <v>22</v>
      </c>
      <c r="B569" s="6">
        <v>1.66</v>
      </c>
    </row>
    <row r="570" spans="1:4">
      <c r="A570" s="3">
        <v>23</v>
      </c>
      <c r="B570" s="6">
        <v>1.26</v>
      </c>
    </row>
    <row r="571" spans="1:4">
      <c r="A571" s="3">
        <v>24</v>
      </c>
      <c r="B571" s="6">
        <v>0.83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7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22.37</v>
      </c>
    </row>
    <row r="589" spans="1:4">
      <c r="A589" s="3">
        <v>2</v>
      </c>
      <c r="B589" s="6">
        <v>21.19</v>
      </c>
    </row>
    <row r="590" spans="1:4">
      <c r="A590" s="3">
        <v>3</v>
      </c>
      <c r="B590" s="6">
        <v>20.329999999999998</v>
      </c>
    </row>
    <row r="591" spans="1:4">
      <c r="A591" s="3">
        <v>4</v>
      </c>
      <c r="B591" s="6">
        <v>19.54</v>
      </c>
    </row>
    <row r="592" spans="1:4">
      <c r="A592" s="3">
        <v>5</v>
      </c>
      <c r="B592" s="6">
        <v>19.21</v>
      </c>
    </row>
    <row r="593" spans="1:2">
      <c r="A593" s="3">
        <v>6</v>
      </c>
      <c r="B593" s="6">
        <v>19.86</v>
      </c>
    </row>
    <row r="594" spans="1:2">
      <c r="A594" s="3">
        <v>7</v>
      </c>
      <c r="B594" s="6">
        <v>22.51</v>
      </c>
    </row>
    <row r="595" spans="1:2">
      <c r="A595" s="3">
        <v>8</v>
      </c>
      <c r="B595" s="6">
        <v>24.89</v>
      </c>
    </row>
    <row r="596" spans="1:2">
      <c r="A596" s="3">
        <v>9</v>
      </c>
      <c r="B596" s="6">
        <v>28.29</v>
      </c>
    </row>
    <row r="597" spans="1:2">
      <c r="A597" s="3">
        <v>10</v>
      </c>
      <c r="B597" s="6">
        <v>32.42</v>
      </c>
    </row>
    <row r="598" spans="1:2">
      <c r="A598" s="3">
        <v>11</v>
      </c>
      <c r="B598" s="6">
        <v>37.119999999999997</v>
      </c>
    </row>
    <row r="599" spans="1:2">
      <c r="A599" s="3">
        <v>12</v>
      </c>
      <c r="B599" s="6">
        <v>42.08</v>
      </c>
    </row>
    <row r="600" spans="1:2">
      <c r="A600" s="3">
        <v>13</v>
      </c>
      <c r="B600" s="6">
        <v>46.46</v>
      </c>
    </row>
    <row r="601" spans="1:2">
      <c r="A601" s="3">
        <v>14</v>
      </c>
      <c r="B601" s="6">
        <v>49.69</v>
      </c>
    </row>
    <row r="602" spans="1:2">
      <c r="A602" s="3">
        <v>15</v>
      </c>
      <c r="B602" s="6">
        <v>51.3</v>
      </c>
    </row>
    <row r="603" spans="1:2">
      <c r="A603" s="3">
        <v>16</v>
      </c>
      <c r="B603" s="6">
        <v>51.28</v>
      </c>
    </row>
    <row r="604" spans="1:2">
      <c r="A604" s="3">
        <v>17</v>
      </c>
      <c r="B604" s="6">
        <v>50.46</v>
      </c>
    </row>
    <row r="605" spans="1:2">
      <c r="A605" s="3">
        <v>18</v>
      </c>
      <c r="B605" s="6">
        <v>48.37</v>
      </c>
    </row>
    <row r="606" spans="1:2">
      <c r="A606" s="3">
        <v>19</v>
      </c>
      <c r="B606" s="6">
        <v>35.39</v>
      </c>
    </row>
    <row r="607" spans="1:2">
      <c r="A607" s="3">
        <v>20</v>
      </c>
      <c r="B607" s="6">
        <v>31.63</v>
      </c>
    </row>
    <row r="608" spans="1:2">
      <c r="A608" s="3">
        <v>21</v>
      </c>
      <c r="B608" s="6">
        <v>29.12</v>
      </c>
    </row>
    <row r="609" spans="1:4">
      <c r="A609" s="3">
        <v>22</v>
      </c>
      <c r="B609" s="6">
        <v>26.83</v>
      </c>
    </row>
    <row r="610" spans="1:4">
      <c r="A610" s="3">
        <v>23</v>
      </c>
      <c r="B610" s="6">
        <v>25.87</v>
      </c>
    </row>
    <row r="611" spans="1:4">
      <c r="A611" s="3">
        <v>24</v>
      </c>
      <c r="B611" s="6">
        <v>24.19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7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24.52</v>
      </c>
    </row>
    <row r="629" spans="1:4">
      <c r="A629" s="3">
        <v>2</v>
      </c>
      <c r="B629" s="6">
        <v>23.81</v>
      </c>
    </row>
    <row r="630" spans="1:4">
      <c r="A630" s="3">
        <v>3</v>
      </c>
      <c r="B630" s="6">
        <v>23.22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22.32</v>
      </c>
    </row>
    <row r="633" spans="1:4">
      <c r="A633" s="3">
        <v>6</v>
      </c>
      <c r="B633" s="6">
        <v>22.77</v>
      </c>
    </row>
    <row r="634" spans="1:4">
      <c r="A634" s="3">
        <v>7</v>
      </c>
      <c r="B634" s="6">
        <v>24.73</v>
      </c>
    </row>
    <row r="635" spans="1:4">
      <c r="A635" s="3">
        <v>8</v>
      </c>
      <c r="B635" s="6">
        <v>27.59</v>
      </c>
    </row>
    <row r="636" spans="1:4">
      <c r="A636" s="3">
        <v>9</v>
      </c>
      <c r="B636" s="6">
        <v>29.09</v>
      </c>
    </row>
    <row r="637" spans="1:4">
      <c r="A637" s="3">
        <v>10</v>
      </c>
      <c r="B637" s="6">
        <v>30.5</v>
      </c>
    </row>
    <row r="638" spans="1:4">
      <c r="A638" s="3">
        <v>11</v>
      </c>
      <c r="B638" s="6">
        <v>31.98</v>
      </c>
    </row>
    <row r="639" spans="1:4">
      <c r="A639" s="3">
        <v>12</v>
      </c>
      <c r="B639" s="6">
        <v>33.56</v>
      </c>
    </row>
    <row r="640" spans="1:4">
      <c r="A640" s="3">
        <v>13</v>
      </c>
      <c r="B640" s="6">
        <v>34.79</v>
      </c>
    </row>
    <row r="641" spans="1:4">
      <c r="A641" s="3">
        <v>14</v>
      </c>
      <c r="B641" s="6">
        <v>35.65</v>
      </c>
    </row>
    <row r="642" spans="1:4">
      <c r="A642" s="3">
        <v>15</v>
      </c>
      <c r="B642" s="6">
        <v>35.96</v>
      </c>
    </row>
    <row r="643" spans="1:4">
      <c r="A643" s="3">
        <v>16</v>
      </c>
      <c r="B643" s="6">
        <v>35.82</v>
      </c>
    </row>
    <row r="644" spans="1:4">
      <c r="A644" s="3">
        <v>17</v>
      </c>
      <c r="B644" s="6">
        <v>35.61</v>
      </c>
    </row>
    <row r="645" spans="1:4">
      <c r="A645" s="3">
        <v>18</v>
      </c>
      <c r="B645" s="6">
        <v>34.93</v>
      </c>
    </row>
    <row r="646" spans="1:4">
      <c r="A646" s="3">
        <v>19</v>
      </c>
      <c r="B646" s="6">
        <v>30.96</v>
      </c>
    </row>
    <row r="647" spans="1:4">
      <c r="A647" s="3">
        <v>20</v>
      </c>
      <c r="B647" s="6">
        <v>29.79</v>
      </c>
    </row>
    <row r="648" spans="1:4">
      <c r="A648" s="3">
        <v>21</v>
      </c>
      <c r="B648" s="6">
        <v>28.83</v>
      </c>
    </row>
    <row r="649" spans="1:4">
      <c r="A649" s="3">
        <v>22</v>
      </c>
      <c r="B649" s="6">
        <v>27.59</v>
      </c>
    </row>
    <row r="650" spans="1:4">
      <c r="A650" s="3">
        <v>23</v>
      </c>
      <c r="B650" s="6">
        <v>27.28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7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4.1269999999999998</v>
      </c>
    </row>
    <row r="669" spans="1:4">
      <c r="A669" s="3">
        <v>2</v>
      </c>
      <c r="B669" s="6">
        <v>4.258</v>
      </c>
    </row>
    <row r="670" spans="1:4">
      <c r="A670" s="3">
        <v>3</v>
      </c>
      <c r="B670" s="6">
        <v>4.2290000000000001</v>
      </c>
    </row>
    <row r="671" spans="1:4">
      <c r="A671" s="3">
        <v>4</v>
      </c>
      <c r="B671" s="6">
        <v>4.22</v>
      </c>
    </row>
    <row r="672" spans="1:4">
      <c r="A672" s="3">
        <v>5</v>
      </c>
      <c r="B672" s="6">
        <v>4.22</v>
      </c>
    </row>
    <row r="673" spans="1:2">
      <c r="A673" s="3">
        <v>6</v>
      </c>
      <c r="B673" s="6">
        <v>4.2210000000000001</v>
      </c>
    </row>
    <row r="674" spans="1:2">
      <c r="A674" s="3">
        <v>7</v>
      </c>
      <c r="B674" s="6">
        <v>4.2220000000000004</v>
      </c>
    </row>
    <row r="675" spans="1:2">
      <c r="A675" s="3">
        <v>8</v>
      </c>
      <c r="B675" s="6">
        <v>4.09</v>
      </c>
    </row>
    <row r="676" spans="1:2">
      <c r="A676" s="3">
        <v>9</v>
      </c>
      <c r="B676" s="6">
        <v>2.9020000000000001</v>
      </c>
    </row>
    <row r="677" spans="1:2">
      <c r="A677" s="3">
        <v>10</v>
      </c>
      <c r="B677" s="6">
        <v>1.2749999999999999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-1.0660000000000001</v>
      </c>
    </row>
    <row r="680" spans="1:2">
      <c r="A680" s="3">
        <v>13</v>
      </c>
      <c r="B680" s="6">
        <v>-2.5859999999999999</v>
      </c>
    </row>
    <row r="681" spans="1:2">
      <c r="A681" s="3">
        <v>14</v>
      </c>
      <c r="B681" s="6">
        <v>-3.2250000000000001</v>
      </c>
    </row>
    <row r="682" spans="1:2">
      <c r="A682" s="3">
        <v>15</v>
      </c>
      <c r="B682" s="6">
        <v>-2.8260000000000001</v>
      </c>
    </row>
    <row r="683" spans="1:2">
      <c r="A683" s="3">
        <v>16</v>
      </c>
      <c r="B683" s="6">
        <v>-1.552</v>
      </c>
    </row>
    <row r="684" spans="1:2">
      <c r="A684" s="3">
        <v>17</v>
      </c>
      <c r="B684" s="6">
        <v>-1E-3</v>
      </c>
    </row>
    <row r="685" spans="1:2">
      <c r="A685" s="3">
        <v>18</v>
      </c>
      <c r="B685" s="6">
        <v>0.8</v>
      </c>
    </row>
    <row r="686" spans="1:2">
      <c r="A686" s="3">
        <v>19</v>
      </c>
      <c r="B686" s="6">
        <v>2.34</v>
      </c>
    </row>
    <row r="687" spans="1:2">
      <c r="A687" s="3">
        <v>20</v>
      </c>
      <c r="B687" s="6">
        <v>2.988</v>
      </c>
    </row>
    <row r="688" spans="1:2">
      <c r="A688" s="3">
        <v>21</v>
      </c>
      <c r="B688" s="6">
        <v>3.3650000000000002</v>
      </c>
    </row>
    <row r="689" spans="1:4">
      <c r="A689" s="3">
        <v>22</v>
      </c>
      <c r="B689" s="6">
        <v>3.532</v>
      </c>
    </row>
    <row r="690" spans="1:4">
      <c r="A690" s="3">
        <v>23</v>
      </c>
      <c r="B690" s="6">
        <v>3.605</v>
      </c>
    </row>
    <row r="691" spans="1:4">
      <c r="A691" s="3">
        <v>24</v>
      </c>
      <c r="B691" s="6">
        <v>3.6629999999999998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7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3.3940000000000001</v>
      </c>
    </row>
    <row r="709" spans="1:4">
      <c r="A709" s="3">
        <v>2</v>
      </c>
      <c r="B709" s="6">
        <v>3.54</v>
      </c>
    </row>
    <row r="710" spans="1:4">
      <c r="A710" s="3">
        <v>3</v>
      </c>
      <c r="B710" s="6">
        <v>3.5569999999999999</v>
      </c>
    </row>
    <row r="711" spans="1:4">
      <c r="A711" s="3">
        <v>4</v>
      </c>
      <c r="B711" s="6">
        <v>3.613</v>
      </c>
    </row>
    <row r="712" spans="1:4">
      <c r="A712" s="3">
        <v>5</v>
      </c>
      <c r="B712" s="6">
        <v>3.6659999999999999</v>
      </c>
    </row>
    <row r="713" spans="1:4">
      <c r="A713" s="3">
        <v>6</v>
      </c>
      <c r="B713" s="6">
        <v>3.7149999999999999</v>
      </c>
    </row>
    <row r="714" spans="1:4">
      <c r="A714" s="3">
        <v>7</v>
      </c>
      <c r="B714" s="6">
        <v>3.76</v>
      </c>
    </row>
    <row r="715" spans="1:4">
      <c r="A715" s="3">
        <v>8</v>
      </c>
      <c r="B715" s="6">
        <v>3.7490000000000001</v>
      </c>
    </row>
    <row r="716" spans="1:4">
      <c r="A716" s="3">
        <v>9</v>
      </c>
      <c r="B716" s="6">
        <v>3.17</v>
      </c>
    </row>
    <row r="717" spans="1:4">
      <c r="A717" s="3">
        <v>10</v>
      </c>
      <c r="B717" s="6">
        <v>2.3199999999999998</v>
      </c>
    </row>
    <row r="718" spans="1:4">
      <c r="A718" s="3">
        <v>11</v>
      </c>
      <c r="B718" s="6">
        <v>0.94899999999999995</v>
      </c>
    </row>
    <row r="719" spans="1:4">
      <c r="A719" s="3">
        <v>12</v>
      </c>
      <c r="B719" s="6">
        <v>0.10100000000000001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0.27700000000000002</v>
      </c>
    </row>
    <row r="725" spans="1:4">
      <c r="A725" s="3">
        <v>18</v>
      </c>
      <c r="B725" s="6">
        <v>1.216</v>
      </c>
    </row>
    <row r="726" spans="1:4">
      <c r="A726" s="3">
        <v>19</v>
      </c>
      <c r="B726" s="6">
        <v>1.6080000000000001</v>
      </c>
    </row>
    <row r="727" spans="1:4">
      <c r="A727" s="3">
        <v>20</v>
      </c>
      <c r="B727" s="6">
        <v>1.8160000000000001</v>
      </c>
    </row>
    <row r="728" spans="1:4">
      <c r="A728" s="3">
        <v>21</v>
      </c>
      <c r="B728" s="6">
        <v>2.0379999999999998</v>
      </c>
    </row>
    <row r="729" spans="1:4">
      <c r="A729" s="3">
        <v>22</v>
      </c>
      <c r="B729" s="6">
        <v>2.1739999999999999</v>
      </c>
    </row>
    <row r="730" spans="1:4">
      <c r="A730" s="3">
        <v>23</v>
      </c>
      <c r="B730" s="6">
        <v>2.2930000000000001</v>
      </c>
    </row>
    <row r="731" spans="1:4">
      <c r="A731" s="3">
        <v>24</v>
      </c>
      <c r="B731" s="6">
        <v>2.423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7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2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7</v>
      </c>
    </row>
    <row r="799" spans="1:2">
      <c r="A799" s="3">
        <v>0</v>
      </c>
      <c r="B799" s="6">
        <v>19</v>
      </c>
    </row>
    <row r="800" spans="1:2">
      <c r="A800" s="3">
        <v>1</v>
      </c>
      <c r="B800" s="6">
        <v>19</v>
      </c>
    </row>
    <row r="801" spans="1:2">
      <c r="A801" s="3">
        <v>2</v>
      </c>
      <c r="B801" s="6">
        <v>13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23</v>
      </c>
    </row>
    <row r="804" spans="1:2">
      <c r="A804" s="3">
        <v>5</v>
      </c>
      <c r="B804" s="6">
        <v>28</v>
      </c>
    </row>
    <row r="805" spans="1:2">
      <c r="A805" s="3">
        <v>6</v>
      </c>
      <c r="B805" s="6">
        <v>29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62</v>
      </c>
    </row>
    <row r="809" spans="1:2">
      <c r="A809" s="3">
        <v>10</v>
      </c>
      <c r="B809" s="6">
        <v>69</v>
      </c>
    </row>
    <row r="810" spans="1:2">
      <c r="A810" s="3">
        <v>11</v>
      </c>
      <c r="B810" s="6">
        <v>111</v>
      </c>
    </row>
    <row r="811" spans="1:2">
      <c r="A811" s="3">
        <v>12</v>
      </c>
      <c r="B811" s="6">
        <v>137</v>
      </c>
    </row>
    <row r="812" spans="1:2">
      <c r="A812" s="3">
        <v>13</v>
      </c>
      <c r="B812" s="6">
        <v>141</v>
      </c>
    </row>
    <row r="813" spans="1:2">
      <c r="A813" s="3">
        <v>14</v>
      </c>
      <c r="B813" s="6">
        <v>154</v>
      </c>
    </row>
    <row r="814" spans="1:2">
      <c r="A814" s="3">
        <v>15</v>
      </c>
      <c r="B814" s="6">
        <v>188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253</v>
      </c>
    </row>
    <row r="817" spans="1:2">
      <c r="A817" s="3">
        <v>18</v>
      </c>
      <c r="B817" s="6">
        <v>301</v>
      </c>
    </row>
    <row r="818" spans="1:2">
      <c r="A818" s="3">
        <v>19</v>
      </c>
      <c r="B818" s="6">
        <v>336</v>
      </c>
    </row>
    <row r="819" spans="1:2">
      <c r="A819" s="3">
        <v>20</v>
      </c>
      <c r="B819" s="6">
        <v>342</v>
      </c>
    </row>
    <row r="820" spans="1:2">
      <c r="A820" s="3">
        <v>21</v>
      </c>
      <c r="B820" s="6">
        <v>362</v>
      </c>
    </row>
    <row r="821" spans="1:2">
      <c r="A821" s="3">
        <v>22</v>
      </c>
      <c r="B821" s="6">
        <v>329</v>
      </c>
    </row>
    <row r="822" spans="1:2">
      <c r="A822" s="3">
        <v>23</v>
      </c>
      <c r="B822" s="6">
        <v>348</v>
      </c>
    </row>
    <row r="823" spans="1:2">
      <c r="A823" s="3">
        <v>24</v>
      </c>
      <c r="B823" s="6">
        <v>352</v>
      </c>
    </row>
    <row r="824" spans="1:2">
      <c r="A824" s="3">
        <v>25</v>
      </c>
      <c r="B824" s="6">
        <v>361</v>
      </c>
    </row>
    <row r="825" spans="1:2">
      <c r="A825" s="3">
        <v>26</v>
      </c>
      <c r="B825" s="6">
        <v>373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390</v>
      </c>
    </row>
    <row r="828" spans="1:2">
      <c r="A828" s="3">
        <v>29</v>
      </c>
      <c r="B828" s="6">
        <v>405</v>
      </c>
    </row>
    <row r="829" spans="1:2">
      <c r="A829" s="3">
        <v>30</v>
      </c>
      <c r="B829" s="6">
        <v>418</v>
      </c>
    </row>
    <row r="830" spans="1:2">
      <c r="A830" s="3">
        <v>31</v>
      </c>
      <c r="B830" s="6">
        <v>401</v>
      </c>
    </row>
    <row r="831" spans="1:2">
      <c r="A831" s="3">
        <v>32</v>
      </c>
      <c r="B831" s="6">
        <v>341</v>
      </c>
    </row>
    <row r="832" spans="1:2">
      <c r="A832" s="3">
        <v>33</v>
      </c>
      <c r="B832" s="6">
        <v>330</v>
      </c>
    </row>
    <row r="833" spans="1:2">
      <c r="A833" s="3">
        <v>34</v>
      </c>
      <c r="B833" s="6">
        <v>285</v>
      </c>
    </row>
    <row r="834" spans="1:2">
      <c r="A834" s="3">
        <v>35</v>
      </c>
      <c r="B834" s="6">
        <v>246</v>
      </c>
    </row>
    <row r="835" spans="1:2">
      <c r="A835" s="3">
        <v>36</v>
      </c>
      <c r="B835" s="6">
        <v>213</v>
      </c>
    </row>
    <row r="836" spans="1:2">
      <c r="A836" s="3">
        <v>37</v>
      </c>
      <c r="B836" s="6">
        <v>156</v>
      </c>
    </row>
    <row r="837" spans="1:2">
      <c r="A837" s="3">
        <v>38</v>
      </c>
      <c r="B837" s="6">
        <v>146</v>
      </c>
    </row>
    <row r="838" spans="1:2">
      <c r="A838" s="3">
        <v>39</v>
      </c>
      <c r="B838" s="6">
        <v>112</v>
      </c>
    </row>
    <row r="839" spans="1:2">
      <c r="A839" s="3">
        <v>40</v>
      </c>
      <c r="B839" s="6">
        <v>90</v>
      </c>
    </row>
    <row r="840" spans="1:2">
      <c r="A840" s="3">
        <v>41</v>
      </c>
      <c r="B840" s="6">
        <v>58</v>
      </c>
    </row>
    <row r="841" spans="1:2">
      <c r="A841" s="3">
        <v>42</v>
      </c>
      <c r="B841" s="6">
        <v>36</v>
      </c>
    </row>
    <row r="842" spans="1:2">
      <c r="A842" s="3">
        <v>43</v>
      </c>
      <c r="B842" s="6">
        <v>18</v>
      </c>
    </row>
    <row r="843" spans="1:2">
      <c r="A843" s="3">
        <v>44</v>
      </c>
      <c r="B843" s="6">
        <v>5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7" enableFormatConditionsCalculation="0"/>
  <dimension ref="A3:F901"/>
  <sheetViews>
    <sheetView showGridLines="0" zoomScale="75" workbookViewId="0">
      <selection activeCell="B49" sqref="B49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350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353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352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5">
      <c r="A57" s="5" t="s">
        <v>17</v>
      </c>
    </row>
    <row r="58" spans="1:5">
      <c r="A58" s="5" t="s">
        <v>333</v>
      </c>
    </row>
    <row r="61" spans="1:5">
      <c r="A61" s="3" t="s">
        <v>188</v>
      </c>
    </row>
    <row r="62" spans="1:5">
      <c r="A62" s="3" t="s">
        <v>189</v>
      </c>
      <c r="B62" s="6" t="s">
        <v>8</v>
      </c>
    </row>
    <row r="63" spans="1:5">
      <c r="A63" s="3" t="s">
        <v>190</v>
      </c>
      <c r="B63" s="6" t="s">
        <v>17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5.5960000000000001</v>
      </c>
    </row>
    <row r="66" spans="1:2">
      <c r="A66" s="3" t="s">
        <v>26</v>
      </c>
      <c r="B66" s="6">
        <v>5.62</v>
      </c>
    </row>
    <row r="67" spans="1:2">
      <c r="A67" s="3" t="s">
        <v>27</v>
      </c>
      <c r="B67" s="6">
        <v>5.734</v>
      </c>
    </row>
    <row r="68" spans="1:2">
      <c r="A68" s="3" t="s">
        <v>28</v>
      </c>
      <c r="B68" s="6">
        <v>6.0010000000000003</v>
      </c>
    </row>
    <row r="69" spans="1:2">
      <c r="A69" s="3" t="s">
        <v>29</v>
      </c>
      <c r="B69" s="6">
        <v>3.8029999999999999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1.988</v>
      </c>
    </row>
    <row r="72" spans="1:2">
      <c r="A72" s="3" t="s">
        <v>33</v>
      </c>
      <c r="B72" s="6">
        <v>2.282</v>
      </c>
    </row>
    <row r="73" spans="1:2">
      <c r="A73" s="3" t="s">
        <v>34</v>
      </c>
      <c r="B73" s="6">
        <v>4.0579999999999998</v>
      </c>
    </row>
    <row r="74" spans="1:2">
      <c r="A74" s="3" t="s">
        <v>35</v>
      </c>
      <c r="B74" s="6">
        <v>4.7279999999999998</v>
      </c>
    </row>
    <row r="75" spans="1:2">
      <c r="A75" s="3" t="s">
        <v>36</v>
      </c>
      <c r="B75" s="6">
        <v>1.411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2.851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8.1270000000000007</v>
      </c>
    </row>
    <row r="83" spans="1:2">
      <c r="A83" s="3" t="s">
        <v>45</v>
      </c>
      <c r="B83" s="6">
        <v>11.648999999999999</v>
      </c>
    </row>
    <row r="84" spans="1:2">
      <c r="A84" s="3" t="s">
        <v>47</v>
      </c>
      <c r="B84" s="6">
        <v>6.7859999999999996</v>
      </c>
    </row>
    <row r="85" spans="1:2">
      <c r="A85" s="3" t="s">
        <v>48</v>
      </c>
      <c r="B85" s="6">
        <v>6.6529999999999996</v>
      </c>
    </row>
    <row r="86" spans="1:2">
      <c r="A86" s="3" t="s">
        <v>49</v>
      </c>
      <c r="B86" s="6">
        <v>5.92</v>
      </c>
    </row>
    <row r="87" spans="1:2">
      <c r="A87" s="3" t="s">
        <v>50</v>
      </c>
      <c r="B87" s="6">
        <v>6.1479999999999997</v>
      </c>
    </row>
    <row r="88" spans="1:2">
      <c r="A88" s="3" t="s">
        <v>51</v>
      </c>
      <c r="B88" s="6">
        <v>5.9420000000000002</v>
      </c>
    </row>
    <row r="89" spans="1:2">
      <c r="A89" s="3" t="s">
        <v>52</v>
      </c>
      <c r="B89" s="6">
        <v>5.9640000000000004</v>
      </c>
    </row>
    <row r="90" spans="1:2">
      <c r="A90" s="3" t="s">
        <v>53</v>
      </c>
      <c r="B90" s="6">
        <v>6.165</v>
      </c>
    </row>
    <row r="91" spans="1:2">
      <c r="A91" s="3" t="s">
        <v>54</v>
      </c>
      <c r="B91" s="6">
        <v>5.141</v>
      </c>
    </row>
    <row r="92" spans="1:2">
      <c r="A92" s="3" t="s">
        <v>55</v>
      </c>
      <c r="B92" s="6">
        <v>5.2009999999999996</v>
      </c>
    </row>
    <row r="93" spans="1:2">
      <c r="A93" s="3" t="s">
        <v>56</v>
      </c>
      <c r="B93" s="6">
        <v>7.9729999999999999</v>
      </c>
    </row>
    <row r="94" spans="1:2">
      <c r="A94" s="3" t="s">
        <v>57</v>
      </c>
      <c r="B94" s="6">
        <v>9.734</v>
      </c>
    </row>
    <row r="95" spans="1:2">
      <c r="A95" s="3" t="s">
        <v>58</v>
      </c>
      <c r="B95" s="6">
        <v>8.3729999999999993</v>
      </c>
    </row>
    <row r="96" spans="1:2">
      <c r="A96" s="3" t="s">
        <v>59</v>
      </c>
      <c r="B96" s="6">
        <v>7.1859999999999999</v>
      </c>
    </row>
    <row r="97" spans="1:2">
      <c r="A97" s="3" t="s">
        <v>60</v>
      </c>
      <c r="B97" s="6">
        <v>5.8109999999999999</v>
      </c>
    </row>
    <row r="98" spans="1:2">
      <c r="A98" s="3" t="s">
        <v>61</v>
      </c>
      <c r="B98" s="6">
        <v>6.6</v>
      </c>
    </row>
    <row r="99" spans="1:2">
      <c r="A99" s="3" t="s">
        <v>62</v>
      </c>
      <c r="B99" s="6">
        <v>2.8279999999999998</v>
      </c>
    </row>
    <row r="100" spans="1:2">
      <c r="A100" s="3" t="s">
        <v>192</v>
      </c>
    </row>
    <row r="101" spans="1:2">
      <c r="A101" s="3" t="s">
        <v>189</v>
      </c>
      <c r="B101" s="6" t="s">
        <v>8</v>
      </c>
    </row>
    <row r="102" spans="1:2">
      <c r="A102" s="3" t="s">
        <v>190</v>
      </c>
      <c r="B102" s="6" t="s">
        <v>17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7.9640000000000004</v>
      </c>
    </row>
    <row r="105" spans="1:2">
      <c r="A105" s="3" t="s">
        <v>26</v>
      </c>
      <c r="B105" s="6">
        <v>5.7779999999999996</v>
      </c>
    </row>
    <row r="106" spans="1:2">
      <c r="A106" s="3" t="s">
        <v>27</v>
      </c>
      <c r="B106" s="6">
        <v>5.0039999999999996</v>
      </c>
    </row>
    <row r="107" spans="1:2">
      <c r="A107" s="3" t="s">
        <v>28</v>
      </c>
      <c r="B107" s="6">
        <v>3.7010000000000001</v>
      </c>
    </row>
    <row r="108" spans="1:2">
      <c r="A108" s="3" t="s">
        <v>29</v>
      </c>
      <c r="B108" s="6">
        <v>7.8109999999999999</v>
      </c>
    </row>
    <row r="109" spans="1:2">
      <c r="A109" s="3" t="s">
        <v>31</v>
      </c>
      <c r="B109" s="6">
        <v>6.5449999999999999</v>
      </c>
    </row>
    <row r="110" spans="1:2">
      <c r="A110" s="3" t="s">
        <v>32</v>
      </c>
      <c r="B110" s="6">
        <v>3.415</v>
      </c>
    </row>
    <row r="111" spans="1:2">
      <c r="A111" s="3" t="s">
        <v>33</v>
      </c>
      <c r="B111" s="6">
        <v>1.8540000000000001</v>
      </c>
    </row>
    <row r="112" spans="1:2">
      <c r="A112" s="3" t="s">
        <v>34</v>
      </c>
      <c r="B112" s="6">
        <v>3.0920000000000001</v>
      </c>
    </row>
    <row r="113" spans="1:2">
      <c r="A113" s="3" t="s">
        <v>35</v>
      </c>
      <c r="B113" s="6">
        <v>2.238</v>
      </c>
    </row>
    <row r="114" spans="1:2">
      <c r="A114" s="3" t="s">
        <v>36</v>
      </c>
      <c r="B114" s="6">
        <v>3.2410000000000001</v>
      </c>
    </row>
    <row r="115" spans="1:2">
      <c r="A115" s="3" t="s">
        <v>37</v>
      </c>
      <c r="B115" s="6">
        <v>0.58899999999999997</v>
      </c>
    </row>
    <row r="116" spans="1:2">
      <c r="A116" s="3" t="s">
        <v>38</v>
      </c>
      <c r="B116" s="6">
        <v>0.71799999999999997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0.83499999999999996</v>
      </c>
    </row>
    <row r="122" spans="1:2">
      <c r="A122" s="3" t="s">
        <v>45</v>
      </c>
      <c r="B122" s="6">
        <v>1.139</v>
      </c>
    </row>
    <row r="123" spans="1:2">
      <c r="A123" s="3" t="s">
        <v>47</v>
      </c>
      <c r="B123" s="6">
        <v>1.246</v>
      </c>
    </row>
    <row r="124" spans="1:2">
      <c r="A124" s="3" t="s">
        <v>48</v>
      </c>
      <c r="B124" s="6">
        <v>2.931</v>
      </c>
    </row>
    <row r="125" spans="1:2">
      <c r="A125" s="3" t="s">
        <v>49</v>
      </c>
      <c r="B125" s="6">
        <v>10.35</v>
      </c>
    </row>
    <row r="126" spans="1:2">
      <c r="A126" s="3" t="s">
        <v>50</v>
      </c>
      <c r="B126" s="6">
        <v>7.1139999999999999</v>
      </c>
    </row>
    <row r="127" spans="1:2">
      <c r="A127" s="3" t="s">
        <v>51</v>
      </c>
      <c r="B127" s="6">
        <v>8.0890000000000004</v>
      </c>
    </row>
    <row r="128" spans="1:2">
      <c r="A128" s="3" t="s">
        <v>52</v>
      </c>
      <c r="B128" s="6">
        <v>7.1</v>
      </c>
    </row>
    <row r="129" spans="1:4">
      <c r="A129" s="3" t="s">
        <v>53</v>
      </c>
      <c r="B129" s="6">
        <v>5.4710000000000001</v>
      </c>
    </row>
    <row r="130" spans="1:4">
      <c r="A130" s="3" t="s">
        <v>54</v>
      </c>
      <c r="B130" s="6">
        <v>7.3040000000000003</v>
      </c>
    </row>
    <row r="131" spans="1:4">
      <c r="A131" s="3" t="s">
        <v>55</v>
      </c>
      <c r="B131" s="6">
        <v>1.4E-2</v>
      </c>
    </row>
    <row r="132" spans="1:4">
      <c r="A132" s="3" t="s">
        <v>56</v>
      </c>
      <c r="B132" s="6">
        <v>5.8000000000000003E-2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0.188</v>
      </c>
    </row>
    <row r="135" spans="1:4">
      <c r="A135" s="3" t="s">
        <v>59</v>
      </c>
      <c r="B135" s="6">
        <v>0.68400000000000005</v>
      </c>
    </row>
    <row r="136" spans="1:4">
      <c r="A136" s="3" t="s">
        <v>60</v>
      </c>
      <c r="B136" s="6">
        <v>5.2039999999999997</v>
      </c>
    </row>
    <row r="137" spans="1:4">
      <c r="A137" s="3" t="s">
        <v>61</v>
      </c>
      <c r="B137" s="6">
        <v>0.222</v>
      </c>
    </row>
    <row r="138" spans="1:4">
      <c r="A138" s="3" t="s">
        <v>62</v>
      </c>
      <c r="B138" s="6">
        <v>1.708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8</v>
      </c>
      <c r="C143" s="8"/>
      <c r="D143" s="6"/>
    </row>
    <row r="144" spans="1:4">
      <c r="A144" s="3" t="s">
        <v>190</v>
      </c>
      <c r="B144" s="6" t="s">
        <v>17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186"/>
      <c r="D146" s="187"/>
    </row>
    <row r="147" spans="1:4">
      <c r="A147" s="3" t="s">
        <v>26</v>
      </c>
      <c r="B147" s="6"/>
      <c r="C147" s="186"/>
      <c r="D147" s="187"/>
    </row>
    <row r="148" spans="1:4">
      <c r="A148" s="3" t="s">
        <v>27</v>
      </c>
      <c r="B148" s="6"/>
      <c r="C148" s="186"/>
      <c r="D148" s="187"/>
    </row>
    <row r="149" spans="1:4">
      <c r="A149" s="3" t="s">
        <v>28</v>
      </c>
      <c r="B149" s="6"/>
      <c r="C149" s="186"/>
      <c r="D149" s="187"/>
    </row>
    <row r="150" spans="1:4">
      <c r="A150" s="3" t="s">
        <v>29</v>
      </c>
      <c r="B150" s="6"/>
      <c r="C150" s="186"/>
      <c r="D150" s="187"/>
    </row>
    <row r="151" spans="1:4">
      <c r="A151" s="3" t="s">
        <v>31</v>
      </c>
      <c r="B151" s="6"/>
      <c r="C151" s="186"/>
      <c r="D151" s="187"/>
    </row>
    <row r="152" spans="1:4">
      <c r="A152" s="3" t="s">
        <v>32</v>
      </c>
      <c r="B152" s="6"/>
      <c r="C152" s="186"/>
      <c r="D152" s="187"/>
    </row>
    <row r="153" spans="1:4">
      <c r="A153" s="3" t="s">
        <v>33</v>
      </c>
      <c r="B153" s="6"/>
      <c r="C153" s="186"/>
      <c r="D153" s="187"/>
    </row>
    <row r="154" spans="1:4">
      <c r="A154" s="3" t="s">
        <v>34</v>
      </c>
      <c r="B154" s="6"/>
      <c r="C154" s="186"/>
      <c r="D154" s="187"/>
    </row>
    <row r="155" spans="1:4">
      <c r="A155" s="3" t="s">
        <v>35</v>
      </c>
      <c r="B155" s="6"/>
      <c r="C155" s="186"/>
      <c r="D155" s="187"/>
    </row>
    <row r="156" spans="1:4">
      <c r="A156" s="3" t="s">
        <v>36</v>
      </c>
      <c r="B156" s="6"/>
      <c r="C156" s="186"/>
      <c r="D156" s="187"/>
    </row>
    <row r="157" spans="1:4">
      <c r="A157" s="3" t="s">
        <v>37</v>
      </c>
      <c r="B157" s="6"/>
      <c r="C157" s="186"/>
      <c r="D157" s="187"/>
    </row>
    <row r="158" spans="1:4">
      <c r="A158" s="3" t="s">
        <v>38</v>
      </c>
      <c r="B158" s="6"/>
      <c r="C158" s="186"/>
      <c r="D158" s="187"/>
    </row>
    <row r="159" spans="1:4">
      <c r="A159" s="3" t="s">
        <v>40</v>
      </c>
      <c r="B159" s="6"/>
      <c r="C159" s="186"/>
      <c r="D159" s="187"/>
    </row>
    <row r="160" spans="1:4">
      <c r="A160" s="3" t="s">
        <v>41</v>
      </c>
      <c r="B160" s="6"/>
      <c r="C160" s="186"/>
      <c r="D160" s="187"/>
    </row>
    <row r="161" spans="1:4">
      <c r="A161" s="3" t="s">
        <v>42</v>
      </c>
      <c r="B161" s="6"/>
      <c r="C161" s="186"/>
      <c r="D161" s="187"/>
    </row>
    <row r="162" spans="1:4">
      <c r="A162" s="3" t="s">
        <v>43</v>
      </c>
      <c r="B162" s="6"/>
      <c r="C162" s="186"/>
      <c r="D162" s="187"/>
    </row>
    <row r="163" spans="1:4">
      <c r="A163" s="3" t="s">
        <v>44</v>
      </c>
      <c r="B163" s="6"/>
      <c r="C163" s="186"/>
      <c r="D163" s="187"/>
    </row>
    <row r="164" spans="1:4">
      <c r="A164" s="3" t="s">
        <v>45</v>
      </c>
      <c r="B164" s="6"/>
      <c r="C164" s="186"/>
      <c r="D164" s="187"/>
    </row>
    <row r="165" spans="1:4">
      <c r="A165" s="3" t="s">
        <v>47</v>
      </c>
      <c r="B165" s="6"/>
      <c r="C165" s="186"/>
      <c r="D165" s="187"/>
    </row>
    <row r="166" spans="1:4">
      <c r="A166" s="3" t="s">
        <v>48</v>
      </c>
      <c r="B166" s="6"/>
      <c r="C166" s="186"/>
      <c r="D166" s="187"/>
    </row>
    <row r="167" spans="1:4">
      <c r="A167" s="3" t="s">
        <v>49</v>
      </c>
      <c r="B167" s="6"/>
      <c r="C167" s="186"/>
      <c r="D167" s="187"/>
    </row>
    <row r="168" spans="1:4">
      <c r="A168" s="3" t="s">
        <v>50</v>
      </c>
      <c r="B168" s="6"/>
      <c r="C168" s="186"/>
      <c r="D168" s="187"/>
    </row>
    <row r="169" spans="1:4">
      <c r="A169" s="3" t="s">
        <v>51</v>
      </c>
      <c r="B169" s="6"/>
      <c r="C169" s="186"/>
      <c r="D169" s="187"/>
    </row>
    <row r="170" spans="1:4">
      <c r="A170" s="3" t="s">
        <v>52</v>
      </c>
      <c r="B170" s="6"/>
      <c r="C170" s="186"/>
      <c r="D170" s="187"/>
    </row>
    <row r="171" spans="1:4">
      <c r="A171" s="3" t="s">
        <v>53</v>
      </c>
      <c r="B171" s="6"/>
      <c r="C171" s="186"/>
      <c r="D171" s="187"/>
    </row>
    <row r="172" spans="1:4">
      <c r="A172" s="3" t="s">
        <v>54</v>
      </c>
      <c r="B172" s="6"/>
      <c r="C172" s="186"/>
      <c r="D172" s="187"/>
    </row>
    <row r="173" spans="1:4">
      <c r="A173" s="3" t="s">
        <v>55</v>
      </c>
      <c r="B173" s="6"/>
      <c r="C173" s="186"/>
      <c r="D173" s="187"/>
    </row>
    <row r="174" spans="1:4">
      <c r="A174" s="3" t="s">
        <v>56</v>
      </c>
      <c r="B174" s="6"/>
      <c r="C174" s="186"/>
      <c r="D174" s="187"/>
    </row>
    <row r="175" spans="1:4">
      <c r="A175" s="3" t="s">
        <v>57</v>
      </c>
      <c r="B175" s="6"/>
      <c r="C175" s="186"/>
      <c r="D175" s="187"/>
    </row>
    <row r="176" spans="1:4">
      <c r="A176" s="3" t="s">
        <v>58</v>
      </c>
      <c r="B176" s="6"/>
      <c r="C176" s="186"/>
      <c r="D176" s="187"/>
    </row>
    <row r="177" spans="1:4">
      <c r="A177" s="3" t="s">
        <v>59</v>
      </c>
      <c r="B177" s="6"/>
      <c r="C177" s="186"/>
      <c r="D177" s="187"/>
    </row>
    <row r="178" spans="1:4">
      <c r="A178" s="3" t="s">
        <v>60</v>
      </c>
      <c r="B178" s="6"/>
      <c r="C178" s="186"/>
      <c r="D178" s="187"/>
    </row>
    <row r="179" spans="1:4">
      <c r="A179" s="3" t="s">
        <v>61</v>
      </c>
      <c r="B179" s="6"/>
      <c r="C179" s="186"/>
      <c r="D179" s="187"/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8</v>
      </c>
      <c r="C196" s="8"/>
      <c r="D196" s="6"/>
    </row>
    <row r="197" spans="1:4">
      <c r="A197" s="3" t="s">
        <v>190</v>
      </c>
      <c r="B197" s="6" t="s">
        <v>17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8</v>
      </c>
      <c r="C251" s="8"/>
      <c r="D251" s="6"/>
    </row>
    <row r="252" spans="1:4">
      <c r="A252" s="3" t="s">
        <v>190</v>
      </c>
      <c r="B252" s="6" t="s">
        <v>17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/>
      <c r="C254"/>
      <c r="D254"/>
    </row>
    <row r="255" spans="1:4">
      <c r="A255" s="3" t="s">
        <v>75</v>
      </c>
      <c r="B255"/>
      <c r="C255"/>
      <c r="D255"/>
    </row>
    <row r="256" spans="1:4">
      <c r="A256" s="3" t="s">
        <v>76</v>
      </c>
      <c r="B256"/>
      <c r="C256"/>
      <c r="D256"/>
    </row>
    <row r="257" spans="1:4">
      <c r="A257" s="3" t="s">
        <v>77</v>
      </c>
      <c r="B257"/>
      <c r="C257"/>
      <c r="D257"/>
    </row>
    <row r="258" spans="1:4">
      <c r="A258" s="3" t="s">
        <v>38</v>
      </c>
      <c r="B258"/>
      <c r="C258"/>
      <c r="D258"/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8</v>
      </c>
      <c r="D260"/>
    </row>
    <row r="261" spans="1:4">
      <c r="A261" s="3" t="s">
        <v>190</v>
      </c>
      <c r="B261"/>
      <c r="C261" s="98" t="s">
        <v>17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/>
      <c r="C263"/>
      <c r="D263"/>
    </row>
    <row r="264" spans="1:4">
      <c r="A264" s="3" t="s">
        <v>75</v>
      </c>
      <c r="B264"/>
      <c r="C264"/>
      <c r="D264"/>
    </row>
    <row r="265" spans="1:4">
      <c r="A265" s="3" t="s">
        <v>76</v>
      </c>
      <c r="B265"/>
      <c r="C265"/>
      <c r="D265"/>
    </row>
    <row r="266" spans="1:4">
      <c r="A266" s="3" t="s">
        <v>77</v>
      </c>
      <c r="B266"/>
      <c r="C266"/>
      <c r="D266"/>
    </row>
    <row r="267" spans="1:4">
      <c r="A267" s="3" t="s">
        <v>38</v>
      </c>
      <c r="B267"/>
      <c r="C267"/>
      <c r="D267"/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8</v>
      </c>
      <c r="D269"/>
    </row>
    <row r="270" spans="1:4">
      <c r="A270" s="3" t="s">
        <v>190</v>
      </c>
      <c r="B270"/>
      <c r="C270" s="98" t="s">
        <v>17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25.93</v>
      </c>
      <c r="C272"/>
      <c r="D272"/>
    </row>
    <row r="273" spans="1:4">
      <c r="A273" s="3" t="s">
        <v>75</v>
      </c>
      <c r="B273" s="97">
        <v>25.72</v>
      </c>
      <c r="C273"/>
      <c r="D273"/>
    </row>
    <row r="274" spans="1:4">
      <c r="A274" s="3" t="s">
        <v>76</v>
      </c>
      <c r="B274" s="97">
        <v>19.62</v>
      </c>
      <c r="C274"/>
      <c r="D274"/>
    </row>
    <row r="275" spans="1:4">
      <c r="A275" s="3" t="s">
        <v>77</v>
      </c>
      <c r="B275" s="97">
        <v>14.29</v>
      </c>
      <c r="C275"/>
      <c r="D275"/>
    </row>
    <row r="276" spans="1:4">
      <c r="A276" s="3" t="s">
        <v>38</v>
      </c>
      <c r="B276" s="97">
        <v>28.54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</v>
      </c>
    </row>
    <row r="291" spans="1:4">
      <c r="A291" s="3" t="s">
        <v>190</v>
      </c>
      <c r="B291" s="6" t="s">
        <v>17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407.3</v>
      </c>
    </row>
    <row r="295" spans="1:4">
      <c r="A295" s="3" t="s">
        <v>206</v>
      </c>
      <c r="B295" s="6">
        <v>1217.3</v>
      </c>
    </row>
    <row r="296" spans="1:4">
      <c r="A296" s="3" t="s">
        <v>207</v>
      </c>
      <c r="B296" s="6">
        <v>856.5</v>
      </c>
    </row>
    <row r="297" spans="1:4">
      <c r="A297" s="3" t="s">
        <v>208</v>
      </c>
      <c r="B297" s="6">
        <v>1467.7</v>
      </c>
    </row>
    <row r="298" spans="1:4">
      <c r="A298" s="3" t="s">
        <v>209</v>
      </c>
      <c r="B298" s="6">
        <v>1831.8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</v>
      </c>
    </row>
    <row r="310" spans="1:4">
      <c r="A310" s="3" t="s">
        <v>190</v>
      </c>
      <c r="B310" s="6" t="s">
        <v>17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562.96</v>
      </c>
    </row>
    <row r="314" spans="1:4">
      <c r="A314" s="3" t="s">
        <v>212</v>
      </c>
      <c r="B314" s="6">
        <v>954.3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</v>
      </c>
    </row>
    <row r="330" spans="1:4">
      <c r="A330" s="3" t="s">
        <v>190</v>
      </c>
      <c r="B330" s="6" t="s">
        <v>17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441.3</v>
      </c>
    </row>
    <row r="334" spans="1:4">
      <c r="A334" s="3" t="s">
        <v>215</v>
      </c>
      <c r="B334" s="6">
        <v>774.86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</v>
      </c>
    </row>
    <row r="346" spans="1:4">
      <c r="A346" s="3" t="s">
        <v>190</v>
      </c>
      <c r="B346" s="6" t="s">
        <v>17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3.02</v>
      </c>
    </row>
    <row r="356" spans="1:2">
      <c r="A356" s="3">
        <v>8</v>
      </c>
      <c r="B356" s="6">
        <v>20.59</v>
      </c>
    </row>
    <row r="357" spans="1:2">
      <c r="A357" s="3">
        <v>9</v>
      </c>
      <c r="B357" s="6">
        <v>38.83</v>
      </c>
    </row>
    <row r="358" spans="1:2">
      <c r="A358" s="3">
        <v>10</v>
      </c>
      <c r="B358" s="6">
        <v>54.53</v>
      </c>
    </row>
    <row r="359" spans="1:2">
      <c r="A359" s="3">
        <v>11</v>
      </c>
      <c r="B359" s="6">
        <v>54.77</v>
      </c>
    </row>
    <row r="360" spans="1:2">
      <c r="A360" s="3">
        <v>12</v>
      </c>
      <c r="B360" s="6">
        <v>59.65</v>
      </c>
    </row>
    <row r="361" spans="1:2">
      <c r="A361" s="3">
        <v>13</v>
      </c>
      <c r="B361" s="6">
        <v>60.1</v>
      </c>
    </row>
    <row r="362" spans="1:2">
      <c r="A362" s="3">
        <v>14</v>
      </c>
      <c r="B362" s="6">
        <v>55.24</v>
      </c>
    </row>
    <row r="363" spans="1:2">
      <c r="A363" s="3">
        <v>15</v>
      </c>
      <c r="B363" s="6">
        <v>45.68</v>
      </c>
    </row>
    <row r="364" spans="1:2">
      <c r="A364" s="3">
        <v>16</v>
      </c>
      <c r="B364" s="6">
        <v>32.369999999999997</v>
      </c>
    </row>
    <row r="365" spans="1:2">
      <c r="A365" s="3">
        <v>17</v>
      </c>
      <c r="B365" s="6">
        <v>17.059999999999999</v>
      </c>
    </row>
    <row r="366" spans="1:2">
      <c r="A366" s="3">
        <v>18</v>
      </c>
      <c r="B366" s="6">
        <v>2.54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</v>
      </c>
    </row>
    <row r="386" spans="1:4">
      <c r="A386" s="3" t="s">
        <v>190</v>
      </c>
      <c r="B386" s="6" t="s">
        <v>17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20.239999999999998</v>
      </c>
    </row>
    <row r="397" spans="1:4">
      <c r="A397" s="3">
        <v>9</v>
      </c>
      <c r="B397" s="6">
        <v>38.01</v>
      </c>
    </row>
    <row r="398" spans="1:4">
      <c r="A398" s="3">
        <v>10</v>
      </c>
      <c r="B398" s="6">
        <v>53.27</v>
      </c>
    </row>
    <row r="399" spans="1:4">
      <c r="A399" s="3">
        <v>11</v>
      </c>
      <c r="B399" s="6">
        <v>53.37</v>
      </c>
    </row>
    <row r="400" spans="1:4">
      <c r="A400" s="3">
        <v>12</v>
      </c>
      <c r="B400" s="6">
        <v>57.91</v>
      </c>
    </row>
    <row r="401" spans="1:4">
      <c r="A401" s="3">
        <v>13</v>
      </c>
      <c r="B401" s="6">
        <v>58.3</v>
      </c>
    </row>
    <row r="402" spans="1:4">
      <c r="A402" s="3">
        <v>14</v>
      </c>
      <c r="B402" s="6">
        <v>54.15</v>
      </c>
    </row>
    <row r="403" spans="1:4">
      <c r="A403" s="3">
        <v>15</v>
      </c>
      <c r="B403" s="6">
        <v>45.38</v>
      </c>
    </row>
    <row r="404" spans="1:4">
      <c r="A404" s="3">
        <v>16</v>
      </c>
      <c r="B404" s="6">
        <v>32.700000000000003</v>
      </c>
    </row>
    <row r="405" spans="1:4">
      <c r="A405" s="3">
        <v>17</v>
      </c>
      <c r="B405" s="6">
        <v>17.7</v>
      </c>
    </row>
    <row r="406" spans="1:4">
      <c r="A406" s="3">
        <v>18</v>
      </c>
      <c r="B406" s="6">
        <v>2.73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</v>
      </c>
    </row>
    <row r="426" spans="1:4">
      <c r="A426" s="3" t="s">
        <v>190</v>
      </c>
      <c r="B426" s="6" t="s">
        <v>17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0.14000000000000001</v>
      </c>
    </row>
    <row r="434" spans="1:2">
      <c r="A434" s="3">
        <v>6</v>
      </c>
      <c r="B434" s="6">
        <v>29.94</v>
      </c>
    </row>
    <row r="435" spans="1:2">
      <c r="A435" s="3">
        <v>7</v>
      </c>
      <c r="B435" s="6">
        <v>89.2</v>
      </c>
    </row>
    <row r="436" spans="1:2">
      <c r="A436" s="3">
        <v>8</v>
      </c>
      <c r="B436" s="6">
        <v>112.85</v>
      </c>
    </row>
    <row r="437" spans="1:2">
      <c r="A437" s="3">
        <v>9</v>
      </c>
      <c r="B437" s="6">
        <v>164.86</v>
      </c>
    </row>
    <row r="438" spans="1:2">
      <c r="A438" s="3">
        <v>10</v>
      </c>
      <c r="B438" s="6">
        <v>291.83999999999997</v>
      </c>
    </row>
    <row r="439" spans="1:2">
      <c r="A439" s="3">
        <v>11</v>
      </c>
      <c r="B439" s="6">
        <v>389.26</v>
      </c>
    </row>
    <row r="440" spans="1:2">
      <c r="A440" s="3">
        <v>12</v>
      </c>
      <c r="B440" s="6">
        <v>437.2</v>
      </c>
    </row>
    <row r="441" spans="1:2">
      <c r="A441" s="3">
        <v>13</v>
      </c>
      <c r="B441" s="6">
        <v>455.75</v>
      </c>
    </row>
    <row r="442" spans="1:2">
      <c r="A442" s="3">
        <v>14</v>
      </c>
      <c r="B442" s="6">
        <v>413.67</v>
      </c>
    </row>
    <row r="443" spans="1:2">
      <c r="A443" s="3">
        <v>15</v>
      </c>
      <c r="B443" s="6">
        <v>341.53</v>
      </c>
    </row>
    <row r="444" spans="1:2">
      <c r="A444" s="3">
        <v>16</v>
      </c>
      <c r="B444" s="6">
        <v>223.71</v>
      </c>
    </row>
    <row r="445" spans="1:2">
      <c r="A445" s="3">
        <v>17</v>
      </c>
      <c r="B445" s="6">
        <v>105.72</v>
      </c>
    </row>
    <row r="446" spans="1:2">
      <c r="A446" s="3">
        <v>18</v>
      </c>
      <c r="B446" s="6">
        <v>68.47</v>
      </c>
    </row>
    <row r="447" spans="1:2">
      <c r="A447" s="3">
        <v>19</v>
      </c>
      <c r="B447" s="6">
        <v>14.35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</v>
      </c>
    </row>
    <row r="466" spans="1:4">
      <c r="A466" s="3" t="s">
        <v>190</v>
      </c>
      <c r="B466" s="6" t="s">
        <v>17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0.14000000000000001</v>
      </c>
    </row>
    <row r="474" spans="1:4">
      <c r="A474" s="3">
        <v>6</v>
      </c>
      <c r="B474" s="6">
        <v>29.94</v>
      </c>
    </row>
    <row r="475" spans="1:4">
      <c r="A475" s="3">
        <v>7</v>
      </c>
      <c r="B475" s="6">
        <v>89.2</v>
      </c>
    </row>
    <row r="476" spans="1:4">
      <c r="A476" s="3">
        <v>8</v>
      </c>
      <c r="B476" s="6">
        <v>112.85</v>
      </c>
    </row>
    <row r="477" spans="1:4">
      <c r="A477" s="3">
        <v>9</v>
      </c>
      <c r="B477" s="6">
        <v>121.41</v>
      </c>
    </row>
    <row r="478" spans="1:4">
      <c r="A478" s="3">
        <v>10</v>
      </c>
      <c r="B478" s="6">
        <v>123.51</v>
      </c>
    </row>
    <row r="479" spans="1:4">
      <c r="A479" s="3">
        <v>11</v>
      </c>
      <c r="B479" s="6">
        <v>125.06</v>
      </c>
    </row>
    <row r="480" spans="1:4">
      <c r="A480" s="3">
        <v>12</v>
      </c>
      <c r="B480" s="6">
        <v>121.07</v>
      </c>
    </row>
    <row r="481" spans="1:4">
      <c r="A481" s="3">
        <v>13</v>
      </c>
      <c r="B481" s="6">
        <v>117.94</v>
      </c>
    </row>
    <row r="482" spans="1:4">
      <c r="A482" s="3">
        <v>14</v>
      </c>
      <c r="B482" s="6">
        <v>333.68</v>
      </c>
    </row>
    <row r="483" spans="1:4">
      <c r="A483" s="3">
        <v>15</v>
      </c>
      <c r="B483" s="6">
        <v>525.35</v>
      </c>
    </row>
    <row r="484" spans="1:4">
      <c r="A484" s="3">
        <v>16</v>
      </c>
      <c r="B484" s="6">
        <v>634.59</v>
      </c>
    </row>
    <row r="485" spans="1:4">
      <c r="A485" s="3">
        <v>17</v>
      </c>
      <c r="B485" s="6">
        <v>478.44</v>
      </c>
    </row>
    <row r="486" spans="1:4">
      <c r="A486" s="3">
        <v>18</v>
      </c>
      <c r="B486" s="6">
        <v>140.30000000000001</v>
      </c>
    </row>
    <row r="487" spans="1:4">
      <c r="A487" s="3">
        <v>19</v>
      </c>
      <c r="B487" s="6">
        <v>21.96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</v>
      </c>
    </row>
    <row r="505" spans="1:4">
      <c r="A505" s="3" t="s">
        <v>190</v>
      </c>
      <c r="B505" s="6" t="s">
        <v>17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</v>
      </c>
    </row>
    <row r="545" spans="1:4">
      <c r="A545" s="3" t="s">
        <v>190</v>
      </c>
      <c r="B545" s="6" t="s">
        <v>17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</v>
      </c>
    </row>
    <row r="585" spans="1:4">
      <c r="A585" s="3" t="s">
        <v>190</v>
      </c>
      <c r="B585" s="6" t="s">
        <v>17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</v>
      </c>
    </row>
    <row r="625" spans="1:4">
      <c r="A625" s="3" t="s">
        <v>190</v>
      </c>
      <c r="B625" s="6" t="s">
        <v>17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</v>
      </c>
    </row>
    <row r="665" spans="1:4">
      <c r="A665" s="3" t="s">
        <v>190</v>
      </c>
      <c r="B665" s="6" t="s">
        <v>17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</v>
      </c>
    </row>
    <row r="705" spans="1:4">
      <c r="A705" s="3" t="s">
        <v>190</v>
      </c>
      <c r="B705" s="6" t="s">
        <v>17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</v>
      </c>
    </row>
    <row r="746" spans="1:4">
      <c r="A746" s="3" t="s">
        <v>190</v>
      </c>
      <c r="B746" s="6" t="s">
        <v>17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2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10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24</v>
      </c>
    </row>
    <row r="805" spans="1:2">
      <c r="A805" s="3">
        <v>6</v>
      </c>
      <c r="B805" s="6">
        <v>27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33</v>
      </c>
    </row>
    <row r="808" spans="1:2">
      <c r="A808" s="3">
        <v>9</v>
      </c>
      <c r="B808" s="6">
        <v>57</v>
      </c>
    </row>
    <row r="809" spans="1:2">
      <c r="A809" s="3">
        <v>10</v>
      </c>
      <c r="B809" s="6">
        <v>53</v>
      </c>
    </row>
    <row r="810" spans="1:2">
      <c r="A810" s="3">
        <v>11</v>
      </c>
      <c r="B810" s="6">
        <v>89</v>
      </c>
    </row>
    <row r="811" spans="1:2">
      <c r="A811" s="3">
        <v>12</v>
      </c>
      <c r="B811" s="6">
        <v>112</v>
      </c>
    </row>
    <row r="812" spans="1:2">
      <c r="A812" s="3">
        <v>13</v>
      </c>
      <c r="B812" s="6">
        <v>142</v>
      </c>
    </row>
    <row r="813" spans="1:2">
      <c r="A813" s="3">
        <v>14</v>
      </c>
      <c r="B813" s="6">
        <v>151</v>
      </c>
    </row>
    <row r="814" spans="1:2">
      <c r="A814" s="3">
        <v>15</v>
      </c>
      <c r="B814" s="6">
        <v>178</v>
      </c>
    </row>
    <row r="815" spans="1:2">
      <c r="A815" s="3">
        <v>16</v>
      </c>
      <c r="B815" s="6">
        <v>195</v>
      </c>
    </row>
    <row r="816" spans="1:2">
      <c r="A816" s="3">
        <v>17</v>
      </c>
      <c r="B816" s="6">
        <v>248</v>
      </c>
    </row>
    <row r="817" spans="1:2">
      <c r="A817" s="3">
        <v>18</v>
      </c>
      <c r="B817" s="6">
        <v>266</v>
      </c>
    </row>
    <row r="818" spans="1:2">
      <c r="A818" s="3">
        <v>19</v>
      </c>
      <c r="B818" s="6">
        <v>332</v>
      </c>
    </row>
    <row r="819" spans="1:2">
      <c r="A819" s="3">
        <v>20</v>
      </c>
      <c r="B819" s="6">
        <v>344</v>
      </c>
    </row>
    <row r="820" spans="1:2">
      <c r="A820" s="3">
        <v>21</v>
      </c>
      <c r="B820" s="6">
        <v>361</v>
      </c>
    </row>
    <row r="821" spans="1:2">
      <c r="A821" s="3">
        <v>22</v>
      </c>
      <c r="B821" s="6">
        <v>376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397</v>
      </c>
    </row>
    <row r="825" spans="1:2">
      <c r="A825" s="3">
        <v>26</v>
      </c>
      <c r="B825" s="6">
        <v>426</v>
      </c>
    </row>
    <row r="826" spans="1:2">
      <c r="A826" s="3">
        <v>27</v>
      </c>
      <c r="B826" s="6">
        <v>418</v>
      </c>
    </row>
    <row r="827" spans="1:2">
      <c r="A827" s="3">
        <v>28</v>
      </c>
      <c r="B827" s="6">
        <v>446</v>
      </c>
    </row>
    <row r="828" spans="1:2">
      <c r="A828" s="3">
        <v>29</v>
      </c>
      <c r="B828" s="6">
        <v>432</v>
      </c>
    </row>
    <row r="829" spans="1:2">
      <c r="A829" s="3">
        <v>30</v>
      </c>
      <c r="B829" s="6">
        <v>422</v>
      </c>
    </row>
    <row r="830" spans="1:2">
      <c r="A830" s="3">
        <v>31</v>
      </c>
      <c r="B830" s="6">
        <v>389</v>
      </c>
    </row>
    <row r="831" spans="1:2">
      <c r="A831" s="3">
        <v>32</v>
      </c>
      <c r="B831" s="6">
        <v>334</v>
      </c>
    </row>
    <row r="832" spans="1:2">
      <c r="A832" s="3">
        <v>33</v>
      </c>
      <c r="B832" s="6">
        <v>338</v>
      </c>
    </row>
    <row r="833" spans="1:2">
      <c r="A833" s="3">
        <v>34</v>
      </c>
      <c r="B833" s="6">
        <v>311</v>
      </c>
    </row>
    <row r="834" spans="1:2">
      <c r="A834" s="3">
        <v>35</v>
      </c>
      <c r="B834" s="6">
        <v>262</v>
      </c>
    </row>
    <row r="835" spans="1:2">
      <c r="A835" s="3">
        <v>36</v>
      </c>
      <c r="B835" s="6">
        <v>203</v>
      </c>
    </row>
    <row r="836" spans="1:2">
      <c r="A836" s="3">
        <v>37</v>
      </c>
      <c r="B836" s="6">
        <v>189</v>
      </c>
    </row>
    <row r="837" spans="1:2">
      <c r="A837" s="3">
        <v>38</v>
      </c>
      <c r="B837" s="6">
        <v>137</v>
      </c>
    </row>
    <row r="838" spans="1:2">
      <c r="A838" s="3">
        <v>39</v>
      </c>
      <c r="B838" s="6">
        <v>103</v>
      </c>
    </row>
    <row r="839" spans="1:2">
      <c r="A839" s="3">
        <v>40</v>
      </c>
      <c r="B839" s="6">
        <v>71</v>
      </c>
    </row>
    <row r="840" spans="1:2">
      <c r="A840" s="3">
        <v>41</v>
      </c>
      <c r="B840" s="6">
        <v>35</v>
      </c>
    </row>
    <row r="841" spans="1:2">
      <c r="A841" s="3">
        <v>42</v>
      </c>
      <c r="B841" s="6">
        <v>18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1" enableFormatConditionsCalculation="0"/>
  <dimension ref="A1:R875"/>
  <sheetViews>
    <sheetView showGridLines="0" workbookViewId="0"/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18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ht="16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ht="16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ht="16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ht="16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ht="16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6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ht="16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ht="16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ht="16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16">
      <c r="A19" s="12" t="s">
        <v>219</v>
      </c>
      <c r="B19" s="13"/>
      <c r="C19" s="13"/>
      <c r="D19" s="13"/>
      <c r="E19" s="14"/>
    </row>
    <row r="20" spans="1:16">
      <c r="A20" s="469" t="s">
        <v>375</v>
      </c>
      <c r="B20" s="470"/>
      <c r="C20" s="470"/>
      <c r="D20" s="470"/>
      <c r="E20" s="471"/>
      <c r="G20" s="339" t="s">
        <v>1646</v>
      </c>
    </row>
    <row r="21" spans="1:16">
      <c r="A21" s="12" t="s">
        <v>220</v>
      </c>
      <c r="B21" s="13"/>
      <c r="C21" s="13"/>
      <c r="E21" s="332" t="s">
        <v>376</v>
      </c>
      <c r="G21" s="339" t="s">
        <v>1645</v>
      </c>
    </row>
    <row r="22" spans="1:16">
      <c r="A22" s="12" t="s">
        <v>374</v>
      </c>
      <c r="B22" s="13"/>
      <c r="C22" s="13"/>
      <c r="D22" s="13"/>
      <c r="E22" s="333" t="s">
        <v>377</v>
      </c>
    </row>
    <row r="23" spans="1:16">
      <c r="A23" s="12" t="s">
        <v>224</v>
      </c>
      <c r="B23" s="13"/>
      <c r="C23" s="13"/>
      <c r="E23" s="334" t="s">
        <v>378</v>
      </c>
    </row>
    <row r="24" spans="1:16">
      <c r="A24" s="12" t="s">
        <v>262</v>
      </c>
      <c r="B24" s="18"/>
      <c r="C24" s="18"/>
      <c r="D24" s="18"/>
      <c r="E24" s="18"/>
    </row>
    <row r="25" spans="1:16">
      <c r="A25" s="472" t="s">
        <v>1097</v>
      </c>
      <c r="B25" s="473"/>
      <c r="C25" s="473"/>
      <c r="D25" s="473"/>
      <c r="E25" s="474"/>
    </row>
    <row r="26" spans="1:16">
      <c r="A26" s="12" t="s">
        <v>263</v>
      </c>
      <c r="B26" s="13"/>
      <c r="C26" s="13"/>
      <c r="D26" s="13"/>
      <c r="E26" s="333" t="s">
        <v>379</v>
      </c>
    </row>
    <row r="27" spans="1:16">
      <c r="E27" s="7"/>
    </row>
    <row r="28" spans="1:16">
      <c r="A28" s="12" t="s">
        <v>373</v>
      </c>
      <c r="B28"/>
      <c r="C28"/>
      <c r="D28"/>
      <c r="E28" s="333" t="s">
        <v>380</v>
      </c>
    </row>
    <row r="31" spans="1:16">
      <c r="A31" s="5"/>
    </row>
    <row r="32" spans="1:16">
      <c r="A32" s="5"/>
    </row>
    <row r="35" spans="1:2">
      <c r="A35" s="3" t="s">
        <v>188</v>
      </c>
    </row>
    <row r="36" spans="1:2">
      <c r="A36" s="3" t="s">
        <v>189</v>
      </c>
      <c r="B36" s="331" t="s">
        <v>382</v>
      </c>
    </row>
    <row r="37" spans="1:2">
      <c r="A37" s="3" t="s">
        <v>190</v>
      </c>
      <c r="B37" s="331" t="s">
        <v>383</v>
      </c>
    </row>
    <row r="38" spans="1:2">
      <c r="A38" s="3" t="s">
        <v>63</v>
      </c>
      <c r="B38" s="7" t="s">
        <v>191</v>
      </c>
    </row>
    <row r="39" spans="1:2">
      <c r="A39" s="3" t="s">
        <v>25</v>
      </c>
      <c r="B39" s="331" t="s">
        <v>384</v>
      </c>
    </row>
    <row r="40" spans="1:2">
      <c r="A40" s="3" t="s">
        <v>26</v>
      </c>
      <c r="B40" s="331" t="s">
        <v>385</v>
      </c>
    </row>
    <row r="41" spans="1:2">
      <c r="A41" s="3" t="s">
        <v>27</v>
      </c>
      <c r="B41" s="331" t="s">
        <v>386</v>
      </c>
    </row>
    <row r="42" spans="1:2">
      <c r="A42" s="3" t="s">
        <v>28</v>
      </c>
      <c r="B42" s="331" t="s">
        <v>387</v>
      </c>
    </row>
    <row r="43" spans="1:2">
      <c r="A43" s="3" t="s">
        <v>29</v>
      </c>
      <c r="B43" s="331" t="s">
        <v>388</v>
      </c>
    </row>
    <row r="44" spans="1:2">
      <c r="A44" s="3" t="s">
        <v>31</v>
      </c>
      <c r="B44" s="331" t="s">
        <v>389</v>
      </c>
    </row>
    <row r="45" spans="1:2">
      <c r="A45" s="3" t="s">
        <v>32</v>
      </c>
      <c r="B45" s="331" t="s">
        <v>390</v>
      </c>
    </row>
    <row r="46" spans="1:2">
      <c r="A46" s="3" t="s">
        <v>33</v>
      </c>
      <c r="B46" s="331" t="s">
        <v>391</v>
      </c>
    </row>
    <row r="47" spans="1:2">
      <c r="A47" s="3" t="s">
        <v>34</v>
      </c>
      <c r="B47" s="331" t="s">
        <v>392</v>
      </c>
    </row>
    <row r="48" spans="1:2">
      <c r="A48" s="3" t="s">
        <v>35</v>
      </c>
      <c r="B48" s="331" t="s">
        <v>393</v>
      </c>
    </row>
    <row r="49" spans="1:2">
      <c r="A49" s="3" t="s">
        <v>36</v>
      </c>
      <c r="B49" s="331" t="s">
        <v>394</v>
      </c>
    </row>
    <row r="50" spans="1:2">
      <c r="A50" s="3" t="s">
        <v>37</v>
      </c>
      <c r="B50" s="331" t="s">
        <v>395</v>
      </c>
    </row>
    <row r="51" spans="1:2">
      <c r="A51" s="3" t="s">
        <v>38</v>
      </c>
      <c r="B51" s="331" t="s">
        <v>396</v>
      </c>
    </row>
    <row r="52" spans="1:2">
      <c r="A52" s="3" t="s">
        <v>40</v>
      </c>
      <c r="B52" s="331" t="s">
        <v>397</v>
      </c>
    </row>
    <row r="53" spans="1:2">
      <c r="A53" s="3" t="s">
        <v>41</v>
      </c>
      <c r="B53" s="331" t="s">
        <v>398</v>
      </c>
    </row>
    <row r="54" spans="1:2">
      <c r="A54" s="3" t="s">
        <v>42</v>
      </c>
      <c r="B54" s="331" t="s">
        <v>399</v>
      </c>
    </row>
    <row r="55" spans="1:2">
      <c r="A55" s="3" t="s">
        <v>43</v>
      </c>
      <c r="B55" s="331" t="s">
        <v>400</v>
      </c>
    </row>
    <row r="56" spans="1:2">
      <c r="A56" s="3" t="s">
        <v>44</v>
      </c>
      <c r="B56" s="331" t="s">
        <v>401</v>
      </c>
    </row>
    <row r="57" spans="1:2">
      <c r="A57" s="3" t="s">
        <v>45</v>
      </c>
      <c r="B57" s="331" t="s">
        <v>402</v>
      </c>
    </row>
    <row r="58" spans="1:2">
      <c r="A58" s="3" t="s">
        <v>47</v>
      </c>
      <c r="B58" s="331" t="s">
        <v>403</v>
      </c>
    </row>
    <row r="59" spans="1:2">
      <c r="A59" s="3" t="s">
        <v>48</v>
      </c>
      <c r="B59" s="331" t="s">
        <v>404</v>
      </c>
    </row>
    <row r="60" spans="1:2">
      <c r="A60" s="3" t="s">
        <v>49</v>
      </c>
      <c r="B60" s="331" t="s">
        <v>405</v>
      </c>
    </row>
    <row r="61" spans="1:2">
      <c r="A61" s="3" t="s">
        <v>50</v>
      </c>
      <c r="B61" s="331" t="s">
        <v>406</v>
      </c>
    </row>
    <row r="62" spans="1:2">
      <c r="A62" s="3" t="s">
        <v>51</v>
      </c>
      <c r="B62" s="331" t="s">
        <v>407</v>
      </c>
    </row>
    <row r="63" spans="1:2">
      <c r="A63" s="3" t="s">
        <v>52</v>
      </c>
      <c r="B63" s="331" t="s">
        <v>408</v>
      </c>
    </row>
    <row r="64" spans="1:2">
      <c r="A64" s="3" t="s">
        <v>53</v>
      </c>
      <c r="B64" s="331" t="s">
        <v>409</v>
      </c>
    </row>
    <row r="65" spans="1:2">
      <c r="A65" s="3" t="s">
        <v>54</v>
      </c>
      <c r="B65" s="331" t="s">
        <v>410</v>
      </c>
    </row>
    <row r="66" spans="1:2">
      <c r="A66" s="3" t="s">
        <v>55</v>
      </c>
      <c r="B66" s="331" t="s">
        <v>411</v>
      </c>
    </row>
    <row r="67" spans="1:2">
      <c r="A67" s="3" t="s">
        <v>56</v>
      </c>
      <c r="B67" s="331" t="s">
        <v>412</v>
      </c>
    </row>
    <row r="68" spans="1:2">
      <c r="A68" s="3" t="s">
        <v>57</v>
      </c>
      <c r="B68" s="331" t="s">
        <v>413</v>
      </c>
    </row>
    <row r="69" spans="1:2">
      <c r="A69" s="3" t="s">
        <v>58</v>
      </c>
      <c r="B69" s="331" t="s">
        <v>414</v>
      </c>
    </row>
    <row r="70" spans="1:2">
      <c r="A70" s="3" t="s">
        <v>59</v>
      </c>
      <c r="B70" s="331" t="s">
        <v>415</v>
      </c>
    </row>
    <row r="71" spans="1:2">
      <c r="A71" s="3" t="s">
        <v>60</v>
      </c>
      <c r="B71" s="331" t="s">
        <v>416</v>
      </c>
    </row>
    <row r="72" spans="1:2">
      <c r="A72" s="3" t="s">
        <v>61</v>
      </c>
      <c r="B72" s="331" t="s">
        <v>417</v>
      </c>
    </row>
    <row r="73" spans="1:2">
      <c r="A73" s="3" t="s">
        <v>62</v>
      </c>
      <c r="B73" s="331" t="s">
        <v>418</v>
      </c>
    </row>
    <row r="74" spans="1:2">
      <c r="A74" s="3" t="s">
        <v>192</v>
      </c>
    </row>
    <row r="75" spans="1:2">
      <c r="A75" s="3" t="s">
        <v>189</v>
      </c>
      <c r="B75" s="6"/>
    </row>
    <row r="76" spans="1:2">
      <c r="A76" s="3" t="s">
        <v>190</v>
      </c>
      <c r="B76" s="6"/>
    </row>
    <row r="77" spans="1:2">
      <c r="A77" s="3" t="s">
        <v>63</v>
      </c>
      <c r="B77" s="7" t="s">
        <v>191</v>
      </c>
    </row>
    <row r="78" spans="1:2">
      <c r="A78" s="3" t="s">
        <v>25</v>
      </c>
      <c r="B78" s="331" t="s">
        <v>419</v>
      </c>
    </row>
    <row r="79" spans="1:2">
      <c r="A79" s="3" t="s">
        <v>26</v>
      </c>
      <c r="B79" s="331" t="s">
        <v>420</v>
      </c>
    </row>
    <row r="80" spans="1:2">
      <c r="A80" s="3" t="s">
        <v>27</v>
      </c>
      <c r="B80" s="331" t="s">
        <v>421</v>
      </c>
    </row>
    <row r="81" spans="1:2">
      <c r="A81" s="3" t="s">
        <v>28</v>
      </c>
      <c r="B81" s="331" t="s">
        <v>422</v>
      </c>
    </row>
    <row r="82" spans="1:2">
      <c r="A82" s="3" t="s">
        <v>29</v>
      </c>
      <c r="B82" s="331" t="s">
        <v>423</v>
      </c>
    </row>
    <row r="83" spans="1:2">
      <c r="A83" s="3" t="s">
        <v>31</v>
      </c>
      <c r="B83" s="331" t="s">
        <v>424</v>
      </c>
    </row>
    <row r="84" spans="1:2">
      <c r="A84" s="3" t="s">
        <v>32</v>
      </c>
      <c r="B84" s="331" t="s">
        <v>425</v>
      </c>
    </row>
    <row r="85" spans="1:2">
      <c r="A85" s="3" t="s">
        <v>33</v>
      </c>
      <c r="B85" s="331" t="s">
        <v>426</v>
      </c>
    </row>
    <row r="86" spans="1:2">
      <c r="A86" s="3" t="s">
        <v>34</v>
      </c>
      <c r="B86" s="331" t="s">
        <v>427</v>
      </c>
    </row>
    <row r="87" spans="1:2">
      <c r="A87" s="3" t="s">
        <v>35</v>
      </c>
      <c r="B87" s="331" t="s">
        <v>428</v>
      </c>
    </row>
    <row r="88" spans="1:2">
      <c r="A88" s="3" t="s">
        <v>36</v>
      </c>
      <c r="B88" s="331" t="s">
        <v>429</v>
      </c>
    </row>
    <row r="89" spans="1:2">
      <c r="A89" s="3" t="s">
        <v>37</v>
      </c>
      <c r="B89" s="331" t="s">
        <v>430</v>
      </c>
    </row>
    <row r="90" spans="1:2">
      <c r="A90" s="3" t="s">
        <v>38</v>
      </c>
      <c r="B90" s="331" t="s">
        <v>431</v>
      </c>
    </row>
    <row r="91" spans="1:2">
      <c r="A91" s="3" t="s">
        <v>40</v>
      </c>
      <c r="B91" s="331" t="s">
        <v>432</v>
      </c>
    </row>
    <row r="92" spans="1:2">
      <c r="A92" s="3" t="s">
        <v>41</v>
      </c>
      <c r="B92" s="331" t="s">
        <v>433</v>
      </c>
    </row>
    <row r="93" spans="1:2">
      <c r="A93" s="3" t="s">
        <v>42</v>
      </c>
      <c r="B93" s="331" t="s">
        <v>434</v>
      </c>
    </row>
    <row r="94" spans="1:2">
      <c r="A94" s="3" t="s">
        <v>43</v>
      </c>
      <c r="B94" s="331" t="s">
        <v>435</v>
      </c>
    </row>
    <row r="95" spans="1:2">
      <c r="A95" s="3" t="s">
        <v>44</v>
      </c>
      <c r="B95" s="331" t="s">
        <v>436</v>
      </c>
    </row>
    <row r="96" spans="1:2">
      <c r="A96" s="3" t="s">
        <v>45</v>
      </c>
      <c r="B96" s="331" t="s">
        <v>437</v>
      </c>
    </row>
    <row r="97" spans="1:2">
      <c r="A97" s="3" t="s">
        <v>47</v>
      </c>
      <c r="B97" s="331" t="s">
        <v>438</v>
      </c>
    </row>
    <row r="98" spans="1:2">
      <c r="A98" s="3" t="s">
        <v>48</v>
      </c>
      <c r="B98" s="331" t="s">
        <v>439</v>
      </c>
    </row>
    <row r="99" spans="1:2">
      <c r="A99" s="3" t="s">
        <v>49</v>
      </c>
      <c r="B99" s="331" t="s">
        <v>440</v>
      </c>
    </row>
    <row r="100" spans="1:2">
      <c r="A100" s="3" t="s">
        <v>50</v>
      </c>
      <c r="B100" s="331" t="s">
        <v>441</v>
      </c>
    </row>
    <row r="101" spans="1:2">
      <c r="A101" s="3" t="s">
        <v>51</v>
      </c>
      <c r="B101" s="331" t="s">
        <v>442</v>
      </c>
    </row>
    <row r="102" spans="1:2">
      <c r="A102" s="3" t="s">
        <v>52</v>
      </c>
      <c r="B102" s="331" t="s">
        <v>443</v>
      </c>
    </row>
    <row r="103" spans="1:2">
      <c r="A103" s="3" t="s">
        <v>53</v>
      </c>
      <c r="B103" s="331" t="s">
        <v>444</v>
      </c>
    </row>
    <row r="104" spans="1:2">
      <c r="A104" s="3" t="s">
        <v>54</v>
      </c>
      <c r="B104" s="331" t="s">
        <v>445</v>
      </c>
    </row>
    <row r="105" spans="1:2">
      <c r="A105" s="3" t="s">
        <v>55</v>
      </c>
      <c r="B105" s="331" t="s">
        <v>446</v>
      </c>
    </row>
    <row r="106" spans="1:2">
      <c r="A106" s="3" t="s">
        <v>56</v>
      </c>
      <c r="B106" s="331" t="s">
        <v>447</v>
      </c>
    </row>
    <row r="107" spans="1:2">
      <c r="A107" s="3" t="s">
        <v>57</v>
      </c>
      <c r="B107" s="331" t="s">
        <v>448</v>
      </c>
    </row>
    <row r="108" spans="1:2">
      <c r="A108" s="3" t="s">
        <v>58</v>
      </c>
      <c r="B108" s="331" t="s">
        <v>449</v>
      </c>
    </row>
    <row r="109" spans="1:2">
      <c r="A109" s="3" t="s">
        <v>59</v>
      </c>
      <c r="B109" s="331" t="s">
        <v>450</v>
      </c>
    </row>
    <row r="110" spans="1:2">
      <c r="A110" s="3" t="s">
        <v>60</v>
      </c>
      <c r="B110" s="331" t="s">
        <v>451</v>
      </c>
    </row>
    <row r="111" spans="1:2">
      <c r="A111" s="3" t="s">
        <v>61</v>
      </c>
      <c r="B111" s="331" t="s">
        <v>452</v>
      </c>
    </row>
    <row r="112" spans="1:2">
      <c r="A112" s="3" t="s">
        <v>62</v>
      </c>
      <c r="B112" s="331" t="s">
        <v>453</v>
      </c>
    </row>
    <row r="116" spans="1:4">
      <c r="A116" s="3" t="s">
        <v>193</v>
      </c>
      <c r="C116" s="4"/>
    </row>
    <row r="117" spans="1:4">
      <c r="A117" s="3" t="s">
        <v>189</v>
      </c>
      <c r="B117" s="6"/>
      <c r="C117" s="8"/>
      <c r="D117" s="6"/>
    </row>
    <row r="118" spans="1:4">
      <c r="A118" s="3" t="s">
        <v>190</v>
      </c>
      <c r="B118" s="6"/>
      <c r="C118" s="8"/>
      <c r="D118" s="6"/>
    </row>
    <row r="119" spans="1:4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1:4">
      <c r="C155" s="4"/>
    </row>
    <row r="156" spans="1:4">
      <c r="C156" s="4"/>
    </row>
    <row r="157" spans="1:4">
      <c r="C157" s="4"/>
    </row>
    <row r="158" spans="1:4">
      <c r="C158" s="4"/>
    </row>
    <row r="159" spans="1:4">
      <c r="C159" s="4"/>
    </row>
    <row r="160" spans="1:4">
      <c r="C160" s="4"/>
    </row>
    <row r="161" spans="1:4">
      <c r="C161" s="4"/>
    </row>
    <row r="162" spans="1:4">
      <c r="C162" s="4"/>
    </row>
    <row r="163" spans="1:4">
      <c r="C163" s="4"/>
    </row>
    <row r="164" spans="1:4">
      <c r="C164" s="4"/>
    </row>
    <row r="165" spans="1:4">
      <c r="C165" s="4"/>
    </row>
    <row r="166" spans="1:4">
      <c r="C166" s="4"/>
    </row>
    <row r="167" spans="1:4">
      <c r="C167" s="4"/>
    </row>
    <row r="168" spans="1:4">
      <c r="C168" s="4"/>
    </row>
    <row r="169" spans="1:4">
      <c r="A169" s="3" t="s">
        <v>196</v>
      </c>
      <c r="C169" s="4"/>
    </row>
    <row r="170" spans="1:4">
      <c r="A170" s="3" t="s">
        <v>189</v>
      </c>
      <c r="B170" s="6"/>
      <c r="C170" s="8"/>
      <c r="D170" s="6"/>
    </row>
    <row r="171" spans="1:4">
      <c r="A171" s="3" t="s">
        <v>190</v>
      </c>
      <c r="B171" s="6"/>
      <c r="C171" s="8"/>
      <c r="D171" s="6"/>
    </row>
    <row r="172" spans="1:4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1:4">
      <c r="C208" s="4"/>
    </row>
    <row r="209" spans="1:3">
      <c r="C209" s="4"/>
    </row>
    <row r="210" spans="1:3">
      <c r="C210" s="4"/>
    </row>
    <row r="211" spans="1:3">
      <c r="C211" s="4"/>
    </row>
    <row r="212" spans="1:3">
      <c r="C212" s="4"/>
    </row>
    <row r="213" spans="1:3">
      <c r="C213" s="4"/>
    </row>
    <row r="214" spans="1:3">
      <c r="C214" s="4"/>
    </row>
    <row r="215" spans="1:3">
      <c r="C215" s="4"/>
    </row>
    <row r="216" spans="1:3">
      <c r="C216" s="4"/>
    </row>
    <row r="217" spans="1:3">
      <c r="C217" s="4"/>
    </row>
    <row r="218" spans="1:3">
      <c r="C218" s="4"/>
    </row>
    <row r="219" spans="1:3">
      <c r="C219" s="4"/>
    </row>
    <row r="220" spans="1:3">
      <c r="C220" s="4"/>
    </row>
    <row r="222" spans="1:3">
      <c r="C222" s="4"/>
    </row>
    <row r="223" spans="1:3">
      <c r="A223" s="3" t="s">
        <v>197</v>
      </c>
      <c r="C223" s="4"/>
    </row>
    <row r="224" spans="1:3">
      <c r="A224" s="3" t="s">
        <v>198</v>
      </c>
    </row>
    <row r="225" spans="1:4">
      <c r="A225" s="3" t="s">
        <v>189</v>
      </c>
      <c r="B225" s="6"/>
      <c r="C225" s="8"/>
      <c r="D225" s="6"/>
    </row>
    <row r="226" spans="1:4">
      <c r="A226" s="3" t="s">
        <v>190</v>
      </c>
      <c r="B226" s="6"/>
      <c r="C226" s="8"/>
      <c r="D226" s="6"/>
    </row>
    <row r="227" spans="1:4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4">
      <c r="A233" s="3" t="s">
        <v>199</v>
      </c>
      <c r="C233" s="4"/>
    </row>
    <row r="234" spans="1:4">
      <c r="A234" s="3" t="s">
        <v>189</v>
      </c>
      <c r="B234" s="6"/>
      <c r="C234" s="8"/>
      <c r="D234" s="6"/>
    </row>
    <row r="235" spans="1:4">
      <c r="A235" s="3" t="s">
        <v>190</v>
      </c>
      <c r="B235" s="6"/>
      <c r="C235" s="8"/>
      <c r="D235" s="6"/>
    </row>
    <row r="236" spans="1:4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4">
      <c r="A242" s="3" t="s">
        <v>200</v>
      </c>
    </row>
    <row r="243" spans="1:4">
      <c r="A243" s="3" t="s">
        <v>189</v>
      </c>
      <c r="B243" s="6"/>
    </row>
    <row r="244" spans="1:4">
      <c r="A244" s="3" t="s">
        <v>190</v>
      </c>
      <c r="B244" s="6"/>
    </row>
    <row r="245" spans="1:4">
      <c r="A245" s="3" t="s">
        <v>63</v>
      </c>
      <c r="B245" s="3" t="s">
        <v>141</v>
      </c>
    </row>
    <row r="246" spans="1:4">
      <c r="A246" s="3" t="s">
        <v>74</v>
      </c>
      <c r="B246" s="331" t="s">
        <v>694</v>
      </c>
    </row>
    <row r="247" spans="1:4">
      <c r="A247" s="3" t="s">
        <v>75</v>
      </c>
      <c r="B247" s="331" t="s">
        <v>695</v>
      </c>
    </row>
    <row r="248" spans="1:4">
      <c r="A248" s="3" t="s">
        <v>76</v>
      </c>
      <c r="B248" s="331" t="s">
        <v>696</v>
      </c>
    </row>
    <row r="249" spans="1:4">
      <c r="A249" s="3" t="s">
        <v>77</v>
      </c>
      <c r="B249" s="331" t="s">
        <v>697</v>
      </c>
    </row>
    <row r="250" spans="1:4">
      <c r="A250" s="3" t="s">
        <v>38</v>
      </c>
      <c r="B250" s="331" t="s">
        <v>698</v>
      </c>
    </row>
    <row r="260" spans="1:4">
      <c r="A260" s="3" t="s">
        <v>201</v>
      </c>
    </row>
    <row r="261" spans="1:4">
      <c r="A261" s="3" t="s">
        <v>202</v>
      </c>
    </row>
    <row r="262" spans="1:4">
      <c r="A262" s="3" t="s">
        <v>98</v>
      </c>
    </row>
    <row r="263" spans="1:4">
      <c r="A263" s="3" t="s">
        <v>83</v>
      </c>
    </row>
    <row r="264" spans="1:4">
      <c r="A264" s="3" t="s">
        <v>189</v>
      </c>
      <c r="B264" s="6"/>
    </row>
    <row r="265" spans="1:4">
      <c r="A265" s="3" t="s">
        <v>190</v>
      </c>
      <c r="B265" s="6"/>
    </row>
    <row r="266" spans="1:4">
      <c r="A266" s="3" t="s">
        <v>203</v>
      </c>
      <c r="B266" s="7" t="s">
        <v>204</v>
      </c>
    </row>
    <row r="267" spans="1:4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4">
      <c r="A268" s="3" t="s">
        <v>294</v>
      </c>
      <c r="B268" s="331" t="s">
        <v>699</v>
      </c>
    </row>
    <row r="269" spans="1:4">
      <c r="A269" s="3" t="s">
        <v>295</v>
      </c>
      <c r="B269" s="331" t="s">
        <v>700</v>
      </c>
    </row>
    <row r="270" spans="1:4">
      <c r="A270" s="3" t="s">
        <v>296</v>
      </c>
      <c r="B270" s="331" t="s">
        <v>701</v>
      </c>
    </row>
    <row r="271" spans="1:4">
      <c r="A271" s="3" t="s">
        <v>297</v>
      </c>
      <c r="B271" s="331" t="s">
        <v>702</v>
      </c>
    </row>
    <row r="272" spans="1:4">
      <c r="A272" s="3" t="s">
        <v>298</v>
      </c>
      <c r="B272" s="331" t="s">
        <v>703</v>
      </c>
    </row>
    <row r="273" spans="1:4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4">
      <c r="A280" s="3" t="s">
        <v>201</v>
      </c>
    </row>
    <row r="281" spans="1:4">
      <c r="A281" s="3" t="s">
        <v>210</v>
      </c>
    </row>
    <row r="282" spans="1:4">
      <c r="A282" s="3" t="s">
        <v>83</v>
      </c>
    </row>
    <row r="283" spans="1:4">
      <c r="A283" s="3" t="s">
        <v>189</v>
      </c>
      <c r="B283" s="6"/>
    </row>
    <row r="284" spans="1:4">
      <c r="A284" s="3" t="s">
        <v>190</v>
      </c>
      <c r="B284" s="6"/>
    </row>
    <row r="285" spans="1:4">
      <c r="A285" s="3" t="s">
        <v>63</v>
      </c>
      <c r="B285" s="7" t="s">
        <v>204</v>
      </c>
    </row>
    <row r="286" spans="1:4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4">
      <c r="A287" s="3" t="s">
        <v>211</v>
      </c>
      <c r="B287" s="331" t="s">
        <v>704</v>
      </c>
    </row>
    <row r="288" spans="1:4">
      <c r="A288" s="3" t="s">
        <v>212</v>
      </c>
      <c r="B288" s="331" t="s">
        <v>705</v>
      </c>
    </row>
    <row r="289" spans="1:4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4">
      <c r="A300" s="3" t="s">
        <v>201</v>
      </c>
    </row>
    <row r="301" spans="1:4">
      <c r="A301" s="3" t="s">
        <v>213</v>
      </c>
    </row>
    <row r="302" spans="1:4">
      <c r="A302" s="3" t="s">
        <v>83</v>
      </c>
    </row>
    <row r="303" spans="1:4">
      <c r="A303" s="3" t="s">
        <v>189</v>
      </c>
      <c r="B303" s="6"/>
    </row>
    <row r="304" spans="1:4">
      <c r="A304" s="3" t="s">
        <v>190</v>
      </c>
      <c r="B304" s="6"/>
    </row>
    <row r="305" spans="1:4">
      <c r="A305" s="3" t="s">
        <v>63</v>
      </c>
      <c r="B305" s="7" t="s">
        <v>204</v>
      </c>
    </row>
    <row r="306" spans="1:4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4">
      <c r="A307" s="3" t="s">
        <v>214</v>
      </c>
      <c r="B307" s="331" t="s">
        <v>706</v>
      </c>
    </row>
    <row r="308" spans="1:4">
      <c r="A308" s="3" t="s">
        <v>215</v>
      </c>
      <c r="B308" s="331" t="s">
        <v>707</v>
      </c>
    </row>
    <row r="309" spans="1:4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4">
      <c r="A315" s="3" t="s">
        <v>80</v>
      </c>
    </row>
    <row r="316" spans="1:4">
      <c r="A316" s="3" t="s">
        <v>81</v>
      </c>
    </row>
    <row r="317" spans="1:4">
      <c r="A317" s="3" t="s">
        <v>82</v>
      </c>
    </row>
    <row r="318" spans="1:4">
      <c r="A318" s="3" t="s">
        <v>83</v>
      </c>
    </row>
    <row r="319" spans="1:4">
      <c r="A319" s="3" t="s">
        <v>189</v>
      </c>
      <c r="B319" s="6"/>
    </row>
    <row r="320" spans="1:4">
      <c r="A320" s="3" t="s">
        <v>190</v>
      </c>
      <c r="B320" s="6"/>
    </row>
    <row r="321" spans="1:4">
      <c r="A321" s="3" t="s">
        <v>85</v>
      </c>
      <c r="B321" s="7" t="s">
        <v>86</v>
      </c>
    </row>
    <row r="322" spans="1:4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4">
      <c r="A323" s="3">
        <v>1</v>
      </c>
      <c r="B323" s="331" t="s">
        <v>708</v>
      </c>
    </row>
    <row r="324" spans="1:4">
      <c r="A324" s="3">
        <v>2</v>
      </c>
      <c r="B324" s="331" t="s">
        <v>709</v>
      </c>
    </row>
    <row r="325" spans="1:4">
      <c r="A325" s="3">
        <v>3</v>
      </c>
      <c r="B325" s="331" t="s">
        <v>710</v>
      </c>
    </row>
    <row r="326" spans="1:4">
      <c r="A326" s="3">
        <v>4</v>
      </c>
      <c r="B326" s="331" t="s">
        <v>711</v>
      </c>
    </row>
    <row r="327" spans="1:4">
      <c r="A327" s="3">
        <v>5</v>
      </c>
      <c r="B327" s="331" t="s">
        <v>712</v>
      </c>
    </row>
    <row r="328" spans="1:4">
      <c r="A328" s="3">
        <v>6</v>
      </c>
      <c r="B328" s="331" t="s">
        <v>713</v>
      </c>
    </row>
    <row r="329" spans="1:4">
      <c r="A329" s="3">
        <v>7</v>
      </c>
      <c r="B329" s="331" t="s">
        <v>714</v>
      </c>
    </row>
    <row r="330" spans="1:4">
      <c r="A330" s="3">
        <v>8</v>
      </c>
      <c r="B330" s="331" t="s">
        <v>715</v>
      </c>
    </row>
    <row r="331" spans="1:4">
      <c r="A331" s="3">
        <v>9</v>
      </c>
      <c r="B331" s="331" t="s">
        <v>716</v>
      </c>
    </row>
    <row r="332" spans="1:4">
      <c r="A332" s="3">
        <v>10</v>
      </c>
      <c r="B332" s="331" t="s">
        <v>717</v>
      </c>
    </row>
    <row r="333" spans="1:4">
      <c r="A333" s="3">
        <v>11</v>
      </c>
      <c r="B333" s="331" t="s">
        <v>718</v>
      </c>
    </row>
    <row r="334" spans="1:4">
      <c r="A334" s="3">
        <v>12</v>
      </c>
      <c r="B334" s="331" t="s">
        <v>719</v>
      </c>
    </row>
    <row r="335" spans="1:4">
      <c r="A335" s="3">
        <v>13</v>
      </c>
      <c r="B335" s="331" t="s">
        <v>720</v>
      </c>
    </row>
    <row r="336" spans="1:4">
      <c r="A336" s="3">
        <v>14</v>
      </c>
      <c r="B336" s="331" t="s">
        <v>721</v>
      </c>
    </row>
    <row r="337" spans="1:4">
      <c r="A337" s="3">
        <v>15</v>
      </c>
      <c r="B337" s="331" t="s">
        <v>722</v>
      </c>
    </row>
    <row r="338" spans="1:4">
      <c r="A338" s="3">
        <v>16</v>
      </c>
      <c r="B338" s="331" t="s">
        <v>723</v>
      </c>
    </row>
    <row r="339" spans="1:4">
      <c r="A339" s="3">
        <v>17</v>
      </c>
      <c r="B339" s="331" t="s">
        <v>724</v>
      </c>
    </row>
    <row r="340" spans="1:4">
      <c r="A340" s="3">
        <v>18</v>
      </c>
      <c r="B340" s="331" t="s">
        <v>725</v>
      </c>
    </row>
    <row r="341" spans="1:4">
      <c r="A341" s="3">
        <v>19</v>
      </c>
      <c r="B341" s="331" t="s">
        <v>726</v>
      </c>
    </row>
    <row r="342" spans="1:4">
      <c r="A342" s="3">
        <v>20</v>
      </c>
      <c r="B342" s="331" t="s">
        <v>727</v>
      </c>
    </row>
    <row r="343" spans="1:4">
      <c r="A343" s="3">
        <v>21</v>
      </c>
      <c r="B343" s="331" t="s">
        <v>728</v>
      </c>
    </row>
    <row r="344" spans="1:4">
      <c r="A344" s="3">
        <v>22</v>
      </c>
      <c r="B344" s="331" t="s">
        <v>729</v>
      </c>
    </row>
    <row r="345" spans="1:4">
      <c r="A345" s="3">
        <v>23</v>
      </c>
      <c r="B345" s="331" t="s">
        <v>730</v>
      </c>
    </row>
    <row r="346" spans="1:4">
      <c r="A346" s="3">
        <v>24</v>
      </c>
      <c r="B346" s="331" t="s">
        <v>731</v>
      </c>
    </row>
    <row r="347" spans="1:4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4">
      <c r="A355" s="3" t="s">
        <v>80</v>
      </c>
    </row>
    <row r="356" spans="1:4">
      <c r="A356" s="3" t="s">
        <v>81</v>
      </c>
    </row>
    <row r="357" spans="1:4">
      <c r="A357" s="3" t="s">
        <v>88</v>
      </c>
    </row>
    <row r="358" spans="1:4">
      <c r="A358" s="3" t="s">
        <v>83</v>
      </c>
    </row>
    <row r="359" spans="1:4">
      <c r="A359" s="3" t="s">
        <v>189</v>
      </c>
      <c r="B359" s="6"/>
    </row>
    <row r="360" spans="1:4">
      <c r="A360" s="3" t="s">
        <v>190</v>
      </c>
      <c r="B360" s="6"/>
    </row>
    <row r="361" spans="1:4">
      <c r="A361" s="3" t="s">
        <v>85</v>
      </c>
      <c r="B361" s="7" t="s">
        <v>86</v>
      </c>
    </row>
    <row r="362" spans="1:4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4">
      <c r="A363" s="3">
        <v>1</v>
      </c>
      <c r="B363" s="331" t="s">
        <v>732</v>
      </c>
    </row>
    <row r="364" spans="1:4">
      <c r="A364" s="3">
        <v>2</v>
      </c>
      <c r="B364" s="331" t="s">
        <v>733</v>
      </c>
    </row>
    <row r="365" spans="1:4">
      <c r="A365" s="3">
        <v>3</v>
      </c>
      <c r="B365" s="331" t="s">
        <v>734</v>
      </c>
    </row>
    <row r="366" spans="1:4">
      <c r="A366" s="3">
        <v>4</v>
      </c>
      <c r="B366" s="331" t="s">
        <v>735</v>
      </c>
    </row>
    <row r="367" spans="1:4">
      <c r="A367" s="3">
        <v>5</v>
      </c>
      <c r="B367" s="331" t="s">
        <v>736</v>
      </c>
    </row>
    <row r="368" spans="1:4">
      <c r="A368" s="3">
        <v>6</v>
      </c>
      <c r="B368" s="331" t="s">
        <v>737</v>
      </c>
    </row>
    <row r="369" spans="1:2">
      <c r="A369" s="3">
        <v>7</v>
      </c>
      <c r="B369" s="331" t="s">
        <v>738</v>
      </c>
    </row>
    <row r="370" spans="1:2">
      <c r="A370" s="3">
        <v>8</v>
      </c>
      <c r="B370" s="331" t="s">
        <v>739</v>
      </c>
    </row>
    <row r="371" spans="1:2">
      <c r="A371" s="3">
        <v>9</v>
      </c>
      <c r="B371" s="331" t="s">
        <v>740</v>
      </c>
    </row>
    <row r="372" spans="1:2">
      <c r="A372" s="3">
        <v>10</v>
      </c>
      <c r="B372" s="331" t="s">
        <v>741</v>
      </c>
    </row>
    <row r="373" spans="1:2">
      <c r="A373" s="3">
        <v>11</v>
      </c>
      <c r="B373" s="331" t="s">
        <v>742</v>
      </c>
    </row>
    <row r="374" spans="1:2">
      <c r="A374" s="3">
        <v>12</v>
      </c>
      <c r="B374" s="331" t="s">
        <v>743</v>
      </c>
    </row>
    <row r="375" spans="1:2">
      <c r="A375" s="3">
        <v>13</v>
      </c>
      <c r="B375" s="331" t="s">
        <v>744</v>
      </c>
    </row>
    <row r="376" spans="1:2">
      <c r="A376" s="3">
        <v>14</v>
      </c>
      <c r="B376" s="331" t="s">
        <v>745</v>
      </c>
    </row>
    <row r="377" spans="1:2">
      <c r="A377" s="3">
        <v>15</v>
      </c>
      <c r="B377" s="331" t="s">
        <v>746</v>
      </c>
    </row>
    <row r="378" spans="1:2">
      <c r="A378" s="3">
        <v>16</v>
      </c>
      <c r="B378" s="331" t="s">
        <v>747</v>
      </c>
    </row>
    <row r="379" spans="1:2">
      <c r="A379" s="3">
        <v>17</v>
      </c>
      <c r="B379" s="331" t="s">
        <v>748</v>
      </c>
    </row>
    <row r="380" spans="1:2">
      <c r="A380" s="3">
        <v>18</v>
      </c>
      <c r="B380" s="331" t="s">
        <v>749</v>
      </c>
    </row>
    <row r="381" spans="1:2">
      <c r="A381" s="3">
        <v>19</v>
      </c>
      <c r="B381" s="331" t="s">
        <v>750</v>
      </c>
    </row>
    <row r="382" spans="1:2">
      <c r="A382" s="3">
        <v>20</v>
      </c>
      <c r="B382" s="331" t="s">
        <v>751</v>
      </c>
    </row>
    <row r="383" spans="1:2">
      <c r="A383" s="3">
        <v>21</v>
      </c>
      <c r="B383" s="331" t="s">
        <v>752</v>
      </c>
    </row>
    <row r="384" spans="1:2">
      <c r="A384" s="3">
        <v>22</v>
      </c>
      <c r="B384" s="331" t="s">
        <v>753</v>
      </c>
    </row>
    <row r="385" spans="1:4">
      <c r="A385" s="3">
        <v>23</v>
      </c>
      <c r="B385" s="331" t="s">
        <v>754</v>
      </c>
    </row>
    <row r="386" spans="1:4">
      <c r="A386" s="3">
        <v>24</v>
      </c>
      <c r="B386" s="331" t="s">
        <v>755</v>
      </c>
    </row>
    <row r="387" spans="1:4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4">
      <c r="A395" s="3" t="s">
        <v>97</v>
      </c>
    </row>
    <row r="396" spans="1:4">
      <c r="A396" s="3" t="s">
        <v>98</v>
      </c>
    </row>
    <row r="397" spans="1:4">
      <c r="A397" s="3" t="s">
        <v>82</v>
      </c>
    </row>
    <row r="398" spans="1:4">
      <c r="A398" s="3" t="s">
        <v>83</v>
      </c>
    </row>
    <row r="399" spans="1:4">
      <c r="A399" s="3" t="s">
        <v>189</v>
      </c>
      <c r="B399" s="6"/>
    </row>
    <row r="400" spans="1:4">
      <c r="A400" s="3" t="s">
        <v>190</v>
      </c>
      <c r="B400" s="6"/>
    </row>
    <row r="401" spans="1:4">
      <c r="A401" s="3" t="s">
        <v>85</v>
      </c>
      <c r="B401" s="7" t="s">
        <v>86</v>
      </c>
    </row>
    <row r="402" spans="1:4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4">
      <c r="A403" s="3">
        <v>1</v>
      </c>
      <c r="B403" s="331" t="s">
        <v>756</v>
      </c>
    </row>
    <row r="404" spans="1:4">
      <c r="A404" s="3">
        <v>2</v>
      </c>
      <c r="B404" s="331" t="s">
        <v>757</v>
      </c>
    </row>
    <row r="405" spans="1:4">
      <c r="A405" s="3">
        <v>3</v>
      </c>
      <c r="B405" s="331" t="s">
        <v>758</v>
      </c>
    </row>
    <row r="406" spans="1:4">
      <c r="A406" s="3">
        <v>4</v>
      </c>
      <c r="B406" s="331" t="s">
        <v>759</v>
      </c>
    </row>
    <row r="407" spans="1:4">
      <c r="A407" s="3">
        <v>5</v>
      </c>
      <c r="B407" s="331" t="s">
        <v>760</v>
      </c>
    </row>
    <row r="408" spans="1:4">
      <c r="A408" s="3">
        <v>6</v>
      </c>
      <c r="B408" s="331" t="s">
        <v>761</v>
      </c>
    </row>
    <row r="409" spans="1:4">
      <c r="A409" s="3">
        <v>7</v>
      </c>
      <c r="B409" s="331" t="s">
        <v>762</v>
      </c>
    </row>
    <row r="410" spans="1:4">
      <c r="A410" s="3">
        <v>8</v>
      </c>
      <c r="B410" s="331" t="s">
        <v>763</v>
      </c>
    </row>
    <row r="411" spans="1:4">
      <c r="A411" s="3">
        <v>9</v>
      </c>
      <c r="B411" s="331" t="s">
        <v>764</v>
      </c>
    </row>
    <row r="412" spans="1:4">
      <c r="A412" s="3">
        <v>10</v>
      </c>
      <c r="B412" s="331" t="s">
        <v>765</v>
      </c>
    </row>
    <row r="413" spans="1:4">
      <c r="A413" s="3">
        <v>11</v>
      </c>
      <c r="B413" s="331" t="s">
        <v>766</v>
      </c>
    </row>
    <row r="414" spans="1:4">
      <c r="A414" s="3">
        <v>12</v>
      </c>
      <c r="B414" s="331" t="s">
        <v>767</v>
      </c>
    </row>
    <row r="415" spans="1:4">
      <c r="A415" s="3">
        <v>13</v>
      </c>
      <c r="B415" s="331" t="s">
        <v>768</v>
      </c>
    </row>
    <row r="416" spans="1:4">
      <c r="A416" s="3">
        <v>14</v>
      </c>
      <c r="B416" s="331" t="s">
        <v>769</v>
      </c>
    </row>
    <row r="417" spans="1:4">
      <c r="A417" s="3">
        <v>15</v>
      </c>
      <c r="B417" s="331" t="s">
        <v>770</v>
      </c>
    </row>
    <row r="418" spans="1:4">
      <c r="A418" s="3">
        <v>16</v>
      </c>
      <c r="B418" s="331" t="s">
        <v>771</v>
      </c>
    </row>
    <row r="419" spans="1:4">
      <c r="A419" s="3">
        <v>17</v>
      </c>
      <c r="B419" s="331" t="s">
        <v>772</v>
      </c>
    </row>
    <row r="420" spans="1:4">
      <c r="A420" s="3">
        <v>18</v>
      </c>
      <c r="B420" s="331" t="s">
        <v>773</v>
      </c>
    </row>
    <row r="421" spans="1:4">
      <c r="A421" s="3">
        <v>19</v>
      </c>
      <c r="B421" s="331" t="s">
        <v>774</v>
      </c>
    </row>
    <row r="422" spans="1:4">
      <c r="A422" s="3">
        <v>20</v>
      </c>
      <c r="B422" s="331" t="s">
        <v>775</v>
      </c>
    </row>
    <row r="423" spans="1:4">
      <c r="A423" s="3">
        <v>21</v>
      </c>
      <c r="B423" s="331" t="s">
        <v>776</v>
      </c>
    </row>
    <row r="424" spans="1:4">
      <c r="A424" s="3">
        <v>22</v>
      </c>
      <c r="B424" s="331" t="s">
        <v>777</v>
      </c>
    </row>
    <row r="425" spans="1:4">
      <c r="A425" s="3">
        <v>23</v>
      </c>
      <c r="B425" s="331" t="s">
        <v>778</v>
      </c>
    </row>
    <row r="426" spans="1:4">
      <c r="A426" s="3">
        <v>24</v>
      </c>
      <c r="B426" s="331" t="s">
        <v>779</v>
      </c>
    </row>
    <row r="427" spans="1:4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4">
      <c r="A435" s="3" t="s">
        <v>97</v>
      </c>
    </row>
    <row r="436" spans="1:4">
      <c r="A436" s="3" t="s">
        <v>98</v>
      </c>
    </row>
    <row r="437" spans="1:4">
      <c r="A437" s="3" t="s">
        <v>88</v>
      </c>
    </row>
    <row r="438" spans="1:4">
      <c r="A438" s="3" t="s">
        <v>83</v>
      </c>
    </row>
    <row r="439" spans="1:4">
      <c r="A439" s="3" t="s">
        <v>189</v>
      </c>
      <c r="B439" s="6"/>
    </row>
    <row r="440" spans="1:4">
      <c r="A440" s="3" t="s">
        <v>190</v>
      </c>
      <c r="B440" s="6"/>
    </row>
    <row r="441" spans="1:4">
      <c r="A441" s="3" t="s">
        <v>85</v>
      </c>
      <c r="B441" s="7" t="s">
        <v>86</v>
      </c>
    </row>
    <row r="442" spans="1:4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4">
      <c r="A443" s="3">
        <v>1</v>
      </c>
      <c r="B443" s="331" t="s">
        <v>780</v>
      </c>
    </row>
    <row r="444" spans="1:4">
      <c r="A444" s="3">
        <v>2</v>
      </c>
      <c r="B444" s="331" t="s">
        <v>781</v>
      </c>
    </row>
    <row r="445" spans="1:4">
      <c r="A445" s="3">
        <v>3</v>
      </c>
      <c r="B445" s="331" t="s">
        <v>782</v>
      </c>
    </row>
    <row r="446" spans="1:4">
      <c r="A446" s="3">
        <v>4</v>
      </c>
      <c r="B446" s="331" t="s">
        <v>783</v>
      </c>
    </row>
    <row r="447" spans="1:4">
      <c r="A447" s="3">
        <v>5</v>
      </c>
      <c r="B447" s="331" t="s">
        <v>784</v>
      </c>
    </row>
    <row r="448" spans="1:4">
      <c r="A448" s="3">
        <v>6</v>
      </c>
      <c r="B448" s="331" t="s">
        <v>785</v>
      </c>
    </row>
    <row r="449" spans="1:2">
      <c r="A449" s="3">
        <v>7</v>
      </c>
      <c r="B449" s="331" t="s">
        <v>786</v>
      </c>
    </row>
    <row r="450" spans="1:2">
      <c r="A450" s="3">
        <v>8</v>
      </c>
      <c r="B450" s="331" t="s">
        <v>787</v>
      </c>
    </row>
    <row r="451" spans="1:2">
      <c r="A451" s="3">
        <v>9</v>
      </c>
      <c r="B451" s="331" t="s">
        <v>788</v>
      </c>
    </row>
    <row r="452" spans="1:2">
      <c r="A452" s="3">
        <v>10</v>
      </c>
      <c r="B452" s="331" t="s">
        <v>789</v>
      </c>
    </row>
    <row r="453" spans="1:2">
      <c r="A453" s="3">
        <v>11</v>
      </c>
      <c r="B453" s="331" t="s">
        <v>790</v>
      </c>
    </row>
    <row r="454" spans="1:2">
      <c r="A454" s="3">
        <v>12</v>
      </c>
      <c r="B454" s="331" t="s">
        <v>791</v>
      </c>
    </row>
    <row r="455" spans="1:2">
      <c r="A455" s="3">
        <v>13</v>
      </c>
      <c r="B455" s="331" t="s">
        <v>792</v>
      </c>
    </row>
    <row r="456" spans="1:2">
      <c r="A456" s="3">
        <v>14</v>
      </c>
      <c r="B456" s="331" t="s">
        <v>793</v>
      </c>
    </row>
    <row r="457" spans="1:2">
      <c r="A457" s="3">
        <v>15</v>
      </c>
      <c r="B457" s="331" t="s">
        <v>794</v>
      </c>
    </row>
    <row r="458" spans="1:2">
      <c r="A458" s="3">
        <v>16</v>
      </c>
      <c r="B458" s="331" t="s">
        <v>795</v>
      </c>
    </row>
    <row r="459" spans="1:2">
      <c r="A459" s="3">
        <v>17</v>
      </c>
      <c r="B459" s="331" t="s">
        <v>796</v>
      </c>
    </row>
    <row r="460" spans="1:2">
      <c r="A460" s="3">
        <v>18</v>
      </c>
      <c r="B460" s="331" t="s">
        <v>797</v>
      </c>
    </row>
    <row r="461" spans="1:2">
      <c r="A461" s="3">
        <v>19</v>
      </c>
      <c r="B461" s="331" t="s">
        <v>798</v>
      </c>
    </row>
    <row r="462" spans="1:2">
      <c r="A462" s="3">
        <v>20</v>
      </c>
      <c r="B462" s="331" t="s">
        <v>799</v>
      </c>
    </row>
    <row r="463" spans="1:2">
      <c r="A463" s="3">
        <v>21</v>
      </c>
      <c r="B463" s="331" t="s">
        <v>800</v>
      </c>
    </row>
    <row r="464" spans="1:2">
      <c r="A464" s="3">
        <v>22</v>
      </c>
      <c r="B464" s="331" t="s">
        <v>801</v>
      </c>
    </row>
    <row r="465" spans="1:4">
      <c r="A465" s="3">
        <v>23</v>
      </c>
      <c r="B465" s="331" t="s">
        <v>802</v>
      </c>
    </row>
    <row r="466" spans="1:4">
      <c r="A466" s="3">
        <v>24</v>
      </c>
      <c r="B466" s="331" t="s">
        <v>803</v>
      </c>
    </row>
    <row r="467" spans="1:4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4">
      <c r="A475" s="3" t="s">
        <v>127</v>
      </c>
    </row>
    <row r="476" spans="1:4">
      <c r="A476" s="3" t="s">
        <v>128</v>
      </c>
    </row>
    <row r="477" spans="1:4">
      <c r="A477" s="3" t="s">
        <v>83</v>
      </c>
    </row>
    <row r="478" spans="1:4">
      <c r="A478" s="3" t="s">
        <v>189</v>
      </c>
      <c r="B478" s="6"/>
    </row>
    <row r="479" spans="1:4">
      <c r="A479" s="3" t="s">
        <v>190</v>
      </c>
      <c r="B479" s="6"/>
    </row>
    <row r="480" spans="1:4">
      <c r="A480" s="3" t="s">
        <v>85</v>
      </c>
      <c r="B480" s="3" t="s">
        <v>129</v>
      </c>
    </row>
    <row r="481" spans="1:4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4">
      <c r="A482" s="3">
        <v>1</v>
      </c>
      <c r="B482" s="331" t="s">
        <v>804</v>
      </c>
    </row>
    <row r="483" spans="1:4">
      <c r="A483" s="3">
        <v>2</v>
      </c>
      <c r="B483" s="331" t="s">
        <v>805</v>
      </c>
    </row>
    <row r="484" spans="1:4">
      <c r="A484" s="3">
        <v>3</v>
      </c>
      <c r="B484" s="331" t="s">
        <v>806</v>
      </c>
    </row>
    <row r="485" spans="1:4">
      <c r="A485" s="3">
        <v>4</v>
      </c>
      <c r="B485" s="331" t="s">
        <v>807</v>
      </c>
    </row>
    <row r="486" spans="1:4">
      <c r="A486" s="3">
        <v>5</v>
      </c>
      <c r="B486" s="331" t="s">
        <v>808</v>
      </c>
    </row>
    <row r="487" spans="1:4">
      <c r="A487" s="3">
        <v>6</v>
      </c>
      <c r="B487" s="331" t="s">
        <v>809</v>
      </c>
    </row>
    <row r="488" spans="1:4">
      <c r="A488" s="3">
        <v>7</v>
      </c>
      <c r="B488" s="331" t="s">
        <v>810</v>
      </c>
    </row>
    <row r="489" spans="1:4">
      <c r="A489" s="3">
        <v>8</v>
      </c>
      <c r="B489" s="331" t="s">
        <v>811</v>
      </c>
    </row>
    <row r="490" spans="1:4">
      <c r="A490" s="3">
        <v>9</v>
      </c>
      <c r="B490" s="331" t="s">
        <v>812</v>
      </c>
    </row>
    <row r="491" spans="1:4">
      <c r="A491" s="3">
        <v>10</v>
      </c>
      <c r="B491" s="331" t="s">
        <v>813</v>
      </c>
    </row>
    <row r="492" spans="1:4">
      <c r="A492" s="3">
        <v>11</v>
      </c>
      <c r="B492" s="331" t="s">
        <v>814</v>
      </c>
    </row>
    <row r="493" spans="1:4">
      <c r="A493" s="3">
        <v>12</v>
      </c>
      <c r="B493" s="331" t="s">
        <v>815</v>
      </c>
    </row>
    <row r="494" spans="1:4">
      <c r="A494" s="3">
        <v>13</v>
      </c>
      <c r="B494" s="331" t="s">
        <v>816</v>
      </c>
    </row>
    <row r="495" spans="1:4">
      <c r="A495" s="3">
        <v>14</v>
      </c>
      <c r="B495" s="331" t="s">
        <v>817</v>
      </c>
    </row>
    <row r="496" spans="1:4">
      <c r="A496" s="3">
        <v>15</v>
      </c>
      <c r="B496" s="331" t="s">
        <v>818</v>
      </c>
    </row>
    <row r="497" spans="1:4">
      <c r="A497" s="3">
        <v>16</v>
      </c>
      <c r="B497" s="331" t="s">
        <v>819</v>
      </c>
    </row>
    <row r="498" spans="1:4">
      <c r="A498" s="3">
        <v>17</v>
      </c>
      <c r="B498" s="331" t="s">
        <v>820</v>
      </c>
    </row>
    <row r="499" spans="1:4">
      <c r="A499" s="3">
        <v>18</v>
      </c>
      <c r="B499" s="331" t="s">
        <v>821</v>
      </c>
    </row>
    <row r="500" spans="1:4">
      <c r="A500" s="3">
        <v>19</v>
      </c>
      <c r="B500" s="331" t="s">
        <v>822</v>
      </c>
    </row>
    <row r="501" spans="1:4">
      <c r="A501" s="3">
        <v>20</v>
      </c>
      <c r="B501" s="331" t="s">
        <v>823</v>
      </c>
    </row>
    <row r="502" spans="1:4">
      <c r="A502" s="3">
        <v>21</v>
      </c>
      <c r="B502" s="331" t="s">
        <v>824</v>
      </c>
    </row>
    <row r="503" spans="1:4">
      <c r="A503" s="3">
        <v>22</v>
      </c>
      <c r="B503" s="331" t="s">
        <v>825</v>
      </c>
    </row>
    <row r="504" spans="1:4">
      <c r="A504" s="3">
        <v>23</v>
      </c>
      <c r="B504" s="331" t="s">
        <v>826</v>
      </c>
    </row>
    <row r="505" spans="1:4">
      <c r="A505" s="3">
        <v>24</v>
      </c>
      <c r="B505" s="331" t="s">
        <v>827</v>
      </c>
    </row>
    <row r="506" spans="1:4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4">
      <c r="A515" s="3" t="s">
        <v>127</v>
      </c>
    </row>
    <row r="516" spans="1:4">
      <c r="A516" s="3" t="s">
        <v>130</v>
      </c>
    </row>
    <row r="517" spans="1:4">
      <c r="A517" s="3" t="s">
        <v>83</v>
      </c>
    </row>
    <row r="518" spans="1:4">
      <c r="A518" s="3" t="s">
        <v>189</v>
      </c>
      <c r="B518" s="6"/>
    </row>
    <row r="519" spans="1:4">
      <c r="A519" s="3" t="s">
        <v>190</v>
      </c>
      <c r="B519" s="6"/>
    </row>
    <row r="520" spans="1:4">
      <c r="A520" s="3" t="s">
        <v>85</v>
      </c>
      <c r="B520" s="3" t="s">
        <v>129</v>
      </c>
    </row>
    <row r="521" spans="1:4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4">
      <c r="A522" s="3">
        <v>1</v>
      </c>
      <c r="B522" s="331" t="s">
        <v>828</v>
      </c>
    </row>
    <row r="523" spans="1:4">
      <c r="A523" s="3">
        <v>2</v>
      </c>
      <c r="B523" s="331" t="s">
        <v>829</v>
      </c>
    </row>
    <row r="524" spans="1:4">
      <c r="A524" s="3">
        <v>3</v>
      </c>
      <c r="B524" s="331" t="s">
        <v>830</v>
      </c>
    </row>
    <row r="525" spans="1:4">
      <c r="A525" s="3">
        <v>4</v>
      </c>
      <c r="B525" s="331" t="s">
        <v>831</v>
      </c>
    </row>
    <row r="526" spans="1:4">
      <c r="A526" s="3">
        <v>5</v>
      </c>
      <c r="B526" s="331" t="s">
        <v>832</v>
      </c>
    </row>
    <row r="527" spans="1:4">
      <c r="A527" s="3">
        <v>6</v>
      </c>
      <c r="B527" s="331" t="s">
        <v>833</v>
      </c>
    </row>
    <row r="528" spans="1:4">
      <c r="A528" s="3">
        <v>7</v>
      </c>
      <c r="B528" s="331" t="s">
        <v>834</v>
      </c>
    </row>
    <row r="529" spans="1:2">
      <c r="A529" s="3">
        <v>8</v>
      </c>
      <c r="B529" s="331" t="s">
        <v>835</v>
      </c>
    </row>
    <row r="530" spans="1:2">
      <c r="A530" s="3">
        <v>9</v>
      </c>
      <c r="B530" s="331" t="s">
        <v>836</v>
      </c>
    </row>
    <row r="531" spans="1:2">
      <c r="A531" s="3">
        <v>10</v>
      </c>
      <c r="B531" s="331" t="s">
        <v>837</v>
      </c>
    </row>
    <row r="532" spans="1:2">
      <c r="A532" s="3">
        <v>11</v>
      </c>
      <c r="B532" s="331" t="s">
        <v>838</v>
      </c>
    </row>
    <row r="533" spans="1:2">
      <c r="A533" s="3">
        <v>12</v>
      </c>
      <c r="B533" s="331" t="s">
        <v>839</v>
      </c>
    </row>
    <row r="534" spans="1:2">
      <c r="A534" s="3">
        <v>13</v>
      </c>
      <c r="B534" s="331" t="s">
        <v>840</v>
      </c>
    </row>
    <row r="535" spans="1:2">
      <c r="A535" s="3">
        <v>14</v>
      </c>
      <c r="B535" s="331" t="s">
        <v>841</v>
      </c>
    </row>
    <row r="536" spans="1:2">
      <c r="A536" s="3">
        <v>15</v>
      </c>
      <c r="B536" s="331" t="s">
        <v>842</v>
      </c>
    </row>
    <row r="537" spans="1:2">
      <c r="A537" s="3">
        <v>16</v>
      </c>
      <c r="B537" s="331" t="s">
        <v>843</v>
      </c>
    </row>
    <row r="538" spans="1:2">
      <c r="A538" s="3">
        <v>17</v>
      </c>
      <c r="B538" s="331" t="s">
        <v>844</v>
      </c>
    </row>
    <row r="539" spans="1:2">
      <c r="A539" s="3">
        <v>18</v>
      </c>
      <c r="B539" s="331" t="s">
        <v>845</v>
      </c>
    </row>
    <row r="540" spans="1:2">
      <c r="A540" s="3">
        <v>19</v>
      </c>
      <c r="B540" s="331" t="s">
        <v>846</v>
      </c>
    </row>
    <row r="541" spans="1:2">
      <c r="A541" s="3">
        <v>20</v>
      </c>
      <c r="B541" s="331" t="s">
        <v>847</v>
      </c>
    </row>
    <row r="542" spans="1:2">
      <c r="A542" s="3">
        <v>21</v>
      </c>
      <c r="B542" s="331" t="s">
        <v>848</v>
      </c>
    </row>
    <row r="543" spans="1:2">
      <c r="A543" s="3">
        <v>22</v>
      </c>
      <c r="B543" s="331" t="s">
        <v>849</v>
      </c>
    </row>
    <row r="544" spans="1:2">
      <c r="A544" s="3">
        <v>23</v>
      </c>
      <c r="B544" s="331" t="s">
        <v>850</v>
      </c>
    </row>
    <row r="545" spans="1:4">
      <c r="A545" s="3">
        <v>24</v>
      </c>
      <c r="B545" s="331" t="s">
        <v>851</v>
      </c>
    </row>
    <row r="546" spans="1:4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4">
      <c r="A555" s="3" t="s">
        <v>127</v>
      </c>
    </row>
    <row r="556" spans="1:4">
      <c r="A556" s="3" t="s">
        <v>216</v>
      </c>
    </row>
    <row r="557" spans="1:4">
      <c r="A557" s="3" t="s">
        <v>83</v>
      </c>
    </row>
    <row r="558" spans="1:4">
      <c r="A558" s="3" t="s">
        <v>189</v>
      </c>
      <c r="B558" s="6"/>
    </row>
    <row r="559" spans="1:4">
      <c r="A559" s="3" t="s">
        <v>190</v>
      </c>
      <c r="B559" s="6"/>
    </row>
    <row r="560" spans="1:4">
      <c r="A560" s="3" t="s">
        <v>85</v>
      </c>
      <c r="B560" s="3" t="s">
        <v>129</v>
      </c>
    </row>
    <row r="561" spans="1:4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4">
      <c r="A562" s="3">
        <v>1</v>
      </c>
      <c r="B562" s="331" t="s">
        <v>852</v>
      </c>
    </row>
    <row r="563" spans="1:4">
      <c r="A563" s="3">
        <v>2</v>
      </c>
      <c r="B563" s="331" t="s">
        <v>853</v>
      </c>
    </row>
    <row r="564" spans="1:4">
      <c r="A564" s="3">
        <v>3</v>
      </c>
      <c r="B564" s="331" t="s">
        <v>854</v>
      </c>
    </row>
    <row r="565" spans="1:4">
      <c r="A565" s="3">
        <v>4</v>
      </c>
      <c r="B565" s="331" t="s">
        <v>855</v>
      </c>
    </row>
    <row r="566" spans="1:4">
      <c r="A566" s="3">
        <v>5</v>
      </c>
      <c r="B566" s="331" t="s">
        <v>856</v>
      </c>
    </row>
    <row r="567" spans="1:4">
      <c r="A567" s="3">
        <v>6</v>
      </c>
      <c r="B567" s="331" t="s">
        <v>857</v>
      </c>
    </row>
    <row r="568" spans="1:4">
      <c r="A568" s="3">
        <v>7</v>
      </c>
      <c r="B568" s="331" t="s">
        <v>858</v>
      </c>
    </row>
    <row r="569" spans="1:4">
      <c r="A569" s="3">
        <v>8</v>
      </c>
      <c r="B569" s="331" t="s">
        <v>859</v>
      </c>
    </row>
    <row r="570" spans="1:4">
      <c r="A570" s="3">
        <v>9</v>
      </c>
      <c r="B570" s="331" t="s">
        <v>860</v>
      </c>
    </row>
    <row r="571" spans="1:4">
      <c r="A571" s="3">
        <v>10</v>
      </c>
      <c r="B571" s="331" t="s">
        <v>861</v>
      </c>
    </row>
    <row r="572" spans="1:4">
      <c r="A572" s="3">
        <v>11</v>
      </c>
      <c r="B572" s="331" t="s">
        <v>862</v>
      </c>
    </row>
    <row r="573" spans="1:4">
      <c r="A573" s="3">
        <v>12</v>
      </c>
      <c r="B573" s="331" t="s">
        <v>863</v>
      </c>
    </row>
    <row r="574" spans="1:4">
      <c r="A574" s="3">
        <v>13</v>
      </c>
      <c r="B574" s="331" t="s">
        <v>864</v>
      </c>
    </row>
    <row r="575" spans="1:4">
      <c r="A575" s="3">
        <v>14</v>
      </c>
      <c r="B575" s="331" t="s">
        <v>865</v>
      </c>
    </row>
    <row r="576" spans="1:4">
      <c r="A576" s="3">
        <v>15</v>
      </c>
      <c r="B576" s="331" t="s">
        <v>866</v>
      </c>
    </row>
    <row r="577" spans="1:4">
      <c r="A577" s="3">
        <v>16</v>
      </c>
      <c r="B577" s="331" t="s">
        <v>867</v>
      </c>
    </row>
    <row r="578" spans="1:4">
      <c r="A578" s="3">
        <v>17</v>
      </c>
      <c r="B578" s="331" t="s">
        <v>868</v>
      </c>
    </row>
    <row r="579" spans="1:4">
      <c r="A579" s="3">
        <v>18</v>
      </c>
      <c r="B579" s="331" t="s">
        <v>869</v>
      </c>
    </row>
    <row r="580" spans="1:4">
      <c r="A580" s="3">
        <v>19</v>
      </c>
      <c r="B580" s="331" t="s">
        <v>870</v>
      </c>
    </row>
    <row r="581" spans="1:4">
      <c r="A581" s="3">
        <v>20</v>
      </c>
      <c r="B581" s="331" t="s">
        <v>871</v>
      </c>
    </row>
    <row r="582" spans="1:4">
      <c r="A582" s="3">
        <v>21</v>
      </c>
      <c r="B582" s="331" t="s">
        <v>872</v>
      </c>
    </row>
    <row r="583" spans="1:4">
      <c r="A583" s="3">
        <v>22</v>
      </c>
      <c r="B583" s="331" t="s">
        <v>873</v>
      </c>
    </row>
    <row r="584" spans="1:4">
      <c r="A584" s="3">
        <v>23</v>
      </c>
      <c r="B584" s="331" t="s">
        <v>874</v>
      </c>
    </row>
    <row r="585" spans="1:4">
      <c r="A585" s="3">
        <v>24</v>
      </c>
      <c r="B585" s="331" t="s">
        <v>875</v>
      </c>
    </row>
    <row r="586" spans="1:4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4">
      <c r="A595" s="3" t="s">
        <v>127</v>
      </c>
    </row>
    <row r="596" spans="1:4">
      <c r="A596" s="3" t="s">
        <v>217</v>
      </c>
    </row>
    <row r="597" spans="1:4">
      <c r="A597" s="3" t="s">
        <v>83</v>
      </c>
    </row>
    <row r="598" spans="1:4">
      <c r="A598" s="3" t="s">
        <v>189</v>
      </c>
      <c r="B598" s="6"/>
    </row>
    <row r="599" spans="1:4">
      <c r="A599" s="3" t="s">
        <v>190</v>
      </c>
      <c r="B599" s="6"/>
    </row>
    <row r="600" spans="1:4">
      <c r="A600" s="3" t="s">
        <v>85</v>
      </c>
      <c r="B600" s="3" t="s">
        <v>129</v>
      </c>
    </row>
    <row r="601" spans="1:4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4">
      <c r="A602" s="3">
        <v>1</v>
      </c>
      <c r="B602" s="331" t="s">
        <v>876</v>
      </c>
    </row>
    <row r="603" spans="1:4">
      <c r="A603" s="3">
        <v>2</v>
      </c>
      <c r="B603" s="331" t="s">
        <v>877</v>
      </c>
    </row>
    <row r="604" spans="1:4">
      <c r="A604" s="3">
        <v>3</v>
      </c>
      <c r="B604" s="331" t="s">
        <v>878</v>
      </c>
    </row>
    <row r="605" spans="1:4">
      <c r="A605" s="3">
        <v>4</v>
      </c>
      <c r="B605" s="331" t="s">
        <v>879</v>
      </c>
    </row>
    <row r="606" spans="1:4">
      <c r="A606" s="3">
        <v>5</v>
      </c>
      <c r="B606" s="331" t="s">
        <v>880</v>
      </c>
    </row>
    <row r="607" spans="1:4">
      <c r="A607" s="3">
        <v>6</v>
      </c>
      <c r="B607" s="331" t="s">
        <v>881</v>
      </c>
    </row>
    <row r="608" spans="1:4">
      <c r="A608" s="3">
        <v>7</v>
      </c>
      <c r="B608" s="331" t="s">
        <v>882</v>
      </c>
    </row>
    <row r="609" spans="1:2">
      <c r="A609" s="3">
        <v>8</v>
      </c>
      <c r="B609" s="331" t="s">
        <v>883</v>
      </c>
    </row>
    <row r="610" spans="1:2">
      <c r="A610" s="3">
        <v>9</v>
      </c>
      <c r="B610" s="331" t="s">
        <v>884</v>
      </c>
    </row>
    <row r="611" spans="1:2">
      <c r="A611" s="3">
        <v>10</v>
      </c>
      <c r="B611" s="331" t="s">
        <v>885</v>
      </c>
    </row>
    <row r="612" spans="1:2">
      <c r="A612" s="3">
        <v>11</v>
      </c>
      <c r="B612" s="331" t="s">
        <v>886</v>
      </c>
    </row>
    <row r="613" spans="1:2">
      <c r="A613" s="3">
        <v>12</v>
      </c>
      <c r="B613" s="331" t="s">
        <v>887</v>
      </c>
    </row>
    <row r="614" spans="1:2">
      <c r="A614" s="3">
        <v>13</v>
      </c>
      <c r="B614" s="331" t="s">
        <v>888</v>
      </c>
    </row>
    <row r="615" spans="1:2">
      <c r="A615" s="3">
        <v>14</v>
      </c>
      <c r="B615" s="331" t="s">
        <v>889</v>
      </c>
    </row>
    <row r="616" spans="1:2">
      <c r="A616" s="3">
        <v>15</v>
      </c>
      <c r="B616" s="331" t="s">
        <v>890</v>
      </c>
    </row>
    <row r="617" spans="1:2">
      <c r="A617" s="3">
        <v>16</v>
      </c>
      <c r="B617" s="331" t="s">
        <v>891</v>
      </c>
    </row>
    <row r="618" spans="1:2">
      <c r="A618" s="3">
        <v>17</v>
      </c>
      <c r="B618" s="331" t="s">
        <v>892</v>
      </c>
    </row>
    <row r="619" spans="1:2">
      <c r="A619" s="3">
        <v>18</v>
      </c>
      <c r="B619" s="331" t="s">
        <v>893</v>
      </c>
    </row>
    <row r="620" spans="1:2">
      <c r="A620" s="3">
        <v>19</v>
      </c>
      <c r="B620" s="331" t="s">
        <v>894</v>
      </c>
    </row>
    <row r="621" spans="1:2">
      <c r="A621" s="3">
        <v>20</v>
      </c>
      <c r="B621" s="331" t="s">
        <v>895</v>
      </c>
    </row>
    <row r="622" spans="1:2">
      <c r="A622" s="3">
        <v>21</v>
      </c>
      <c r="B622" s="331" t="s">
        <v>896</v>
      </c>
    </row>
    <row r="623" spans="1:2">
      <c r="A623" s="3">
        <v>22</v>
      </c>
      <c r="B623" s="331" t="s">
        <v>897</v>
      </c>
    </row>
    <row r="624" spans="1:2">
      <c r="A624" s="3">
        <v>23</v>
      </c>
      <c r="B624" s="331" t="s">
        <v>898</v>
      </c>
    </row>
    <row r="625" spans="1:4">
      <c r="A625" s="3">
        <v>24</v>
      </c>
      <c r="B625" s="331" t="s">
        <v>899</v>
      </c>
    </row>
    <row r="626" spans="1:4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4">
      <c r="A635" s="3" t="s">
        <v>218</v>
      </c>
    </row>
    <row r="636" spans="1:4">
      <c r="A636" s="3" t="s">
        <v>134</v>
      </c>
    </row>
    <row r="637" spans="1:4">
      <c r="A637" s="3" t="s">
        <v>135</v>
      </c>
    </row>
    <row r="638" spans="1:4">
      <c r="A638" s="3" t="s">
        <v>189</v>
      </c>
      <c r="B638" s="6"/>
    </row>
    <row r="639" spans="1:4">
      <c r="A639" s="3" t="s">
        <v>190</v>
      </c>
      <c r="B639" s="6"/>
    </row>
    <row r="640" spans="1:4">
      <c r="A640" s="3" t="s">
        <v>85</v>
      </c>
      <c r="B640" s="7" t="s">
        <v>136</v>
      </c>
    </row>
    <row r="641" spans="1:4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4">
      <c r="A642" s="3">
        <v>1</v>
      </c>
      <c r="B642" s="331" t="s">
        <v>900</v>
      </c>
    </row>
    <row r="643" spans="1:4">
      <c r="A643" s="3">
        <v>2</v>
      </c>
      <c r="B643" s="331" t="s">
        <v>901</v>
      </c>
    </row>
    <row r="644" spans="1:4">
      <c r="A644" s="3">
        <v>3</v>
      </c>
      <c r="B644" s="331" t="s">
        <v>902</v>
      </c>
    </row>
    <row r="645" spans="1:4">
      <c r="A645" s="3">
        <v>4</v>
      </c>
      <c r="B645" s="331" t="s">
        <v>903</v>
      </c>
    </row>
    <row r="646" spans="1:4">
      <c r="A646" s="3">
        <v>5</v>
      </c>
      <c r="B646" s="331" t="s">
        <v>904</v>
      </c>
    </row>
    <row r="647" spans="1:4">
      <c r="A647" s="3">
        <v>6</v>
      </c>
      <c r="B647" s="331" t="s">
        <v>905</v>
      </c>
    </row>
    <row r="648" spans="1:4">
      <c r="A648" s="3">
        <v>7</v>
      </c>
      <c r="B648" s="331" t="s">
        <v>906</v>
      </c>
    </row>
    <row r="649" spans="1:4">
      <c r="A649" s="3">
        <v>8</v>
      </c>
      <c r="B649" s="331" t="s">
        <v>907</v>
      </c>
    </row>
    <row r="650" spans="1:4">
      <c r="A650" s="3">
        <v>9</v>
      </c>
      <c r="B650" s="331" t="s">
        <v>908</v>
      </c>
    </row>
    <row r="651" spans="1:4">
      <c r="A651" s="3">
        <v>10</v>
      </c>
      <c r="B651" s="331" t="s">
        <v>909</v>
      </c>
    </row>
    <row r="652" spans="1:4">
      <c r="A652" s="3">
        <v>11</v>
      </c>
      <c r="B652" s="331" t="s">
        <v>910</v>
      </c>
    </row>
    <row r="653" spans="1:4">
      <c r="A653" s="3">
        <v>12</v>
      </c>
      <c r="B653" s="331" t="s">
        <v>911</v>
      </c>
    </row>
    <row r="654" spans="1:4">
      <c r="A654" s="3">
        <v>13</v>
      </c>
      <c r="B654" s="331" t="s">
        <v>912</v>
      </c>
    </row>
    <row r="655" spans="1:4">
      <c r="A655" s="3">
        <v>14</v>
      </c>
      <c r="B655" s="331" t="s">
        <v>913</v>
      </c>
    </row>
    <row r="656" spans="1:4">
      <c r="A656" s="3">
        <v>15</v>
      </c>
      <c r="B656" s="331" t="s">
        <v>914</v>
      </c>
    </row>
    <row r="657" spans="1:4">
      <c r="A657" s="3">
        <v>16</v>
      </c>
      <c r="B657" s="331" t="s">
        <v>915</v>
      </c>
    </row>
    <row r="658" spans="1:4">
      <c r="A658" s="3">
        <v>17</v>
      </c>
      <c r="B658" s="331" t="s">
        <v>916</v>
      </c>
    </row>
    <row r="659" spans="1:4">
      <c r="A659" s="3">
        <v>18</v>
      </c>
      <c r="B659" s="331" t="s">
        <v>917</v>
      </c>
    </row>
    <row r="660" spans="1:4">
      <c r="A660" s="3">
        <v>19</v>
      </c>
      <c r="B660" s="331" t="s">
        <v>918</v>
      </c>
    </row>
    <row r="661" spans="1:4">
      <c r="A661" s="3">
        <v>20</v>
      </c>
      <c r="B661" s="331" t="s">
        <v>919</v>
      </c>
    </row>
    <row r="662" spans="1:4">
      <c r="A662" s="3">
        <v>21</v>
      </c>
      <c r="B662" s="331" t="s">
        <v>920</v>
      </c>
    </row>
    <row r="663" spans="1:4">
      <c r="A663" s="3">
        <v>22</v>
      </c>
      <c r="B663" s="331" t="s">
        <v>921</v>
      </c>
    </row>
    <row r="664" spans="1:4">
      <c r="A664" s="3">
        <v>23</v>
      </c>
      <c r="B664" s="331" t="s">
        <v>922</v>
      </c>
    </row>
    <row r="665" spans="1:4">
      <c r="A665" s="3">
        <v>24</v>
      </c>
      <c r="B665" s="331" t="s">
        <v>923</v>
      </c>
    </row>
    <row r="666" spans="1:4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4">
      <c r="A675" s="3" t="s">
        <v>218</v>
      </c>
    </row>
    <row r="676" spans="1:4">
      <c r="A676" s="3" t="s">
        <v>137</v>
      </c>
    </row>
    <row r="677" spans="1:4">
      <c r="A677" s="3" t="s">
        <v>135</v>
      </c>
    </row>
    <row r="678" spans="1:4">
      <c r="A678" s="3" t="s">
        <v>189</v>
      </c>
      <c r="B678" s="6"/>
    </row>
    <row r="679" spans="1:4">
      <c r="A679" s="3" t="s">
        <v>190</v>
      </c>
      <c r="B679" s="6"/>
    </row>
    <row r="680" spans="1:4">
      <c r="A680" s="3" t="s">
        <v>85</v>
      </c>
      <c r="B680" s="7" t="s">
        <v>136</v>
      </c>
    </row>
    <row r="681" spans="1:4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4">
      <c r="A682" s="3">
        <v>1</v>
      </c>
      <c r="B682" s="331" t="s">
        <v>924</v>
      </c>
    </row>
    <row r="683" spans="1:4">
      <c r="A683" s="3">
        <v>2</v>
      </c>
      <c r="B683" s="331" t="s">
        <v>925</v>
      </c>
    </row>
    <row r="684" spans="1:4">
      <c r="A684" s="3">
        <v>3</v>
      </c>
      <c r="B684" s="331" t="s">
        <v>926</v>
      </c>
    </row>
    <row r="685" spans="1:4">
      <c r="A685" s="3">
        <v>4</v>
      </c>
      <c r="B685" s="331" t="s">
        <v>927</v>
      </c>
    </row>
    <row r="686" spans="1:4">
      <c r="A686" s="3">
        <v>5</v>
      </c>
      <c r="B686" s="331" t="s">
        <v>928</v>
      </c>
    </row>
    <row r="687" spans="1:4">
      <c r="A687" s="3">
        <v>6</v>
      </c>
      <c r="B687" s="331" t="s">
        <v>929</v>
      </c>
    </row>
    <row r="688" spans="1:4">
      <c r="A688" s="3">
        <v>7</v>
      </c>
      <c r="B688" s="331" t="s">
        <v>930</v>
      </c>
    </row>
    <row r="689" spans="1:2">
      <c r="A689" s="3">
        <v>8</v>
      </c>
      <c r="B689" s="331" t="s">
        <v>931</v>
      </c>
    </row>
    <row r="690" spans="1:2">
      <c r="A690" s="3">
        <v>9</v>
      </c>
      <c r="B690" s="331" t="s">
        <v>932</v>
      </c>
    </row>
    <row r="691" spans="1:2">
      <c r="A691" s="3">
        <v>10</v>
      </c>
      <c r="B691" s="331" t="s">
        <v>933</v>
      </c>
    </row>
    <row r="692" spans="1:2">
      <c r="A692" s="3">
        <v>11</v>
      </c>
      <c r="B692" s="331" t="s">
        <v>934</v>
      </c>
    </row>
    <row r="693" spans="1:2">
      <c r="A693" s="3">
        <v>12</v>
      </c>
      <c r="B693" s="331" t="s">
        <v>935</v>
      </c>
    </row>
    <row r="694" spans="1:2">
      <c r="A694" s="3">
        <v>13</v>
      </c>
      <c r="B694" s="331" t="s">
        <v>936</v>
      </c>
    </row>
    <row r="695" spans="1:2">
      <c r="A695" s="3">
        <v>14</v>
      </c>
      <c r="B695" s="331" t="s">
        <v>937</v>
      </c>
    </row>
    <row r="696" spans="1:2">
      <c r="A696" s="3">
        <v>15</v>
      </c>
      <c r="B696" s="331" t="s">
        <v>938</v>
      </c>
    </row>
    <row r="697" spans="1:2">
      <c r="A697" s="3">
        <v>16</v>
      </c>
      <c r="B697" s="331" t="s">
        <v>939</v>
      </c>
    </row>
    <row r="698" spans="1:2">
      <c r="A698" s="3">
        <v>17</v>
      </c>
      <c r="B698" s="331" t="s">
        <v>940</v>
      </c>
    </row>
    <row r="699" spans="1:2">
      <c r="A699" s="3">
        <v>18</v>
      </c>
      <c r="B699" s="331" t="s">
        <v>941</v>
      </c>
    </row>
    <row r="700" spans="1:2">
      <c r="A700" s="3">
        <v>19</v>
      </c>
      <c r="B700" s="331" t="s">
        <v>942</v>
      </c>
    </row>
    <row r="701" spans="1:2">
      <c r="A701" s="3">
        <v>20</v>
      </c>
      <c r="B701" s="331" t="s">
        <v>943</v>
      </c>
    </row>
    <row r="702" spans="1:2">
      <c r="A702" s="3">
        <v>21</v>
      </c>
      <c r="B702" s="331" t="s">
        <v>944</v>
      </c>
    </row>
    <row r="703" spans="1:2">
      <c r="A703" s="3">
        <v>22</v>
      </c>
      <c r="B703" s="331" t="s">
        <v>945</v>
      </c>
    </row>
    <row r="704" spans="1:2">
      <c r="A704" s="3">
        <v>23</v>
      </c>
      <c r="B704" s="331" t="s">
        <v>946</v>
      </c>
    </row>
    <row r="705" spans="1:4">
      <c r="A705" s="3">
        <v>24</v>
      </c>
      <c r="B705" s="331" t="s">
        <v>947</v>
      </c>
    </row>
    <row r="706" spans="1:4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4">
      <c r="A715" s="3" t="s">
        <v>138</v>
      </c>
    </row>
    <row r="716" spans="1:4">
      <c r="A716" s="3" t="s">
        <v>139</v>
      </c>
    </row>
    <row r="717" spans="1:4">
      <c r="A717" s="3" t="s">
        <v>140</v>
      </c>
    </row>
    <row r="718" spans="1:4">
      <c r="A718" s="3" t="s">
        <v>83</v>
      </c>
    </row>
    <row r="719" spans="1:4">
      <c r="A719" s="3" t="s">
        <v>189</v>
      </c>
      <c r="B719" s="6"/>
    </row>
    <row r="720" spans="1:4">
      <c r="A720" s="3" t="s">
        <v>190</v>
      </c>
      <c r="B720" s="6"/>
    </row>
    <row r="721" spans="1:4">
      <c r="A721" s="3" t="s">
        <v>141</v>
      </c>
      <c r="B721" s="7" t="s">
        <v>142</v>
      </c>
    </row>
    <row r="722" spans="1:4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4">
      <c r="A723" s="3">
        <v>-50</v>
      </c>
      <c r="B723" s="331" t="s">
        <v>948</v>
      </c>
    </row>
    <row r="724" spans="1:4">
      <c r="A724" s="3">
        <v>-49</v>
      </c>
      <c r="B724" s="331" t="s">
        <v>949</v>
      </c>
    </row>
    <row r="725" spans="1:4">
      <c r="A725" s="3">
        <v>-48</v>
      </c>
      <c r="B725" s="331" t="s">
        <v>950</v>
      </c>
    </row>
    <row r="726" spans="1:4">
      <c r="A726" s="3">
        <v>-47</v>
      </c>
      <c r="B726" s="331" t="s">
        <v>951</v>
      </c>
    </row>
    <row r="727" spans="1:4">
      <c r="A727" s="3">
        <v>-46</v>
      </c>
      <c r="B727" s="331" t="s">
        <v>952</v>
      </c>
    </row>
    <row r="728" spans="1:4">
      <c r="A728" s="3">
        <v>-45</v>
      </c>
      <c r="B728" s="331" t="s">
        <v>953</v>
      </c>
    </row>
    <row r="729" spans="1:4">
      <c r="A729" s="3">
        <v>-44</v>
      </c>
      <c r="B729" s="331" t="s">
        <v>954</v>
      </c>
    </row>
    <row r="730" spans="1:4">
      <c r="A730" s="3">
        <v>-43</v>
      </c>
      <c r="B730" s="331" t="s">
        <v>955</v>
      </c>
    </row>
    <row r="731" spans="1:4">
      <c r="A731" s="3">
        <v>-42</v>
      </c>
      <c r="B731" s="331" t="s">
        <v>956</v>
      </c>
    </row>
    <row r="732" spans="1:4">
      <c r="A732" s="3">
        <v>-41</v>
      </c>
      <c r="B732" s="331" t="s">
        <v>957</v>
      </c>
    </row>
    <row r="733" spans="1:4">
      <c r="A733" s="3">
        <v>-40</v>
      </c>
      <c r="B733" s="331" t="s">
        <v>958</v>
      </c>
    </row>
    <row r="734" spans="1:4">
      <c r="A734" s="3">
        <v>-39</v>
      </c>
      <c r="B734" s="331" t="s">
        <v>959</v>
      </c>
    </row>
    <row r="735" spans="1:4">
      <c r="A735" s="3">
        <v>-38</v>
      </c>
      <c r="B735" s="331" t="s">
        <v>960</v>
      </c>
    </row>
    <row r="736" spans="1:4">
      <c r="A736" s="3">
        <v>-37</v>
      </c>
      <c r="B736" s="331" t="s">
        <v>961</v>
      </c>
    </row>
    <row r="737" spans="1:2">
      <c r="A737" s="3">
        <v>-36</v>
      </c>
      <c r="B737" s="331" t="s">
        <v>962</v>
      </c>
    </row>
    <row r="738" spans="1:2">
      <c r="A738" s="3">
        <v>-35</v>
      </c>
      <c r="B738" s="331" t="s">
        <v>963</v>
      </c>
    </row>
    <row r="739" spans="1:2">
      <c r="A739" s="3">
        <v>-34</v>
      </c>
      <c r="B739" s="331" t="s">
        <v>964</v>
      </c>
    </row>
    <row r="740" spans="1:2">
      <c r="A740" s="3">
        <v>-33</v>
      </c>
      <c r="B740" s="331" t="s">
        <v>965</v>
      </c>
    </row>
    <row r="741" spans="1:2">
      <c r="A741" s="3">
        <v>-32</v>
      </c>
      <c r="B741" s="331" t="s">
        <v>966</v>
      </c>
    </row>
    <row r="742" spans="1:2">
      <c r="A742" s="3">
        <v>-31</v>
      </c>
      <c r="B742" s="331" t="s">
        <v>967</v>
      </c>
    </row>
    <row r="743" spans="1:2">
      <c r="A743" s="3">
        <v>-30</v>
      </c>
      <c r="B743" s="331" t="s">
        <v>968</v>
      </c>
    </row>
    <row r="744" spans="1:2">
      <c r="A744" s="3">
        <v>-29</v>
      </c>
      <c r="B744" s="331" t="s">
        <v>969</v>
      </c>
    </row>
    <row r="745" spans="1:2">
      <c r="A745" s="3">
        <v>-28</v>
      </c>
      <c r="B745" s="331" t="s">
        <v>970</v>
      </c>
    </row>
    <row r="746" spans="1:2">
      <c r="A746" s="3">
        <v>-27</v>
      </c>
      <c r="B746" s="331" t="s">
        <v>971</v>
      </c>
    </row>
    <row r="747" spans="1:2">
      <c r="A747" s="3">
        <v>-26</v>
      </c>
      <c r="B747" s="331" t="s">
        <v>972</v>
      </c>
    </row>
    <row r="748" spans="1:2">
      <c r="A748" s="3">
        <v>-25</v>
      </c>
      <c r="B748" s="331" t="s">
        <v>973</v>
      </c>
    </row>
    <row r="749" spans="1:2">
      <c r="A749" s="3">
        <v>-24</v>
      </c>
      <c r="B749" s="331" t="s">
        <v>974</v>
      </c>
    </row>
    <row r="750" spans="1:2">
      <c r="A750" s="3">
        <v>-23</v>
      </c>
      <c r="B750" s="331" t="s">
        <v>975</v>
      </c>
    </row>
    <row r="751" spans="1:2">
      <c r="A751" s="3">
        <v>-22</v>
      </c>
      <c r="B751" s="331" t="s">
        <v>976</v>
      </c>
    </row>
    <row r="752" spans="1:2">
      <c r="A752" s="3">
        <v>-21</v>
      </c>
      <c r="B752" s="331" t="s">
        <v>977</v>
      </c>
    </row>
    <row r="753" spans="1:2">
      <c r="A753" s="3">
        <v>-20</v>
      </c>
      <c r="B753" s="331" t="s">
        <v>978</v>
      </c>
    </row>
    <row r="754" spans="1:2">
      <c r="A754" s="3">
        <v>-19</v>
      </c>
      <c r="B754" s="331" t="s">
        <v>979</v>
      </c>
    </row>
    <row r="755" spans="1:2">
      <c r="A755" s="3">
        <v>-18</v>
      </c>
      <c r="B755" s="331" t="s">
        <v>980</v>
      </c>
    </row>
    <row r="756" spans="1:2">
      <c r="A756" s="3">
        <v>-17</v>
      </c>
      <c r="B756" s="331" t="s">
        <v>981</v>
      </c>
    </row>
    <row r="757" spans="1:2">
      <c r="A757" s="3">
        <v>-16</v>
      </c>
      <c r="B757" s="331" t="s">
        <v>982</v>
      </c>
    </row>
    <row r="758" spans="1:2">
      <c r="A758" s="3">
        <v>-15</v>
      </c>
      <c r="B758" s="331" t="s">
        <v>983</v>
      </c>
    </row>
    <row r="759" spans="1:2">
      <c r="A759" s="3">
        <v>-14</v>
      </c>
      <c r="B759" s="331" t="s">
        <v>984</v>
      </c>
    </row>
    <row r="760" spans="1:2">
      <c r="A760" s="3">
        <v>-13</v>
      </c>
      <c r="B760" s="331" t="s">
        <v>985</v>
      </c>
    </row>
    <row r="761" spans="1:2">
      <c r="A761" s="3">
        <v>-12</v>
      </c>
      <c r="B761" s="331" t="s">
        <v>986</v>
      </c>
    </row>
    <row r="762" spans="1:2">
      <c r="A762" s="3">
        <v>-11</v>
      </c>
      <c r="B762" s="331" t="s">
        <v>987</v>
      </c>
    </row>
    <row r="763" spans="1:2">
      <c r="A763" s="3">
        <v>-10</v>
      </c>
      <c r="B763" s="331" t="s">
        <v>988</v>
      </c>
    </row>
    <row r="764" spans="1:2">
      <c r="A764" s="3">
        <v>-9</v>
      </c>
      <c r="B764" s="331" t="s">
        <v>989</v>
      </c>
    </row>
    <row r="765" spans="1:2">
      <c r="A765" s="3">
        <v>-8</v>
      </c>
      <c r="B765" s="331" t="s">
        <v>990</v>
      </c>
    </row>
    <row r="766" spans="1:2">
      <c r="A766" s="3">
        <v>-7</v>
      </c>
      <c r="B766" s="331" t="s">
        <v>991</v>
      </c>
    </row>
    <row r="767" spans="1:2">
      <c r="A767" s="3">
        <v>-6</v>
      </c>
      <c r="B767" s="331" t="s">
        <v>992</v>
      </c>
    </row>
    <row r="768" spans="1:2">
      <c r="A768" s="3">
        <v>-5</v>
      </c>
      <c r="B768" s="331" t="s">
        <v>993</v>
      </c>
    </row>
    <row r="769" spans="1:2">
      <c r="A769" s="3">
        <v>-4</v>
      </c>
      <c r="B769" s="331" t="s">
        <v>994</v>
      </c>
    </row>
    <row r="770" spans="1:2">
      <c r="A770" s="3">
        <v>-3</v>
      </c>
      <c r="B770" s="331" t="s">
        <v>995</v>
      </c>
    </row>
    <row r="771" spans="1:2">
      <c r="A771" s="3">
        <v>-2</v>
      </c>
      <c r="B771" s="331" t="s">
        <v>996</v>
      </c>
    </row>
    <row r="772" spans="1:2">
      <c r="A772" s="3">
        <v>-1</v>
      </c>
      <c r="B772" s="331" t="s">
        <v>997</v>
      </c>
    </row>
    <row r="773" spans="1:2">
      <c r="A773" s="3">
        <v>0</v>
      </c>
      <c r="B773" s="331" t="s">
        <v>998</v>
      </c>
    </row>
    <row r="774" spans="1:2">
      <c r="A774" s="3">
        <v>1</v>
      </c>
      <c r="B774" s="331" t="s">
        <v>999</v>
      </c>
    </row>
    <row r="775" spans="1:2">
      <c r="A775" s="3">
        <v>2</v>
      </c>
      <c r="B775" s="331" t="s">
        <v>1000</v>
      </c>
    </row>
    <row r="776" spans="1:2">
      <c r="A776" s="3">
        <v>3</v>
      </c>
      <c r="B776" s="331" t="s">
        <v>1001</v>
      </c>
    </row>
    <row r="777" spans="1:2">
      <c r="A777" s="3">
        <v>4</v>
      </c>
      <c r="B777" s="331" t="s">
        <v>1002</v>
      </c>
    </row>
    <row r="778" spans="1:2">
      <c r="A778" s="3">
        <v>5</v>
      </c>
      <c r="B778" s="331" t="s">
        <v>1003</v>
      </c>
    </row>
    <row r="779" spans="1:2">
      <c r="A779" s="3">
        <v>6</v>
      </c>
      <c r="B779" s="331" t="s">
        <v>1004</v>
      </c>
    </row>
    <row r="780" spans="1:2">
      <c r="A780" s="3">
        <v>7</v>
      </c>
      <c r="B780" s="331" t="s">
        <v>1005</v>
      </c>
    </row>
    <row r="781" spans="1:2">
      <c r="A781" s="3">
        <v>8</v>
      </c>
      <c r="B781" s="331" t="s">
        <v>1006</v>
      </c>
    </row>
    <row r="782" spans="1:2">
      <c r="A782" s="3">
        <v>9</v>
      </c>
      <c r="B782" s="331" t="s">
        <v>1007</v>
      </c>
    </row>
    <row r="783" spans="1:2">
      <c r="A783" s="3">
        <v>10</v>
      </c>
      <c r="B783" s="331" t="s">
        <v>1008</v>
      </c>
    </row>
    <row r="784" spans="1:2">
      <c r="A784" s="3">
        <v>11</v>
      </c>
      <c r="B784" s="331" t="s">
        <v>1009</v>
      </c>
    </row>
    <row r="785" spans="1:2">
      <c r="A785" s="3">
        <v>12</v>
      </c>
      <c r="B785" s="331" t="s">
        <v>1010</v>
      </c>
    </row>
    <row r="786" spans="1:2">
      <c r="A786" s="3">
        <v>13</v>
      </c>
      <c r="B786" s="331" t="s">
        <v>1011</v>
      </c>
    </row>
    <row r="787" spans="1:2">
      <c r="A787" s="3">
        <v>14</v>
      </c>
      <c r="B787" s="331" t="s">
        <v>1012</v>
      </c>
    </row>
    <row r="788" spans="1:2">
      <c r="A788" s="3">
        <v>15</v>
      </c>
      <c r="B788" s="331" t="s">
        <v>1013</v>
      </c>
    </row>
    <row r="789" spans="1:2">
      <c r="A789" s="3">
        <v>16</v>
      </c>
      <c r="B789" s="331" t="s">
        <v>1014</v>
      </c>
    </row>
    <row r="790" spans="1:2">
      <c r="A790" s="3">
        <v>17</v>
      </c>
      <c r="B790" s="331" t="s">
        <v>1015</v>
      </c>
    </row>
    <row r="791" spans="1:2">
      <c r="A791" s="3">
        <v>18</v>
      </c>
      <c r="B791" s="331" t="s">
        <v>1016</v>
      </c>
    </row>
    <row r="792" spans="1:2">
      <c r="A792" s="3">
        <v>19</v>
      </c>
      <c r="B792" s="331" t="s">
        <v>1017</v>
      </c>
    </row>
    <row r="793" spans="1:2">
      <c r="A793" s="3">
        <v>20</v>
      </c>
      <c r="B793" s="331" t="s">
        <v>1018</v>
      </c>
    </row>
    <row r="794" spans="1:2">
      <c r="A794" s="3">
        <v>21</v>
      </c>
      <c r="B794" s="331" t="s">
        <v>1019</v>
      </c>
    </row>
    <row r="795" spans="1:2">
      <c r="A795" s="3">
        <v>22</v>
      </c>
      <c r="B795" s="331" t="s">
        <v>1020</v>
      </c>
    </row>
    <row r="796" spans="1:2">
      <c r="A796" s="3">
        <v>23</v>
      </c>
      <c r="B796" s="331" t="s">
        <v>1021</v>
      </c>
    </row>
    <row r="797" spans="1:2">
      <c r="A797" s="3">
        <v>24</v>
      </c>
      <c r="B797" s="331" t="s">
        <v>1022</v>
      </c>
    </row>
    <row r="798" spans="1:2">
      <c r="A798" s="3">
        <v>25</v>
      </c>
      <c r="B798" s="331" t="s">
        <v>1023</v>
      </c>
    </row>
    <row r="799" spans="1:2">
      <c r="A799" s="3">
        <v>26</v>
      </c>
      <c r="B799" s="331" t="s">
        <v>1024</v>
      </c>
    </row>
    <row r="800" spans="1:2">
      <c r="A800" s="3">
        <v>27</v>
      </c>
      <c r="B800" s="331" t="s">
        <v>1025</v>
      </c>
    </row>
    <row r="801" spans="1:2">
      <c r="A801" s="3">
        <v>28</v>
      </c>
      <c r="B801" s="331" t="s">
        <v>1026</v>
      </c>
    </row>
    <row r="802" spans="1:2">
      <c r="A802" s="3">
        <v>29</v>
      </c>
      <c r="B802" s="331" t="s">
        <v>1027</v>
      </c>
    </row>
    <row r="803" spans="1:2">
      <c r="A803" s="3">
        <v>30</v>
      </c>
      <c r="B803" s="331" t="s">
        <v>1028</v>
      </c>
    </row>
    <row r="804" spans="1:2">
      <c r="A804" s="3">
        <v>31</v>
      </c>
      <c r="B804" s="331" t="s">
        <v>1029</v>
      </c>
    </row>
    <row r="805" spans="1:2">
      <c r="A805" s="3">
        <v>32</v>
      </c>
      <c r="B805" s="331" t="s">
        <v>1030</v>
      </c>
    </row>
    <row r="806" spans="1:2">
      <c r="A806" s="3">
        <v>33</v>
      </c>
      <c r="B806" s="331" t="s">
        <v>1031</v>
      </c>
    </row>
    <row r="807" spans="1:2">
      <c r="A807" s="3">
        <v>34</v>
      </c>
      <c r="B807" s="331" t="s">
        <v>1032</v>
      </c>
    </row>
    <row r="808" spans="1:2">
      <c r="A808" s="3">
        <v>35</v>
      </c>
      <c r="B808" s="331" t="s">
        <v>1033</v>
      </c>
    </row>
    <row r="809" spans="1:2">
      <c r="A809" s="3">
        <v>36</v>
      </c>
      <c r="B809" s="331" t="s">
        <v>1034</v>
      </c>
    </row>
    <row r="810" spans="1:2">
      <c r="A810" s="3">
        <v>37</v>
      </c>
      <c r="B810" s="331" t="s">
        <v>1035</v>
      </c>
    </row>
    <row r="811" spans="1:2">
      <c r="A811" s="3">
        <v>38</v>
      </c>
      <c r="B811" s="331" t="s">
        <v>1036</v>
      </c>
    </row>
    <row r="812" spans="1:2">
      <c r="A812" s="3">
        <v>39</v>
      </c>
      <c r="B812" s="331" t="s">
        <v>1037</v>
      </c>
    </row>
    <row r="813" spans="1:2">
      <c r="A813" s="3">
        <v>40</v>
      </c>
      <c r="B813" s="331" t="s">
        <v>1038</v>
      </c>
    </row>
    <row r="814" spans="1:2">
      <c r="A814" s="3">
        <v>41</v>
      </c>
      <c r="B814" s="331" t="s">
        <v>1039</v>
      </c>
    </row>
    <row r="815" spans="1:2">
      <c r="A815" s="3">
        <v>42</v>
      </c>
      <c r="B815" s="331" t="s">
        <v>1040</v>
      </c>
    </row>
    <row r="816" spans="1:2">
      <c r="A816" s="3">
        <v>43</v>
      </c>
      <c r="B816" s="331" t="s">
        <v>1041</v>
      </c>
    </row>
    <row r="817" spans="1:2">
      <c r="A817" s="3">
        <v>44</v>
      </c>
      <c r="B817" s="331" t="s">
        <v>1042</v>
      </c>
    </row>
    <row r="818" spans="1:2">
      <c r="A818" s="3">
        <v>45</v>
      </c>
      <c r="B818" s="331" t="s">
        <v>1043</v>
      </c>
    </row>
    <row r="819" spans="1:2">
      <c r="A819" s="3">
        <v>46</v>
      </c>
      <c r="B819" s="331" t="s">
        <v>1044</v>
      </c>
    </row>
    <row r="820" spans="1:2">
      <c r="A820" s="3">
        <v>47</v>
      </c>
      <c r="B820" s="331" t="s">
        <v>1045</v>
      </c>
    </row>
    <row r="821" spans="1:2">
      <c r="A821" s="3">
        <v>48</v>
      </c>
      <c r="B821" s="331" t="s">
        <v>1046</v>
      </c>
    </row>
    <row r="822" spans="1:2">
      <c r="A822" s="3">
        <v>49</v>
      </c>
      <c r="B822" s="331" t="s">
        <v>1047</v>
      </c>
    </row>
    <row r="823" spans="1:2">
      <c r="A823" s="3">
        <v>50</v>
      </c>
      <c r="B823" s="331" t="s">
        <v>1048</v>
      </c>
    </row>
    <row r="824" spans="1:2">
      <c r="A824" s="3">
        <v>51</v>
      </c>
      <c r="B824" s="331" t="s">
        <v>1049</v>
      </c>
    </row>
    <row r="825" spans="1:2">
      <c r="A825" s="3">
        <v>52</v>
      </c>
      <c r="B825" s="331" t="s">
        <v>1050</v>
      </c>
    </row>
    <row r="826" spans="1:2">
      <c r="A826" s="3">
        <v>53</v>
      </c>
      <c r="B826" s="331" t="s">
        <v>1051</v>
      </c>
    </row>
    <row r="827" spans="1:2">
      <c r="A827" s="3">
        <v>54</v>
      </c>
      <c r="B827" s="331" t="s">
        <v>1052</v>
      </c>
    </row>
    <row r="828" spans="1:2">
      <c r="A828" s="3">
        <v>55</v>
      </c>
      <c r="B828" s="331" t="s">
        <v>1053</v>
      </c>
    </row>
    <row r="829" spans="1:2">
      <c r="A829" s="3">
        <v>56</v>
      </c>
      <c r="B829" s="331" t="s">
        <v>1054</v>
      </c>
    </row>
    <row r="830" spans="1:2">
      <c r="A830" s="3">
        <v>57</v>
      </c>
      <c r="B830" s="331" t="s">
        <v>1055</v>
      </c>
    </row>
    <row r="831" spans="1:2">
      <c r="A831" s="3">
        <v>58</v>
      </c>
      <c r="B831" s="331" t="s">
        <v>1056</v>
      </c>
    </row>
    <row r="832" spans="1:2">
      <c r="A832" s="3">
        <v>59</v>
      </c>
      <c r="B832" s="331" t="s">
        <v>1057</v>
      </c>
    </row>
    <row r="833" spans="1:2">
      <c r="A833" s="3">
        <v>60</v>
      </c>
      <c r="B833" s="331" t="s">
        <v>1058</v>
      </c>
    </row>
    <row r="834" spans="1:2">
      <c r="A834" s="3">
        <v>61</v>
      </c>
      <c r="B834" s="331" t="s">
        <v>1059</v>
      </c>
    </row>
    <row r="835" spans="1:2">
      <c r="A835" s="3">
        <v>62</v>
      </c>
      <c r="B835" s="331" t="s">
        <v>1060</v>
      </c>
    </row>
    <row r="836" spans="1:2">
      <c r="A836" s="3">
        <v>63</v>
      </c>
      <c r="B836" s="331" t="s">
        <v>1061</v>
      </c>
    </row>
    <row r="837" spans="1:2">
      <c r="A837" s="3">
        <v>64</v>
      </c>
      <c r="B837" s="331" t="s">
        <v>1062</v>
      </c>
    </row>
    <row r="838" spans="1:2">
      <c r="A838" s="3">
        <v>65</v>
      </c>
      <c r="B838" s="331" t="s">
        <v>1063</v>
      </c>
    </row>
    <row r="839" spans="1:2">
      <c r="A839" s="3">
        <v>66</v>
      </c>
      <c r="B839" s="331" t="s">
        <v>1064</v>
      </c>
    </row>
    <row r="840" spans="1:2">
      <c r="A840" s="3">
        <v>67</v>
      </c>
      <c r="B840" s="331" t="s">
        <v>1065</v>
      </c>
    </row>
    <row r="841" spans="1:2">
      <c r="A841" s="3">
        <v>68</v>
      </c>
      <c r="B841" s="331" t="s">
        <v>1066</v>
      </c>
    </row>
    <row r="842" spans="1:2">
      <c r="A842" s="3">
        <v>69</v>
      </c>
      <c r="B842" s="331" t="s">
        <v>1067</v>
      </c>
    </row>
    <row r="843" spans="1:2">
      <c r="A843" s="3">
        <v>70</v>
      </c>
      <c r="B843" s="331" t="s">
        <v>1068</v>
      </c>
    </row>
    <row r="844" spans="1:2">
      <c r="A844" s="3">
        <v>71</v>
      </c>
      <c r="B844" s="331" t="s">
        <v>1069</v>
      </c>
    </row>
    <row r="845" spans="1:2">
      <c r="A845" s="3">
        <v>72</v>
      </c>
      <c r="B845" s="331" t="s">
        <v>1070</v>
      </c>
    </row>
    <row r="846" spans="1:2">
      <c r="A846" s="3">
        <v>73</v>
      </c>
      <c r="B846" s="331" t="s">
        <v>1071</v>
      </c>
    </row>
    <row r="847" spans="1:2">
      <c r="A847" s="3">
        <v>74</v>
      </c>
      <c r="B847" s="331" t="s">
        <v>1072</v>
      </c>
    </row>
    <row r="848" spans="1:2">
      <c r="A848" s="3">
        <v>75</v>
      </c>
      <c r="B848" s="331" t="s">
        <v>1073</v>
      </c>
    </row>
    <row r="849" spans="1:2">
      <c r="A849" s="3">
        <v>76</v>
      </c>
      <c r="B849" s="331" t="s">
        <v>1074</v>
      </c>
    </row>
    <row r="850" spans="1:2">
      <c r="A850" s="3">
        <v>77</v>
      </c>
      <c r="B850" s="331" t="s">
        <v>1075</v>
      </c>
    </row>
    <row r="851" spans="1:2">
      <c r="A851" s="3">
        <v>78</v>
      </c>
      <c r="B851" s="331" t="s">
        <v>1076</v>
      </c>
    </row>
    <row r="852" spans="1:2">
      <c r="A852" s="3">
        <v>79</v>
      </c>
      <c r="B852" s="331" t="s">
        <v>1077</v>
      </c>
    </row>
    <row r="853" spans="1:2">
      <c r="A853" s="3">
        <v>80</v>
      </c>
      <c r="B853" s="331" t="s">
        <v>1078</v>
      </c>
    </row>
    <row r="854" spans="1:2">
      <c r="A854" s="3">
        <v>81</v>
      </c>
      <c r="B854" s="331" t="s">
        <v>1079</v>
      </c>
    </row>
    <row r="855" spans="1:2">
      <c r="A855" s="3">
        <v>82</v>
      </c>
      <c r="B855" s="331" t="s">
        <v>1080</v>
      </c>
    </row>
    <row r="856" spans="1:2">
      <c r="A856" s="3">
        <v>83</v>
      </c>
      <c r="B856" s="331" t="s">
        <v>1081</v>
      </c>
    </row>
    <row r="857" spans="1:2">
      <c r="A857" s="3">
        <v>84</v>
      </c>
      <c r="B857" s="331" t="s">
        <v>1082</v>
      </c>
    </row>
    <row r="858" spans="1:2">
      <c r="A858" s="3">
        <v>85</v>
      </c>
      <c r="B858" s="331" t="s">
        <v>1083</v>
      </c>
    </row>
    <row r="859" spans="1:2">
      <c r="A859" s="3">
        <v>86</v>
      </c>
      <c r="B859" s="331" t="s">
        <v>1084</v>
      </c>
    </row>
    <row r="860" spans="1:2">
      <c r="A860" s="3">
        <v>87</v>
      </c>
      <c r="B860" s="331" t="s">
        <v>1085</v>
      </c>
    </row>
    <row r="861" spans="1:2">
      <c r="A861" s="3">
        <v>88</v>
      </c>
      <c r="B861" s="331" t="s">
        <v>1086</v>
      </c>
    </row>
    <row r="862" spans="1:2">
      <c r="A862" s="3">
        <v>89</v>
      </c>
      <c r="B862" s="331" t="s">
        <v>1087</v>
      </c>
    </row>
    <row r="863" spans="1:2">
      <c r="A863" s="3">
        <v>90</v>
      </c>
      <c r="B863" s="331" t="s">
        <v>1088</v>
      </c>
    </row>
    <row r="864" spans="1:2">
      <c r="A864" s="3">
        <v>91</v>
      </c>
      <c r="B864" s="331" t="s">
        <v>1089</v>
      </c>
    </row>
    <row r="865" spans="1:4">
      <c r="A865" s="3">
        <v>92</v>
      </c>
      <c r="B865" s="331" t="s">
        <v>1090</v>
      </c>
    </row>
    <row r="866" spans="1:4">
      <c r="A866" s="3">
        <v>93</v>
      </c>
      <c r="B866" s="331" t="s">
        <v>1091</v>
      </c>
    </row>
    <row r="867" spans="1:4">
      <c r="A867" s="3">
        <v>94</v>
      </c>
      <c r="B867" s="331" t="s">
        <v>1092</v>
      </c>
    </row>
    <row r="868" spans="1:4">
      <c r="A868" s="3">
        <v>95</v>
      </c>
      <c r="B868" s="331" t="s">
        <v>1093</v>
      </c>
    </row>
    <row r="869" spans="1:4">
      <c r="A869" s="3">
        <v>96</v>
      </c>
      <c r="B869" s="331" t="s">
        <v>1094</v>
      </c>
    </row>
    <row r="870" spans="1:4">
      <c r="A870" s="3">
        <v>97</v>
      </c>
      <c r="B870" s="331" t="s">
        <v>1095</v>
      </c>
    </row>
    <row r="871" spans="1:4">
      <c r="A871" s="3">
        <v>98</v>
      </c>
      <c r="B871" s="331" t="s">
        <v>1096</v>
      </c>
    </row>
    <row r="872" spans="1:4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8" enableFormatConditionsCalculation="0"/>
  <dimension ref="A3:F901"/>
  <sheetViews>
    <sheetView showGridLines="0" zoomScale="75" workbookViewId="0">
      <selection activeCell="D6" sqref="D6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9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9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276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18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5">
      <c r="A57" s="5" t="s">
        <v>18</v>
      </c>
    </row>
    <row r="58" spans="1:5">
      <c r="A58" s="5" t="s">
        <v>9</v>
      </c>
    </row>
    <row r="61" spans="1:5">
      <c r="A61" s="3" t="s">
        <v>188</v>
      </c>
    </row>
    <row r="62" spans="1:5">
      <c r="A62" s="3" t="s">
        <v>189</v>
      </c>
      <c r="B62" s="6" t="s">
        <v>9</v>
      </c>
    </row>
    <row r="63" spans="1:5">
      <c r="A63" s="3" t="s">
        <v>190</v>
      </c>
      <c r="B63" s="6" t="s">
        <v>18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4.8819999999999997</v>
      </c>
    </row>
    <row r="66" spans="1:2">
      <c r="A66" s="3" t="s">
        <v>26</v>
      </c>
      <c r="B66" s="6">
        <v>4.9710000000000001</v>
      </c>
    </row>
    <row r="67" spans="1:2">
      <c r="A67" s="3" t="s">
        <v>27</v>
      </c>
      <c r="B67" s="6">
        <v>5.5640000000000001</v>
      </c>
    </row>
    <row r="68" spans="1:2">
      <c r="A68" s="3" t="s">
        <v>28</v>
      </c>
      <c r="B68" s="6">
        <v>6.0949999999999998</v>
      </c>
    </row>
    <row r="69" spans="1:2">
      <c r="A69" s="3" t="s">
        <v>29</v>
      </c>
      <c r="B69" s="6">
        <v>3.0649999999999999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1.73</v>
      </c>
    </row>
    <row r="72" spans="1:2">
      <c r="A72" s="3" t="s">
        <v>33</v>
      </c>
      <c r="B72" s="6">
        <v>2.0630000000000002</v>
      </c>
    </row>
    <row r="73" spans="1:2">
      <c r="A73" s="3" t="s">
        <v>34</v>
      </c>
      <c r="B73" s="6">
        <v>4.2350000000000003</v>
      </c>
    </row>
    <row r="74" spans="1:2">
      <c r="A74" s="3" t="s">
        <v>35</v>
      </c>
      <c r="B74" s="6">
        <v>5.1680000000000001</v>
      </c>
    </row>
    <row r="75" spans="1:2">
      <c r="A75" s="3" t="s">
        <v>36</v>
      </c>
      <c r="B75" s="6">
        <v>1.179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2.9430000000000001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7.4219999999999997</v>
      </c>
    </row>
    <row r="83" spans="1:2">
      <c r="A83" s="3" t="s">
        <v>45</v>
      </c>
      <c r="B83" s="6">
        <v>11.037000000000001</v>
      </c>
    </row>
    <row r="84" spans="1:2">
      <c r="A84" s="3" t="s">
        <v>47</v>
      </c>
      <c r="B84" s="6">
        <v>6.194</v>
      </c>
    </row>
    <row r="85" spans="1:2">
      <c r="A85" s="3" t="s">
        <v>48</v>
      </c>
      <c r="B85" s="6">
        <v>5.9740000000000002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4.9669999999999996</v>
      </c>
    </row>
    <row r="93" spans="1:2">
      <c r="A93" s="3" t="s">
        <v>56</v>
      </c>
      <c r="B93" s="6">
        <v>7.2869999999999999</v>
      </c>
    </row>
    <row r="94" spans="1:2">
      <c r="A94" s="3" t="s">
        <v>57</v>
      </c>
      <c r="B94" s="6">
        <v>9.0190000000000001</v>
      </c>
    </row>
    <row r="95" spans="1:2">
      <c r="A95" s="3" t="s">
        <v>58</v>
      </c>
      <c r="B95" s="6">
        <v>7.774</v>
      </c>
    </row>
    <row r="96" spans="1:2">
      <c r="A96" s="3" t="s">
        <v>59</v>
      </c>
      <c r="B96" s="6">
        <v>6.6619999999999999</v>
      </c>
    </row>
    <row r="97" spans="1:2">
      <c r="A97" s="3" t="s">
        <v>60</v>
      </c>
      <c r="B97" s="6"/>
    </row>
    <row r="98" spans="1:2">
      <c r="A98" s="3" t="s">
        <v>61</v>
      </c>
      <c r="B98" s="6">
        <v>6.1609999999999996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9</v>
      </c>
    </row>
    <row r="102" spans="1:2">
      <c r="A102" s="3" t="s">
        <v>190</v>
      </c>
      <c r="B102" s="6" t="s">
        <v>18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4.7640000000000002</v>
      </c>
    </row>
    <row r="106" spans="1:2">
      <c r="A106" s="3" t="s">
        <v>27</v>
      </c>
      <c r="B106" s="6">
        <v>4.0110000000000001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6.2469999999999999</v>
      </c>
    </row>
    <row r="109" spans="1:2">
      <c r="A109" s="3" t="s">
        <v>31</v>
      </c>
      <c r="B109" s="6">
        <v>5.0880000000000001</v>
      </c>
    </row>
    <row r="110" spans="1:2">
      <c r="A110" s="3" t="s">
        <v>32</v>
      </c>
      <c r="B110" s="6">
        <v>2.5720000000000001</v>
      </c>
    </row>
    <row r="111" spans="1:2">
      <c r="A111" s="3" t="s">
        <v>33</v>
      </c>
      <c r="B111" s="6">
        <v>1.4279999999999999</v>
      </c>
    </row>
    <row r="112" spans="1:2">
      <c r="A112" s="3" t="s">
        <v>34</v>
      </c>
      <c r="B112" s="6">
        <v>2.4569999999999999</v>
      </c>
    </row>
    <row r="113" spans="1:2">
      <c r="A113" s="3" t="s">
        <v>35</v>
      </c>
      <c r="B113" s="6">
        <v>1.4390000000000001</v>
      </c>
    </row>
    <row r="114" spans="1:2">
      <c r="A114" s="3" t="s">
        <v>36</v>
      </c>
      <c r="B114" s="6">
        <v>2.4889999999999999</v>
      </c>
    </row>
    <row r="115" spans="1:2">
      <c r="A115" s="3" t="s">
        <v>37</v>
      </c>
      <c r="B115" s="6">
        <v>0.55100000000000005</v>
      </c>
    </row>
    <row r="116" spans="1:2">
      <c r="A116" s="3" t="s">
        <v>38</v>
      </c>
      <c r="B116" s="6">
        <v>0.64300000000000002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0.73399999999999999</v>
      </c>
    </row>
    <row r="122" spans="1:2">
      <c r="A122" s="3" t="s">
        <v>45</v>
      </c>
      <c r="B122" s="6">
        <v>1.02</v>
      </c>
    </row>
    <row r="123" spans="1:2">
      <c r="A123" s="3" t="s">
        <v>47</v>
      </c>
      <c r="B123" s="6">
        <v>1.1080000000000001</v>
      </c>
    </row>
    <row r="124" spans="1:2">
      <c r="A124" s="3" t="s">
        <v>48</v>
      </c>
      <c r="B124" s="6">
        <v>2.4860000000000002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0.01</v>
      </c>
    </row>
    <row r="132" spans="1:4">
      <c r="A132" s="3" t="s">
        <v>56</v>
      </c>
      <c r="B132" s="6">
        <v>4.2000000000000003E-2</v>
      </c>
    </row>
    <row r="133" spans="1:4">
      <c r="A133" s="3" t="s">
        <v>57</v>
      </c>
      <c r="B133" s="6">
        <v>6.3E-2</v>
      </c>
    </row>
    <row r="134" spans="1:4">
      <c r="A134" s="3" t="s">
        <v>58</v>
      </c>
      <c r="B134" s="6">
        <v>0.154</v>
      </c>
    </row>
    <row r="135" spans="1:4">
      <c r="A135" s="3" t="s">
        <v>59</v>
      </c>
      <c r="B135" s="6">
        <v>0.56299999999999994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0.19500000000000001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9</v>
      </c>
      <c r="C143" s="8"/>
      <c r="D143" s="6"/>
    </row>
    <row r="144" spans="1:4">
      <c r="A144" s="3" t="s">
        <v>190</v>
      </c>
      <c r="B144" s="6" t="s">
        <v>18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3"/>
      <c r="D151" s="179"/>
    </row>
    <row r="152" spans="1:4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>
      <c r="A156" s="3" t="s">
        <v>36</v>
      </c>
      <c r="B156" s="6">
        <v>6.117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3"/>
      <c r="D157" s="179"/>
    </row>
    <row r="158" spans="1:4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>
      <c r="A167" s="3" t="s">
        <v>49</v>
      </c>
      <c r="B167" s="6"/>
      <c r="C167" s="183"/>
      <c r="D167" s="179"/>
    </row>
    <row r="168" spans="1:4">
      <c r="A168" s="3" t="s">
        <v>50</v>
      </c>
      <c r="B168" s="6"/>
      <c r="C168" s="183"/>
      <c r="D168" s="179"/>
    </row>
    <row r="169" spans="1:4">
      <c r="A169" s="3" t="s">
        <v>51</v>
      </c>
      <c r="B169" s="6"/>
      <c r="C169" s="183"/>
      <c r="D169" s="179"/>
    </row>
    <row r="170" spans="1:4">
      <c r="A170" s="3" t="s">
        <v>52</v>
      </c>
      <c r="B170" s="6"/>
      <c r="C170" s="183"/>
      <c r="D170" s="179"/>
    </row>
    <row r="171" spans="1:4">
      <c r="A171" s="3" t="s">
        <v>53</v>
      </c>
      <c r="B171" s="6"/>
      <c r="C171" s="183"/>
      <c r="D171" s="179"/>
    </row>
    <row r="172" spans="1:4">
      <c r="A172" s="3" t="s">
        <v>54</v>
      </c>
      <c r="B172" s="6"/>
      <c r="C172" s="183"/>
      <c r="D172" s="179"/>
    </row>
    <row r="173" spans="1:4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>
      <c r="A178" s="3" t="s">
        <v>60</v>
      </c>
      <c r="B178" s="6"/>
      <c r="C178" s="183"/>
      <c r="D178" s="179"/>
    </row>
    <row r="179" spans="1:4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>
      <c r="A180" s="3" t="s">
        <v>62</v>
      </c>
      <c r="B180" s="6"/>
      <c r="C180" s="183"/>
      <c r="D180" s="179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9</v>
      </c>
      <c r="C196" s="8"/>
      <c r="D196" s="6"/>
    </row>
    <row r="197" spans="1:4">
      <c r="A197" s="3" t="s">
        <v>190</v>
      </c>
      <c r="B197" s="6" t="s">
        <v>18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>
      <c r="A200" s="3" t="s">
        <v>26</v>
      </c>
      <c r="B200" s="6">
        <v>6.17</v>
      </c>
      <c r="C200" s="94" t="s">
        <v>100</v>
      </c>
      <c r="D200">
        <v>14</v>
      </c>
    </row>
    <row r="201" spans="1:4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>
      <c r="A202" s="3" t="s">
        <v>28</v>
      </c>
      <c r="B202" s="6">
        <v>3.665</v>
      </c>
      <c r="C202" s="94" t="s">
        <v>104</v>
      </c>
      <c r="D202">
        <v>17</v>
      </c>
    </row>
    <row r="203" spans="1:4">
      <c r="A203" s="3" t="s">
        <v>29</v>
      </c>
      <c r="B203" s="6">
        <v>6.25</v>
      </c>
      <c r="C203" s="94" t="s">
        <v>100</v>
      </c>
      <c r="D203">
        <v>14</v>
      </c>
    </row>
    <row r="204" spans="1:4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>
      <c r="A206" s="3" t="s">
        <v>33</v>
      </c>
      <c r="B206" s="6">
        <v>2.786</v>
      </c>
      <c r="C206" s="94" t="s">
        <v>102</v>
      </c>
      <c r="D206">
        <v>15</v>
      </c>
    </row>
    <row r="207" spans="1:4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>
      <c r="A210" s="3" t="s">
        <v>37</v>
      </c>
      <c r="B210" s="6">
        <v>2.677</v>
      </c>
      <c r="C210" s="94" t="s">
        <v>109</v>
      </c>
      <c r="D210">
        <v>15</v>
      </c>
    </row>
    <row r="211" spans="1:4">
      <c r="A211" s="3" t="s">
        <v>38</v>
      </c>
      <c r="B211" s="6">
        <v>1.179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>
      <c r="A217" s="3" t="s">
        <v>45</v>
      </c>
      <c r="B217" s="6">
        <v>1.7</v>
      </c>
      <c r="C217" s="94" t="s">
        <v>104</v>
      </c>
      <c r="D217">
        <v>15</v>
      </c>
    </row>
    <row r="218" spans="1:4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>
      <c r="A219" s="3" t="s">
        <v>48</v>
      </c>
      <c r="B219" s="6">
        <v>2.258</v>
      </c>
      <c r="C219" s="94" t="s">
        <v>115</v>
      </c>
      <c r="D219">
        <v>14</v>
      </c>
    </row>
    <row r="220" spans="1:4">
      <c r="A220" s="3" t="s">
        <v>49</v>
      </c>
      <c r="B220" s="6"/>
      <c r="C220" s="92"/>
      <c r="D220"/>
    </row>
    <row r="221" spans="1:4">
      <c r="A221" s="3" t="s">
        <v>50</v>
      </c>
      <c r="B221" s="6"/>
      <c r="C221" s="92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2"/>
      <c r="D224"/>
    </row>
    <row r="225" spans="1:4">
      <c r="A225" s="3" t="s">
        <v>54</v>
      </c>
      <c r="B225" s="6"/>
      <c r="C225" s="92"/>
      <c r="D225"/>
    </row>
    <row r="226" spans="1:4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>
      <c r="A230" s="3" t="s">
        <v>59</v>
      </c>
      <c r="B230" s="6">
        <v>1.575</v>
      </c>
      <c r="C230" s="94" t="s">
        <v>104</v>
      </c>
      <c r="D230">
        <v>15</v>
      </c>
    </row>
    <row r="231" spans="1:4">
      <c r="A231" s="3" t="s">
        <v>60</v>
      </c>
      <c r="B231" s="6"/>
      <c r="C231" s="92"/>
      <c r="D231"/>
    </row>
    <row r="232" spans="1:4">
      <c r="A232" s="3" t="s">
        <v>61</v>
      </c>
      <c r="B232" s="6">
        <v>1.028</v>
      </c>
      <c r="C232" s="94" t="s">
        <v>112</v>
      </c>
      <c r="D232">
        <v>15</v>
      </c>
    </row>
    <row r="233" spans="1:4">
      <c r="A233" s="3" t="s">
        <v>62</v>
      </c>
      <c r="B233" s="6"/>
      <c r="C233" s="92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9</v>
      </c>
      <c r="C251" s="8"/>
      <c r="D251" s="6"/>
    </row>
    <row r="252" spans="1:4">
      <c r="A252" s="3" t="s">
        <v>190</v>
      </c>
      <c r="B252" s="6" t="s">
        <v>18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>
      <c r="A255" s="3" t="s">
        <v>75</v>
      </c>
      <c r="B255" s="97">
        <v>43</v>
      </c>
      <c r="C255" s="11" t="s">
        <v>109</v>
      </c>
      <c r="D255">
        <v>15</v>
      </c>
    </row>
    <row r="256" spans="1:4">
      <c r="A256" s="3" t="s">
        <v>76</v>
      </c>
      <c r="B256" s="97">
        <v>63.3</v>
      </c>
      <c r="C256" s="11" t="s">
        <v>99</v>
      </c>
      <c r="D256">
        <v>16</v>
      </c>
    </row>
    <row r="257" spans="1:4">
      <c r="A257" s="3" t="s">
        <v>77</v>
      </c>
      <c r="B257" s="97">
        <v>36.1</v>
      </c>
      <c r="C257" s="11" t="s">
        <v>109</v>
      </c>
      <c r="D257">
        <v>16</v>
      </c>
    </row>
    <row r="258" spans="1:4">
      <c r="A258" s="3" t="s">
        <v>38</v>
      </c>
      <c r="B258" s="97">
        <v>50.2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9</v>
      </c>
      <c r="D260"/>
    </row>
    <row r="261" spans="1:4">
      <c r="A261" s="3" t="s">
        <v>190</v>
      </c>
      <c r="B261"/>
      <c r="C261" s="98" t="s">
        <v>18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-17.8</v>
      </c>
      <c r="C263" s="11" t="s">
        <v>92</v>
      </c>
      <c r="D263">
        <v>8</v>
      </c>
    </row>
    <row r="264" spans="1:4">
      <c r="A264" s="3" t="s">
        <v>75</v>
      </c>
      <c r="B264" s="97">
        <v>-4</v>
      </c>
      <c r="C264" s="11" t="s">
        <v>92</v>
      </c>
      <c r="D264">
        <v>8</v>
      </c>
    </row>
    <row r="265" spans="1:4">
      <c r="A265" s="3" t="s">
        <v>76</v>
      </c>
      <c r="B265" s="97">
        <v>-22.9</v>
      </c>
      <c r="C265" s="11" t="s">
        <v>92</v>
      </c>
      <c r="D265">
        <v>2</v>
      </c>
    </row>
    <row r="266" spans="1:4">
      <c r="A266" s="3" t="s">
        <v>77</v>
      </c>
      <c r="B266" s="97">
        <v>-20.2</v>
      </c>
      <c r="C266" s="11" t="s">
        <v>92</v>
      </c>
      <c r="D266">
        <v>7</v>
      </c>
    </row>
    <row r="267" spans="1:4">
      <c r="A267" s="3" t="s">
        <v>38</v>
      </c>
      <c r="B267" s="97">
        <v>1.4</v>
      </c>
      <c r="C267" s="11" t="s">
        <v>125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9</v>
      </c>
      <c r="D269"/>
    </row>
    <row r="270" spans="1:4">
      <c r="A270" s="3" t="s">
        <v>190</v>
      </c>
      <c r="B270"/>
      <c r="C270" s="98" t="s">
        <v>18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25.2</v>
      </c>
      <c r="C272"/>
      <c r="D272"/>
    </row>
    <row r="273" spans="1:4">
      <c r="A273" s="3" t="s">
        <v>75</v>
      </c>
      <c r="B273" s="97">
        <v>25.2</v>
      </c>
      <c r="C273"/>
      <c r="D273"/>
    </row>
    <row r="274" spans="1:4">
      <c r="A274" s="3" t="s">
        <v>76</v>
      </c>
      <c r="B274" s="97">
        <v>18.399999999999999</v>
      </c>
      <c r="C274"/>
      <c r="D274"/>
    </row>
    <row r="275" spans="1:4">
      <c r="A275" s="3" t="s">
        <v>77</v>
      </c>
      <c r="B275" s="97">
        <v>14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9</v>
      </c>
    </row>
    <row r="291" spans="1:4">
      <c r="A291" s="3" t="s">
        <v>190</v>
      </c>
      <c r="B291" s="6" t="s">
        <v>18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457</v>
      </c>
    </row>
    <row r="295" spans="1:4">
      <c r="A295" s="3" t="s">
        <v>206</v>
      </c>
      <c r="B295" s="6">
        <v>1082</v>
      </c>
    </row>
    <row r="296" spans="1:4">
      <c r="A296" s="3" t="s">
        <v>207</v>
      </c>
      <c r="B296" s="6">
        <v>1002</v>
      </c>
    </row>
    <row r="297" spans="1:4">
      <c r="A297" s="3" t="s">
        <v>208</v>
      </c>
      <c r="B297" s="6">
        <v>1474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9</v>
      </c>
    </row>
    <row r="310" spans="1:4">
      <c r="A310" s="3" t="s">
        <v>190</v>
      </c>
      <c r="B310" s="6" t="s">
        <v>18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642</v>
      </c>
    </row>
    <row r="314" spans="1:4">
      <c r="A314" s="3" t="s">
        <v>212</v>
      </c>
      <c r="B314" s="6">
        <v>926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9</v>
      </c>
    </row>
    <row r="330" spans="1:4">
      <c r="A330" s="3" t="s">
        <v>190</v>
      </c>
      <c r="B330" s="6" t="s">
        <v>18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431</v>
      </c>
    </row>
    <row r="334" spans="1:4">
      <c r="A334" s="3" t="s">
        <v>215</v>
      </c>
      <c r="B334" s="6">
        <v>757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9</v>
      </c>
    </row>
    <row r="346" spans="1:4">
      <c r="A346" s="3" t="s">
        <v>190</v>
      </c>
      <c r="B346" s="6" t="s">
        <v>18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21</v>
      </c>
    </row>
    <row r="357" spans="1:2">
      <c r="A357" s="3">
        <v>9</v>
      </c>
      <c r="B357" s="6">
        <v>39</v>
      </c>
    </row>
    <row r="358" spans="1:2">
      <c r="A358" s="3">
        <v>10</v>
      </c>
      <c r="B358" s="6">
        <v>55</v>
      </c>
    </row>
    <row r="359" spans="1:2">
      <c r="A359" s="3">
        <v>11</v>
      </c>
      <c r="B359" s="6">
        <v>66</v>
      </c>
    </row>
    <row r="360" spans="1:2">
      <c r="A360" s="3">
        <v>12</v>
      </c>
      <c r="B360" s="6">
        <v>72</v>
      </c>
    </row>
    <row r="361" spans="1:2">
      <c r="A361" s="3">
        <v>13</v>
      </c>
      <c r="B361" s="6">
        <v>72</v>
      </c>
    </row>
    <row r="362" spans="1:2">
      <c r="A362" s="3">
        <v>14</v>
      </c>
      <c r="B362" s="6">
        <v>66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39</v>
      </c>
    </row>
    <row r="365" spans="1:2">
      <c r="A365" s="3">
        <v>17</v>
      </c>
      <c r="B365" s="6">
        <v>20</v>
      </c>
    </row>
    <row r="366" spans="1:2">
      <c r="A366" s="3">
        <v>18</v>
      </c>
      <c r="B366" s="6">
        <v>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9</v>
      </c>
    </row>
    <row r="386" spans="1:4">
      <c r="A386" s="3" t="s">
        <v>190</v>
      </c>
      <c r="B386" s="6" t="s">
        <v>18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</v>
      </c>
    </row>
    <row r="397" spans="1:4">
      <c r="A397" s="3">
        <v>9</v>
      </c>
      <c r="B397" s="6">
        <v>38</v>
      </c>
    </row>
    <row r="398" spans="1:4">
      <c r="A398" s="3">
        <v>10</v>
      </c>
      <c r="B398" s="6">
        <v>53</v>
      </c>
    </row>
    <row r="399" spans="1:4">
      <c r="A399" s="3">
        <v>11</v>
      </c>
      <c r="B399" s="6">
        <v>64</v>
      </c>
    </row>
    <row r="400" spans="1:4">
      <c r="A400" s="3">
        <v>12</v>
      </c>
      <c r="B400" s="6">
        <v>70</v>
      </c>
    </row>
    <row r="401" spans="1:4">
      <c r="A401" s="3">
        <v>13</v>
      </c>
      <c r="B401" s="6">
        <v>71</v>
      </c>
    </row>
    <row r="402" spans="1:4">
      <c r="A402" s="3">
        <v>14</v>
      </c>
      <c r="B402" s="6">
        <v>66</v>
      </c>
    </row>
    <row r="403" spans="1:4">
      <c r="A403" s="3">
        <v>15</v>
      </c>
      <c r="B403" s="6">
        <v>55</v>
      </c>
    </row>
    <row r="404" spans="1:4">
      <c r="A404" s="3">
        <v>16</v>
      </c>
      <c r="B404" s="6">
        <v>40</v>
      </c>
    </row>
    <row r="405" spans="1:4">
      <c r="A405" s="3">
        <v>17</v>
      </c>
      <c r="B405" s="6">
        <v>21</v>
      </c>
    </row>
    <row r="406" spans="1:4">
      <c r="A406" s="3">
        <v>18</v>
      </c>
      <c r="B406" s="6">
        <v>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9</v>
      </c>
    </row>
    <row r="426" spans="1:4">
      <c r="A426" s="3" t="s">
        <v>190</v>
      </c>
      <c r="B426" s="6" t="s">
        <v>18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28</v>
      </c>
    </row>
    <row r="435" spans="1:2">
      <c r="A435" s="3">
        <v>7</v>
      </c>
      <c r="B435" s="6">
        <v>80</v>
      </c>
    </row>
    <row r="436" spans="1:2">
      <c r="A436" s="3">
        <v>8</v>
      </c>
      <c r="B436" s="6">
        <v>104</v>
      </c>
    </row>
    <row r="437" spans="1:2">
      <c r="A437" s="3">
        <v>9</v>
      </c>
      <c r="B437" s="6">
        <v>217</v>
      </c>
    </row>
    <row r="438" spans="1:2">
      <c r="A438" s="3">
        <v>10</v>
      </c>
      <c r="B438" s="6">
        <v>336</v>
      </c>
    </row>
    <row r="439" spans="1:2">
      <c r="A439" s="3">
        <v>11</v>
      </c>
      <c r="B439" s="6">
        <v>423</v>
      </c>
    </row>
    <row r="440" spans="1:2">
      <c r="A440" s="3">
        <v>12</v>
      </c>
      <c r="B440" s="6">
        <v>459</v>
      </c>
    </row>
    <row r="441" spans="1:2">
      <c r="A441" s="3">
        <v>13</v>
      </c>
      <c r="B441" s="6">
        <v>469</v>
      </c>
    </row>
    <row r="442" spans="1:2">
      <c r="A442" s="3">
        <v>14</v>
      </c>
      <c r="B442" s="6">
        <v>418</v>
      </c>
    </row>
    <row r="443" spans="1:2">
      <c r="A443" s="3">
        <v>15</v>
      </c>
      <c r="B443" s="6">
        <v>340</v>
      </c>
    </row>
    <row r="444" spans="1:2">
      <c r="A444" s="3">
        <v>16</v>
      </c>
      <c r="B444" s="6">
        <v>218</v>
      </c>
    </row>
    <row r="445" spans="1:2">
      <c r="A445" s="3">
        <v>17</v>
      </c>
      <c r="B445" s="6">
        <v>115</v>
      </c>
    </row>
    <row r="446" spans="1:2">
      <c r="A446" s="3">
        <v>18</v>
      </c>
      <c r="B446" s="6">
        <v>74</v>
      </c>
    </row>
    <row r="447" spans="1:2">
      <c r="A447" s="3">
        <v>19</v>
      </c>
      <c r="B447" s="6">
        <v>18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9</v>
      </c>
    </row>
    <row r="466" spans="1:4">
      <c r="A466" s="3" t="s">
        <v>190</v>
      </c>
      <c r="B466" s="6" t="s">
        <v>18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28</v>
      </c>
    </row>
    <row r="475" spans="1:4">
      <c r="A475" s="3">
        <v>7</v>
      </c>
      <c r="B475" s="6">
        <v>80</v>
      </c>
    </row>
    <row r="476" spans="1:4">
      <c r="A476" s="3">
        <v>8</v>
      </c>
      <c r="B476" s="6">
        <v>104</v>
      </c>
    </row>
    <row r="477" spans="1:4">
      <c r="A477" s="3">
        <v>9</v>
      </c>
      <c r="B477" s="6">
        <v>125</v>
      </c>
    </row>
    <row r="478" spans="1:4">
      <c r="A478" s="3">
        <v>10</v>
      </c>
      <c r="B478" s="6">
        <v>140</v>
      </c>
    </row>
    <row r="479" spans="1:4">
      <c r="A479" s="3">
        <v>11</v>
      </c>
      <c r="B479" s="6">
        <v>154</v>
      </c>
    </row>
    <row r="480" spans="1:4">
      <c r="A480" s="3">
        <v>12</v>
      </c>
      <c r="B480" s="6">
        <v>157</v>
      </c>
    </row>
    <row r="481" spans="1:4">
      <c r="A481" s="3">
        <v>13</v>
      </c>
      <c r="B481" s="6">
        <v>270</v>
      </c>
    </row>
    <row r="482" spans="1:4">
      <c r="A482" s="3">
        <v>14</v>
      </c>
      <c r="B482" s="6">
        <v>463</v>
      </c>
    </row>
    <row r="483" spans="1:4">
      <c r="A483" s="3">
        <v>15</v>
      </c>
      <c r="B483" s="6">
        <v>635</v>
      </c>
    </row>
    <row r="484" spans="1:4">
      <c r="A484" s="3">
        <v>16</v>
      </c>
      <c r="B484" s="6">
        <v>715</v>
      </c>
    </row>
    <row r="485" spans="1:4">
      <c r="A485" s="3">
        <v>17</v>
      </c>
      <c r="B485" s="6">
        <v>497</v>
      </c>
    </row>
    <row r="486" spans="1:4">
      <c r="A486" s="3">
        <v>18</v>
      </c>
      <c r="B486" s="6">
        <v>139</v>
      </c>
    </row>
    <row r="487" spans="1:4">
      <c r="A487" s="3">
        <v>19</v>
      </c>
      <c r="B487" s="6">
        <v>24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9</v>
      </c>
    </row>
    <row r="505" spans="1:4">
      <c r="A505" s="3" t="s">
        <v>190</v>
      </c>
      <c r="B505" s="6" t="s">
        <v>18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-12.1</v>
      </c>
    </row>
    <row r="509" spans="1:4">
      <c r="A509" s="3">
        <v>2</v>
      </c>
      <c r="B509" s="6">
        <v>-13.7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</v>
      </c>
    </row>
    <row r="512" spans="1:4">
      <c r="A512" s="3">
        <v>5</v>
      </c>
      <c r="B512" s="6">
        <v>-16.399999999999999</v>
      </c>
    </row>
    <row r="513" spans="1:2">
      <c r="A513" s="3">
        <v>6</v>
      </c>
      <c r="B513" s="6">
        <v>-17</v>
      </c>
    </row>
    <row r="514" spans="1:2">
      <c r="A514" s="3">
        <v>7</v>
      </c>
      <c r="B514" s="6">
        <v>-17.600000000000001</v>
      </c>
    </row>
    <row r="515" spans="1:2">
      <c r="A515" s="3">
        <v>8</v>
      </c>
      <c r="B515" s="6">
        <v>-17.8</v>
      </c>
    </row>
    <row r="516" spans="1:2">
      <c r="A516" s="3">
        <v>9</v>
      </c>
      <c r="B516" s="6">
        <v>-14.6</v>
      </c>
    </row>
    <row r="517" spans="1:2">
      <c r="A517" s="3">
        <v>10</v>
      </c>
      <c r="B517" s="6">
        <v>-8.9</v>
      </c>
    </row>
    <row r="518" spans="1:2">
      <c r="A518" s="3">
        <v>11</v>
      </c>
      <c r="B518" s="6">
        <v>1</v>
      </c>
    </row>
    <row r="519" spans="1:2">
      <c r="A519" s="3">
        <v>12</v>
      </c>
      <c r="B519" s="6">
        <v>10.7</v>
      </c>
    </row>
    <row r="520" spans="1:2">
      <c r="A520" s="3">
        <v>13</v>
      </c>
      <c r="B520" s="6">
        <v>19.2</v>
      </c>
    </row>
    <row r="521" spans="1:2">
      <c r="A521" s="3">
        <v>14</v>
      </c>
      <c r="B521" s="6">
        <v>26.1</v>
      </c>
    </row>
    <row r="522" spans="1:2">
      <c r="A522" s="3">
        <v>15</v>
      </c>
      <c r="B522" s="6">
        <v>29.8</v>
      </c>
    </row>
    <row r="523" spans="1:2">
      <c r="A523" s="3">
        <v>16</v>
      </c>
      <c r="B523" s="6">
        <v>29.7</v>
      </c>
    </row>
    <row r="524" spans="1:2">
      <c r="A524" s="3">
        <v>17</v>
      </c>
      <c r="B524" s="6">
        <v>23.9</v>
      </c>
    </row>
    <row r="525" spans="1:2">
      <c r="A525" s="3">
        <v>18</v>
      </c>
      <c r="B525" s="6">
        <v>17.600000000000001</v>
      </c>
    </row>
    <row r="526" spans="1:2">
      <c r="A526" s="3">
        <v>19</v>
      </c>
      <c r="B526" s="6">
        <v>12.2</v>
      </c>
    </row>
    <row r="527" spans="1:2">
      <c r="A527" s="3">
        <v>20</v>
      </c>
      <c r="B527" s="6">
        <v>7.8</v>
      </c>
    </row>
    <row r="528" spans="1:2">
      <c r="A528" s="3">
        <v>21</v>
      </c>
      <c r="B528" s="6">
        <v>4</v>
      </c>
    </row>
    <row r="529" spans="1:4">
      <c r="A529" s="3">
        <v>22</v>
      </c>
      <c r="B529" s="6">
        <v>0.9</v>
      </c>
    </row>
    <row r="530" spans="1:4">
      <c r="A530" s="3">
        <v>23</v>
      </c>
      <c r="B530" s="6">
        <v>-1.7</v>
      </c>
    </row>
    <row r="531" spans="1:4">
      <c r="A531" s="3">
        <v>24</v>
      </c>
      <c r="B531" s="6">
        <v>-3.9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9</v>
      </c>
    </row>
    <row r="545" spans="1:4">
      <c r="A545" s="3" t="s">
        <v>190</v>
      </c>
      <c r="B545" s="6" t="s">
        <v>18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-0.7</v>
      </c>
    </row>
    <row r="549" spans="1:4">
      <c r="A549" s="3">
        <v>2</v>
      </c>
      <c r="B549" s="6">
        <v>-1.4</v>
      </c>
    </row>
    <row r="550" spans="1:4">
      <c r="A550" s="3">
        <v>3</v>
      </c>
      <c r="B550" s="6">
        <v>-1.8</v>
      </c>
    </row>
    <row r="551" spans="1:4">
      <c r="A551" s="3">
        <v>4</v>
      </c>
      <c r="B551" s="6">
        <v>-2.2999999999999998</v>
      </c>
    </row>
    <row r="552" spans="1:4">
      <c r="A552" s="3">
        <v>5</v>
      </c>
      <c r="B552" s="6">
        <v>-2.7</v>
      </c>
    </row>
    <row r="553" spans="1:4">
      <c r="A553" s="3">
        <v>6</v>
      </c>
      <c r="B553" s="6">
        <v>-3.2</v>
      </c>
    </row>
    <row r="554" spans="1:4">
      <c r="A554" s="3">
        <v>7</v>
      </c>
      <c r="B554" s="6">
        <v>-3.6</v>
      </c>
    </row>
    <row r="555" spans="1:4">
      <c r="A555" s="3">
        <v>8</v>
      </c>
      <c r="B555" s="6">
        <v>-4</v>
      </c>
    </row>
    <row r="556" spans="1:4">
      <c r="A556" s="3">
        <v>9</v>
      </c>
      <c r="B556" s="6">
        <v>-3.2</v>
      </c>
    </row>
    <row r="557" spans="1:4">
      <c r="A557" s="3">
        <v>10</v>
      </c>
      <c r="B557" s="6">
        <v>-1.7</v>
      </c>
    </row>
    <row r="558" spans="1:4">
      <c r="A558" s="3">
        <v>11</v>
      </c>
      <c r="B558" s="6">
        <v>0.9</v>
      </c>
    </row>
    <row r="559" spans="1:4">
      <c r="A559" s="3">
        <v>12</v>
      </c>
      <c r="B559" s="6">
        <v>3.1</v>
      </c>
    </row>
    <row r="560" spans="1:4">
      <c r="A560" s="3">
        <v>13</v>
      </c>
      <c r="B560" s="6">
        <v>5.0999999999999996</v>
      </c>
    </row>
    <row r="561" spans="1:4">
      <c r="A561" s="3">
        <v>14</v>
      </c>
      <c r="B561" s="6">
        <v>6.8</v>
      </c>
    </row>
    <row r="562" spans="1:4">
      <c r="A562" s="3">
        <v>15</v>
      </c>
      <c r="B562" s="6">
        <v>7.6</v>
      </c>
    </row>
    <row r="563" spans="1:4">
      <c r="A563" s="3">
        <v>16</v>
      </c>
      <c r="B563" s="6">
        <v>7.4</v>
      </c>
    </row>
    <row r="564" spans="1:4">
      <c r="A564" s="3">
        <v>17</v>
      </c>
      <c r="B564" s="6">
        <v>5.8</v>
      </c>
    </row>
    <row r="565" spans="1:4">
      <c r="A565" s="3">
        <v>18</v>
      </c>
      <c r="B565" s="6">
        <v>4.4000000000000004</v>
      </c>
    </row>
    <row r="566" spans="1:4">
      <c r="A566" s="3">
        <v>19</v>
      </c>
      <c r="B566" s="6">
        <v>3.6</v>
      </c>
    </row>
    <row r="567" spans="1:4">
      <c r="A567" s="3">
        <v>20</v>
      </c>
      <c r="B567" s="6">
        <v>3</v>
      </c>
    </row>
    <row r="568" spans="1:4">
      <c r="A568" s="3">
        <v>21</v>
      </c>
      <c r="B568" s="6">
        <v>2.4</v>
      </c>
    </row>
    <row r="569" spans="1:4">
      <c r="A569" s="3">
        <v>22</v>
      </c>
      <c r="B569" s="6">
        <v>1.9</v>
      </c>
    </row>
    <row r="570" spans="1:4">
      <c r="A570" s="3">
        <v>23</v>
      </c>
      <c r="B570" s="6">
        <v>1.5</v>
      </c>
    </row>
    <row r="571" spans="1:4">
      <c r="A571" s="3">
        <v>24</v>
      </c>
      <c r="B571" s="6">
        <v>1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9</v>
      </c>
    </row>
    <row r="585" spans="1:4">
      <c r="A585" s="3" t="s">
        <v>190</v>
      </c>
      <c r="B585" s="6" t="s">
        <v>18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22.4</v>
      </c>
    </row>
    <row r="589" spans="1:4">
      <c r="A589" s="3">
        <v>2</v>
      </c>
      <c r="B589" s="6">
        <v>21.2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19.2</v>
      </c>
    </row>
    <row r="593" spans="1:2">
      <c r="A593" s="3">
        <v>6</v>
      </c>
      <c r="B593" s="6">
        <v>19.899999999999999</v>
      </c>
    </row>
    <row r="594" spans="1:2">
      <c r="A594" s="3">
        <v>7</v>
      </c>
      <c r="B594" s="6">
        <v>22.5</v>
      </c>
    </row>
    <row r="595" spans="1:2">
      <c r="A595" s="3">
        <v>8</v>
      </c>
      <c r="B595" s="6">
        <v>24.7</v>
      </c>
    </row>
    <row r="596" spans="1:2">
      <c r="A596" s="3">
        <v>9</v>
      </c>
      <c r="B596" s="6">
        <v>27.9</v>
      </c>
    </row>
    <row r="597" spans="1:2">
      <c r="A597" s="3">
        <v>10</v>
      </c>
      <c r="B597" s="6">
        <v>31.7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40.799999999999997</v>
      </c>
    </row>
    <row r="600" spans="1:2">
      <c r="A600" s="3">
        <v>13</v>
      </c>
      <c r="B600" s="6">
        <v>45</v>
      </c>
    </row>
    <row r="601" spans="1:2">
      <c r="A601" s="3">
        <v>14</v>
      </c>
      <c r="B601" s="6">
        <v>48.1</v>
      </c>
    </row>
    <row r="602" spans="1:2">
      <c r="A602" s="3">
        <v>15</v>
      </c>
      <c r="B602" s="6">
        <v>49.6</v>
      </c>
    </row>
    <row r="603" spans="1:2">
      <c r="A603" s="3">
        <v>16</v>
      </c>
      <c r="B603" s="6">
        <v>49.7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47.2</v>
      </c>
    </row>
    <row r="606" spans="1:2">
      <c r="A606" s="3">
        <v>19</v>
      </c>
      <c r="B606" s="6">
        <v>35.1</v>
      </c>
    </row>
    <row r="607" spans="1:2">
      <c r="A607" s="3">
        <v>20</v>
      </c>
      <c r="B607" s="6">
        <v>31.6</v>
      </c>
    </row>
    <row r="608" spans="1:2">
      <c r="A608" s="3">
        <v>21</v>
      </c>
      <c r="B608" s="6">
        <v>29.2</v>
      </c>
    </row>
    <row r="609" spans="1:4">
      <c r="A609" s="3">
        <v>22</v>
      </c>
      <c r="B609" s="6">
        <v>26.9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24.2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9</v>
      </c>
    </row>
    <row r="625" spans="1:4">
      <c r="A625" s="3" t="s">
        <v>190</v>
      </c>
      <c r="B625" s="6" t="s">
        <v>18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23.9</v>
      </c>
    </row>
    <row r="630" spans="1:4">
      <c r="A630" s="3">
        <v>3</v>
      </c>
      <c r="B630" s="6">
        <v>23.3</v>
      </c>
    </row>
    <row r="631" spans="1:4">
      <c r="A631" s="3">
        <v>4</v>
      </c>
      <c r="B631" s="6">
        <v>22.7</v>
      </c>
    </row>
    <row r="632" spans="1:4">
      <c r="A632" s="3">
        <v>5</v>
      </c>
      <c r="B632" s="6">
        <v>22.4</v>
      </c>
    </row>
    <row r="633" spans="1:4">
      <c r="A633" s="3">
        <v>6</v>
      </c>
      <c r="B633" s="6">
        <v>22.8</v>
      </c>
    </row>
    <row r="634" spans="1:4">
      <c r="A634" s="3">
        <v>7</v>
      </c>
      <c r="B634" s="6">
        <v>24.6</v>
      </c>
    </row>
    <row r="635" spans="1:4">
      <c r="A635" s="3">
        <v>8</v>
      </c>
      <c r="B635" s="6">
        <v>27.1</v>
      </c>
    </row>
    <row r="636" spans="1:4">
      <c r="A636" s="3">
        <v>9</v>
      </c>
      <c r="B636" s="6">
        <v>28.2</v>
      </c>
    </row>
    <row r="637" spans="1:4">
      <c r="A637" s="3">
        <v>10</v>
      </c>
      <c r="B637" s="6">
        <v>29.3</v>
      </c>
    </row>
    <row r="638" spans="1:4">
      <c r="A638" s="3">
        <v>11</v>
      </c>
      <c r="B638" s="6">
        <v>30.5</v>
      </c>
    </row>
    <row r="639" spans="1:4">
      <c r="A639" s="3">
        <v>12</v>
      </c>
      <c r="B639" s="6">
        <v>31.7</v>
      </c>
    </row>
    <row r="640" spans="1:4">
      <c r="A640" s="3">
        <v>13</v>
      </c>
      <c r="B640" s="6">
        <v>32.799999999999997</v>
      </c>
    </row>
    <row r="641" spans="1:4">
      <c r="A641" s="3">
        <v>14</v>
      </c>
      <c r="B641" s="6">
        <v>33.6</v>
      </c>
    </row>
    <row r="642" spans="1:4">
      <c r="A642" s="3">
        <v>15</v>
      </c>
      <c r="B642" s="6">
        <v>34</v>
      </c>
    </row>
    <row r="643" spans="1:4">
      <c r="A643" s="3">
        <v>16</v>
      </c>
      <c r="B643" s="6">
        <v>34.1</v>
      </c>
    </row>
    <row r="644" spans="1:4">
      <c r="A644" s="3">
        <v>17</v>
      </c>
      <c r="B644" s="6">
        <v>34.1</v>
      </c>
    </row>
    <row r="645" spans="1:4">
      <c r="A645" s="3">
        <v>18</v>
      </c>
      <c r="B645" s="6">
        <v>33.700000000000003</v>
      </c>
    </row>
    <row r="646" spans="1:4">
      <c r="A646" s="3">
        <v>19</v>
      </c>
      <c r="B646" s="6">
        <v>30.6</v>
      </c>
    </row>
    <row r="647" spans="1:4">
      <c r="A647" s="3">
        <v>20</v>
      </c>
      <c r="B647" s="6">
        <v>29.6</v>
      </c>
    </row>
    <row r="648" spans="1:4">
      <c r="A648" s="3">
        <v>21</v>
      </c>
      <c r="B648" s="6">
        <v>28.7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27.3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9</v>
      </c>
    </row>
    <row r="665" spans="1:4">
      <c r="A665" s="3" t="s">
        <v>190</v>
      </c>
      <c r="B665" s="6" t="s">
        <v>18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3.9249999999999998</v>
      </c>
    </row>
    <row r="669" spans="1:4">
      <c r="A669" s="3">
        <v>2</v>
      </c>
      <c r="B669" s="6">
        <v>4.0369999999999999</v>
      </c>
    </row>
    <row r="670" spans="1:4">
      <c r="A670" s="3">
        <v>3</v>
      </c>
      <c r="B670" s="6">
        <v>4.0030000000000001</v>
      </c>
    </row>
    <row r="671" spans="1:4">
      <c r="A671" s="3">
        <v>4</v>
      </c>
      <c r="B671" s="6">
        <v>4.0010000000000003</v>
      </c>
    </row>
    <row r="672" spans="1:4">
      <c r="A672" s="3">
        <v>5</v>
      </c>
      <c r="B672" s="6">
        <v>4.0010000000000003</v>
      </c>
    </row>
    <row r="673" spans="1:2">
      <c r="A673" s="3">
        <v>6</v>
      </c>
      <c r="B673" s="6">
        <v>4.0010000000000003</v>
      </c>
    </row>
    <row r="674" spans="1:2">
      <c r="A674" s="3">
        <v>7</v>
      </c>
      <c r="B674" s="6">
        <v>4.0010000000000003</v>
      </c>
    </row>
    <row r="675" spans="1:2">
      <c r="A675" s="3">
        <v>8</v>
      </c>
      <c r="B675" s="6">
        <v>3.8980000000000001</v>
      </c>
    </row>
    <row r="676" spans="1:2">
      <c r="A676" s="3">
        <v>9</v>
      </c>
      <c r="B676" s="6">
        <v>2.706</v>
      </c>
    </row>
    <row r="677" spans="1:2">
      <c r="A677" s="3">
        <v>10</v>
      </c>
      <c r="B677" s="6">
        <v>1.151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-1.036</v>
      </c>
    </row>
    <row r="680" spans="1:2">
      <c r="A680" s="3">
        <v>13</v>
      </c>
      <c r="B680" s="6">
        <v>-2.4980000000000002</v>
      </c>
    </row>
    <row r="681" spans="1:2">
      <c r="A681" s="3">
        <v>14</v>
      </c>
      <c r="B681" s="6">
        <v>-3.085</v>
      </c>
    </row>
    <row r="682" spans="1:2">
      <c r="A682" s="3">
        <v>15</v>
      </c>
      <c r="B682" s="6">
        <v>-2.637</v>
      </c>
    </row>
    <row r="683" spans="1:2">
      <c r="A683" s="3">
        <v>16</v>
      </c>
      <c r="B683" s="6">
        <v>-1.345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0.88</v>
      </c>
    </row>
    <row r="686" spans="1:2">
      <c r="A686" s="3">
        <v>19</v>
      </c>
      <c r="B686" s="6">
        <v>2.331</v>
      </c>
    </row>
    <row r="687" spans="1:2">
      <c r="A687" s="3">
        <v>20</v>
      </c>
      <c r="B687" s="6">
        <v>2.9489999999999998</v>
      </c>
    </row>
    <row r="688" spans="1:2">
      <c r="A688" s="3">
        <v>21</v>
      </c>
      <c r="B688" s="6">
        <v>3.3090000000000002</v>
      </c>
    </row>
    <row r="689" spans="1:4">
      <c r="A689" s="3">
        <v>22</v>
      </c>
      <c r="B689" s="6">
        <v>3.347</v>
      </c>
    </row>
    <row r="690" spans="1:4">
      <c r="A690" s="3">
        <v>23</v>
      </c>
      <c r="B690" s="6">
        <v>3.4940000000000002</v>
      </c>
    </row>
    <row r="691" spans="1:4">
      <c r="A691" s="3">
        <v>24</v>
      </c>
      <c r="B691" s="6">
        <v>3.5270000000000001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9</v>
      </c>
    </row>
    <row r="705" spans="1:4">
      <c r="A705" s="3" t="s">
        <v>190</v>
      </c>
      <c r="B705" s="6" t="s">
        <v>18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3.2080000000000002</v>
      </c>
    </row>
    <row r="709" spans="1:4">
      <c r="A709" s="3">
        <v>2</v>
      </c>
      <c r="B709" s="6">
        <v>3.3490000000000002</v>
      </c>
    </row>
    <row r="710" spans="1:4">
      <c r="A710" s="3">
        <v>3</v>
      </c>
      <c r="B710" s="6">
        <v>3.3820000000000001</v>
      </c>
    </row>
    <row r="711" spans="1:4">
      <c r="A711" s="3">
        <v>4</v>
      </c>
      <c r="B711" s="6">
        <v>3.4470000000000001</v>
      </c>
    </row>
    <row r="712" spans="1:4">
      <c r="A712" s="3">
        <v>5</v>
      </c>
      <c r="B712" s="6">
        <v>3.5059999999999998</v>
      </c>
    </row>
    <row r="713" spans="1:4">
      <c r="A713" s="3">
        <v>6</v>
      </c>
      <c r="B713" s="6">
        <v>3.5579999999999998</v>
      </c>
    </row>
    <row r="714" spans="1:4">
      <c r="A714" s="3">
        <v>7</v>
      </c>
      <c r="B714" s="6">
        <v>3.605</v>
      </c>
    </row>
    <row r="715" spans="1:4">
      <c r="A715" s="3">
        <v>8</v>
      </c>
      <c r="B715" s="6">
        <v>3.6080000000000001</v>
      </c>
    </row>
    <row r="716" spans="1:4">
      <c r="A716" s="3">
        <v>9</v>
      </c>
      <c r="B716" s="6">
        <v>3.08</v>
      </c>
    </row>
    <row r="717" spans="1:4">
      <c r="A717" s="3">
        <v>10</v>
      </c>
      <c r="B717" s="6">
        <v>2.3479999999999999</v>
      </c>
    </row>
    <row r="718" spans="1:4">
      <c r="A718" s="3">
        <v>11</v>
      </c>
      <c r="B718" s="6">
        <v>1.117</v>
      </c>
    </row>
    <row r="719" spans="1:4">
      <c r="A719" s="3">
        <v>12</v>
      </c>
      <c r="B719" s="6">
        <v>0.3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0.14299999999999999</v>
      </c>
    </row>
    <row r="725" spans="1:4">
      <c r="A725" s="3">
        <v>18</v>
      </c>
      <c r="B725" s="6">
        <v>0.91</v>
      </c>
    </row>
    <row r="726" spans="1:4">
      <c r="A726" s="3">
        <v>19</v>
      </c>
      <c r="B726" s="6">
        <v>1.2809999999999999</v>
      </c>
    </row>
    <row r="727" spans="1:4">
      <c r="A727" s="3">
        <v>20</v>
      </c>
      <c r="B727" s="6">
        <v>1.5429999999999999</v>
      </c>
    </row>
    <row r="728" spans="1:4">
      <c r="A728" s="3">
        <v>21</v>
      </c>
      <c r="B728" s="6">
        <v>1.81</v>
      </c>
    </row>
    <row r="729" spans="1:4">
      <c r="A729" s="3">
        <v>22</v>
      </c>
      <c r="B729" s="6">
        <v>1.9950000000000001</v>
      </c>
    </row>
    <row r="730" spans="1:4">
      <c r="A730" s="3">
        <v>23</v>
      </c>
      <c r="B730" s="6">
        <v>2.1539999999999999</v>
      </c>
    </row>
    <row r="731" spans="1:4">
      <c r="A731" s="3">
        <v>24</v>
      </c>
      <c r="B731" s="6">
        <v>2.3109999999999999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9</v>
      </c>
    </row>
    <row r="746" spans="1:4">
      <c r="A746" s="3" t="s">
        <v>190</v>
      </c>
      <c r="B746" s="6" t="s">
        <v>18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8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20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21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30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61</v>
      </c>
    </row>
    <row r="809" spans="1:2">
      <c r="A809" s="3">
        <v>10</v>
      </c>
      <c r="B809" s="6">
        <v>71</v>
      </c>
    </row>
    <row r="810" spans="1:2">
      <c r="A810" s="3">
        <v>11</v>
      </c>
      <c r="B810" s="6">
        <v>116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157</v>
      </c>
    </row>
    <row r="813" spans="1:2">
      <c r="A813" s="3">
        <v>14</v>
      </c>
      <c r="B813" s="6">
        <v>160</v>
      </c>
    </row>
    <row r="814" spans="1:2">
      <c r="A814" s="3">
        <v>15</v>
      </c>
      <c r="B814" s="6">
        <v>207</v>
      </c>
    </row>
    <row r="815" spans="1:2">
      <c r="A815" s="3">
        <v>16</v>
      </c>
      <c r="B815" s="6">
        <v>224</v>
      </c>
    </row>
    <row r="816" spans="1:2">
      <c r="A816" s="3">
        <v>17</v>
      </c>
      <c r="B816" s="6">
        <v>255</v>
      </c>
    </row>
    <row r="817" spans="1:2">
      <c r="A817" s="3">
        <v>18</v>
      </c>
      <c r="B817" s="6">
        <v>315</v>
      </c>
    </row>
    <row r="818" spans="1:2">
      <c r="A818" s="3">
        <v>19</v>
      </c>
      <c r="B818" s="6">
        <v>347</v>
      </c>
    </row>
    <row r="819" spans="1:2">
      <c r="A819" s="3">
        <v>20</v>
      </c>
      <c r="B819" s="6">
        <v>352</v>
      </c>
    </row>
    <row r="820" spans="1:2">
      <c r="A820" s="3">
        <v>21</v>
      </c>
      <c r="B820" s="6">
        <v>366</v>
      </c>
    </row>
    <row r="821" spans="1:2">
      <c r="A821" s="3">
        <v>22</v>
      </c>
      <c r="B821" s="6">
        <v>349</v>
      </c>
    </row>
    <row r="822" spans="1:2">
      <c r="A822" s="3">
        <v>23</v>
      </c>
      <c r="B822" s="6">
        <v>357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392</v>
      </c>
    </row>
    <row r="825" spans="1:2">
      <c r="A825" s="3">
        <v>26</v>
      </c>
      <c r="B825" s="6">
        <v>399</v>
      </c>
    </row>
    <row r="826" spans="1:2">
      <c r="A826" s="3">
        <v>27</v>
      </c>
      <c r="B826" s="6">
        <v>403</v>
      </c>
    </row>
    <row r="827" spans="1:2">
      <c r="A827" s="3">
        <v>28</v>
      </c>
      <c r="B827" s="6">
        <v>440</v>
      </c>
    </row>
    <row r="828" spans="1:2">
      <c r="A828" s="3">
        <v>29</v>
      </c>
      <c r="B828" s="6">
        <v>396</v>
      </c>
    </row>
    <row r="829" spans="1:2">
      <c r="A829" s="3">
        <v>30</v>
      </c>
      <c r="B829" s="6">
        <v>395</v>
      </c>
    </row>
    <row r="830" spans="1:2">
      <c r="A830" s="3">
        <v>31</v>
      </c>
      <c r="B830" s="6">
        <v>360</v>
      </c>
    </row>
    <row r="831" spans="1:2">
      <c r="A831" s="3">
        <v>32</v>
      </c>
      <c r="B831" s="6">
        <v>337</v>
      </c>
    </row>
    <row r="832" spans="1:2">
      <c r="A832" s="3">
        <v>33</v>
      </c>
      <c r="B832" s="6">
        <v>306</v>
      </c>
    </row>
    <row r="833" spans="1:2">
      <c r="A833" s="3">
        <v>34</v>
      </c>
      <c r="B833" s="6">
        <v>306</v>
      </c>
    </row>
    <row r="834" spans="1:2">
      <c r="A834" s="3">
        <v>35</v>
      </c>
      <c r="B834" s="6">
        <v>256</v>
      </c>
    </row>
    <row r="835" spans="1:2">
      <c r="A835" s="3">
        <v>36</v>
      </c>
      <c r="B835" s="6">
        <v>217</v>
      </c>
    </row>
    <row r="836" spans="1:2">
      <c r="A836" s="3">
        <v>37</v>
      </c>
      <c r="B836" s="6">
        <v>166</v>
      </c>
    </row>
    <row r="837" spans="1:2">
      <c r="A837" s="3">
        <v>38</v>
      </c>
      <c r="B837" s="6">
        <v>138</v>
      </c>
    </row>
    <row r="838" spans="1:2">
      <c r="A838" s="3">
        <v>39</v>
      </c>
      <c r="B838" s="6">
        <v>97</v>
      </c>
    </row>
    <row r="839" spans="1:2">
      <c r="A839" s="3">
        <v>40</v>
      </c>
      <c r="B839" s="6">
        <v>57</v>
      </c>
    </row>
    <row r="840" spans="1:2">
      <c r="A840" s="3">
        <v>41</v>
      </c>
      <c r="B840" s="6">
        <v>31</v>
      </c>
    </row>
    <row r="841" spans="1:2">
      <c r="A841" s="3">
        <v>42</v>
      </c>
      <c r="B841" s="6">
        <v>10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9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354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356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369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5">
      <c r="A57" s="5" t="s">
        <v>19</v>
      </c>
    </row>
    <row r="58" spans="1:5">
      <c r="A58" s="5" t="s">
        <v>334</v>
      </c>
    </row>
    <row r="61" spans="1:5">
      <c r="A61" s="3" t="s">
        <v>188</v>
      </c>
    </row>
    <row r="62" spans="1:5">
      <c r="A62" s="3" t="s">
        <v>189</v>
      </c>
      <c r="B62" s="6" t="s">
        <v>10</v>
      </c>
    </row>
    <row r="63" spans="1:5">
      <c r="A63" s="3" t="s">
        <v>190</v>
      </c>
      <c r="B63" s="6" t="s">
        <v>19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4.8719999999999999</v>
      </c>
    </row>
    <row r="66" spans="1:2">
      <c r="A66" s="3" t="s">
        <v>26</v>
      </c>
      <c r="B66" s="6">
        <v>4.97</v>
      </c>
    </row>
    <row r="67" spans="1:2">
      <c r="A67" s="3" t="s">
        <v>27</v>
      </c>
      <c r="B67" s="6">
        <v>5.0730000000000004</v>
      </c>
    </row>
    <row r="68" spans="1:2">
      <c r="A68" s="3" t="s">
        <v>28</v>
      </c>
      <c r="B68" s="6">
        <v>5.6239999999999997</v>
      </c>
    </row>
    <row r="69" spans="1:2">
      <c r="A69" s="3" t="s">
        <v>29</v>
      </c>
      <c r="B69" s="6">
        <v>3.0430000000000001</v>
      </c>
    </row>
    <row r="70" spans="1:2">
      <c r="A70" s="3" t="s">
        <v>31</v>
      </c>
      <c r="B70" s="6">
        <v>4.1710000000000004E-6</v>
      </c>
    </row>
    <row r="71" spans="1:2">
      <c r="A71" s="3" t="s">
        <v>32</v>
      </c>
      <c r="B71" s="6">
        <v>1.655</v>
      </c>
    </row>
    <row r="72" spans="1:2">
      <c r="A72" s="3" t="s">
        <v>33</v>
      </c>
      <c r="B72" s="6">
        <v>2.097</v>
      </c>
    </row>
    <row r="73" spans="1:2">
      <c r="A73" s="3" t="s">
        <v>34</v>
      </c>
      <c r="B73" s="6">
        <v>3.7759999999999998</v>
      </c>
    </row>
    <row r="74" spans="1:2">
      <c r="A74" s="3" t="s">
        <v>35</v>
      </c>
      <c r="B74" s="6">
        <v>4.74</v>
      </c>
    </row>
    <row r="75" spans="1:2">
      <c r="A75" s="3" t="s">
        <v>36</v>
      </c>
      <c r="B75" s="6">
        <v>1.08</v>
      </c>
    </row>
    <row r="76" spans="1:2">
      <c r="A76" s="3" t="s">
        <v>37</v>
      </c>
      <c r="B76" s="6">
        <v>7.8010000000000004E-6</v>
      </c>
    </row>
    <row r="77" spans="1:2">
      <c r="A77" s="3" t="s">
        <v>38</v>
      </c>
      <c r="B77" s="6">
        <v>3.3730000000000002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6.5540000000000003</v>
      </c>
    </row>
    <row r="81" spans="1:2">
      <c r="A81" s="3" t="s">
        <v>43</v>
      </c>
      <c r="B81" s="6"/>
    </row>
    <row r="82" spans="1:2">
      <c r="A82" s="3" t="s">
        <v>44</v>
      </c>
      <c r="B82" s="6">
        <v>7.2969999999999997</v>
      </c>
    </row>
    <row r="83" spans="1:2">
      <c r="A83" s="3" t="s">
        <v>45</v>
      </c>
      <c r="B83" s="6">
        <v>10.84</v>
      </c>
    </row>
    <row r="84" spans="1:2">
      <c r="A84" s="3" t="s">
        <v>47</v>
      </c>
      <c r="B84" s="6">
        <v>6.0759999999999996</v>
      </c>
    </row>
    <row r="85" spans="1:2">
      <c r="A85" s="3" t="s">
        <v>48</v>
      </c>
      <c r="B85" s="6">
        <v>5.7640000000000002</v>
      </c>
    </row>
    <row r="86" spans="1:2">
      <c r="A86" s="3" t="s">
        <v>49</v>
      </c>
      <c r="B86" s="6">
        <v>5.0469999999999997</v>
      </c>
    </row>
    <row r="87" spans="1:2">
      <c r="A87" s="3" t="s">
        <v>50</v>
      </c>
      <c r="B87" s="6">
        <v>5.2789999999999999</v>
      </c>
    </row>
    <row r="88" spans="1:2">
      <c r="A88" s="3" t="s">
        <v>51</v>
      </c>
      <c r="B88" s="6">
        <v>5.1319999999999997</v>
      </c>
    </row>
    <row r="89" spans="1:2">
      <c r="A89" s="3" t="s">
        <v>52</v>
      </c>
      <c r="B89" s="6">
        <v>5.1239999999999997</v>
      </c>
    </row>
    <row r="90" spans="1:2">
      <c r="A90" s="3" t="s">
        <v>53</v>
      </c>
      <c r="B90" s="6">
        <v>5.61</v>
      </c>
    </row>
    <row r="91" spans="1:2">
      <c r="A91" s="3" t="s">
        <v>54</v>
      </c>
      <c r="B91" s="6">
        <v>4.3479999999999999</v>
      </c>
    </row>
    <row r="92" spans="1:2">
      <c r="A92" s="3" t="s">
        <v>55</v>
      </c>
      <c r="B92" s="6">
        <v>4.8550000000000004</v>
      </c>
    </row>
    <row r="93" spans="1:2">
      <c r="A93" s="3" t="s">
        <v>56</v>
      </c>
      <c r="B93" s="6">
        <v>7.1660000000000004</v>
      </c>
    </row>
    <row r="94" spans="1:2">
      <c r="A94" s="3" t="s">
        <v>57</v>
      </c>
      <c r="B94" s="6">
        <v>8.9359999999999999</v>
      </c>
    </row>
    <row r="95" spans="1:2">
      <c r="A95" s="3" t="s">
        <v>58</v>
      </c>
      <c r="B95" s="6">
        <v>7.6970000000000001</v>
      </c>
    </row>
    <row r="96" spans="1:2">
      <c r="A96" s="3" t="s">
        <v>59</v>
      </c>
      <c r="B96" s="6">
        <v>6.5</v>
      </c>
    </row>
    <row r="97" spans="1:2">
      <c r="A97" s="3" t="s">
        <v>60</v>
      </c>
      <c r="B97" s="6">
        <v>5.0979999999999999</v>
      </c>
    </row>
    <row r="98" spans="1:2">
      <c r="A98" s="3" t="s">
        <v>61</v>
      </c>
      <c r="B98" s="6">
        <v>5.94</v>
      </c>
    </row>
    <row r="99" spans="1:2">
      <c r="A99" s="3" t="s">
        <v>62</v>
      </c>
      <c r="B99" s="6">
        <v>2.5670000000000002</v>
      </c>
    </row>
    <row r="100" spans="1:2">
      <c r="A100" s="3" t="s">
        <v>192</v>
      </c>
    </row>
    <row r="101" spans="1:2">
      <c r="A101" s="3" t="s">
        <v>189</v>
      </c>
      <c r="B101" s="6" t="s">
        <v>10</v>
      </c>
    </row>
    <row r="102" spans="1:2">
      <c r="A102" s="3" t="s">
        <v>190</v>
      </c>
      <c r="B102" s="6" t="s">
        <v>19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4.601</v>
      </c>
    </row>
    <row r="106" spans="1:2">
      <c r="A106" s="3" t="s">
        <v>27</v>
      </c>
      <c r="B106" s="6">
        <v>3.9009999999999998</v>
      </c>
    </row>
    <row r="107" spans="1:2">
      <c r="A107" s="3" t="s">
        <v>28</v>
      </c>
      <c r="B107" s="6">
        <v>2.4159999999999999</v>
      </c>
    </row>
    <row r="108" spans="1:2">
      <c r="A108" s="3" t="s">
        <v>29</v>
      </c>
      <c r="B108" s="6">
        <v>6.2460000000000004</v>
      </c>
    </row>
    <row r="109" spans="1:2">
      <c r="A109" s="3" t="s">
        <v>31</v>
      </c>
      <c r="B109" s="6">
        <v>5.1189999999999998</v>
      </c>
    </row>
    <row r="110" spans="1:2">
      <c r="A110" s="3" t="s">
        <v>32</v>
      </c>
      <c r="B110" s="6">
        <v>2.4849999999999999</v>
      </c>
    </row>
    <row r="111" spans="1:2">
      <c r="A111" s="3" t="s">
        <v>33</v>
      </c>
      <c r="B111" s="6">
        <v>1.3260000000000001</v>
      </c>
    </row>
    <row r="112" spans="1:2">
      <c r="A112" s="3" t="s">
        <v>34</v>
      </c>
      <c r="B112" s="6">
        <v>2.4180000000000001</v>
      </c>
    </row>
    <row r="113" spans="1:2">
      <c r="A113" s="3" t="s">
        <v>35</v>
      </c>
      <c r="B113" s="6">
        <v>1.4159999999999999</v>
      </c>
    </row>
    <row r="114" spans="1:2">
      <c r="A114" s="3" t="s">
        <v>36</v>
      </c>
      <c r="B114" s="6">
        <v>2.383</v>
      </c>
    </row>
    <row r="115" spans="1:2">
      <c r="A115" s="3" t="s">
        <v>37</v>
      </c>
      <c r="B115" s="6">
        <v>0.56059999999999999</v>
      </c>
    </row>
    <row r="116" spans="1:2">
      <c r="A116" s="3" t="s">
        <v>38</v>
      </c>
      <c r="B116" s="6">
        <v>0.4113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0.66790000000000005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0.73680000000000001</v>
      </c>
    </row>
    <row r="122" spans="1:2">
      <c r="A122" s="3" t="s">
        <v>45</v>
      </c>
      <c r="B122" s="6">
        <v>1.04</v>
      </c>
    </row>
    <row r="123" spans="1:2">
      <c r="A123" s="3" t="s">
        <v>47</v>
      </c>
      <c r="B123" s="6">
        <v>1.1140000000000001</v>
      </c>
    </row>
    <row r="124" spans="1:2">
      <c r="A124" s="3" t="s">
        <v>48</v>
      </c>
      <c r="B124" s="6">
        <v>2.6840000000000002</v>
      </c>
    </row>
    <row r="125" spans="1:2">
      <c r="A125" s="3" t="s">
        <v>49</v>
      </c>
      <c r="B125" s="6">
        <v>8.7639999999999993</v>
      </c>
    </row>
    <row r="126" spans="1:2">
      <c r="A126" s="3" t="s">
        <v>50</v>
      </c>
      <c r="B126" s="6">
        <v>5.7610000000000001</v>
      </c>
    </row>
    <row r="127" spans="1:2">
      <c r="A127" s="3" t="s">
        <v>51</v>
      </c>
      <c r="B127" s="6">
        <v>6.6989999999999998</v>
      </c>
    </row>
    <row r="128" spans="1:2">
      <c r="A128" s="3" t="s">
        <v>52</v>
      </c>
      <c r="B128" s="6">
        <v>5.7210000000000001</v>
      </c>
    </row>
    <row r="129" spans="1:4">
      <c r="A129" s="3" t="s">
        <v>53</v>
      </c>
      <c r="B129" s="6">
        <v>3.7269999999999999</v>
      </c>
    </row>
    <row r="130" spans="1:4">
      <c r="A130" s="3" t="s">
        <v>54</v>
      </c>
      <c r="B130" s="6">
        <v>5.9560000000000004</v>
      </c>
    </row>
    <row r="131" spans="1:4">
      <c r="A131" s="3" t="s">
        <v>55</v>
      </c>
      <c r="B131" s="6">
        <v>1.0290000000000001E-2</v>
      </c>
    </row>
    <row r="132" spans="1:4">
      <c r="A132" s="3" t="s">
        <v>56</v>
      </c>
      <c r="B132" s="6">
        <v>4.4679999999999997E-2</v>
      </c>
    </row>
    <row r="133" spans="1:4">
      <c r="A133" s="3" t="s">
        <v>57</v>
      </c>
      <c r="B133" s="6">
        <v>6.7070000000000005E-2</v>
      </c>
    </row>
    <row r="134" spans="1:4">
      <c r="A134" s="3" t="s">
        <v>58</v>
      </c>
      <c r="B134" s="6">
        <v>0.1575</v>
      </c>
    </row>
    <row r="135" spans="1:4">
      <c r="A135" s="3" t="s">
        <v>59</v>
      </c>
      <c r="B135" s="6">
        <v>0.61739999999999995</v>
      </c>
    </row>
    <row r="136" spans="1:4">
      <c r="A136" s="3" t="s">
        <v>60</v>
      </c>
      <c r="B136" s="6">
        <v>3.9750000000000001</v>
      </c>
    </row>
    <row r="137" spans="1:4">
      <c r="A137" s="3" t="s">
        <v>61</v>
      </c>
      <c r="B137" s="6">
        <v>0.20730000000000001</v>
      </c>
    </row>
    <row r="138" spans="1:4">
      <c r="A138" s="3" t="s">
        <v>62</v>
      </c>
      <c r="B138" s="6">
        <v>1.1910000000000001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10</v>
      </c>
      <c r="C143" s="8"/>
      <c r="D143" s="6"/>
    </row>
    <row r="144" spans="1:4">
      <c r="A144" s="3" t="s">
        <v>190</v>
      </c>
      <c r="B144" s="6" t="s">
        <v>19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>
      <c r="A151" s="3" t="s">
        <v>31</v>
      </c>
      <c r="B151" s="91">
        <v>0</v>
      </c>
      <c r="C151" s="184" t="s">
        <v>89</v>
      </c>
      <c r="D151" s="179"/>
    </row>
    <row r="152" spans="1:4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>
      <c r="A157" s="3" t="s">
        <v>37</v>
      </c>
      <c r="B157" s="91">
        <v>0</v>
      </c>
      <c r="C157" s="184" t="s">
        <v>89</v>
      </c>
      <c r="D157" s="179"/>
    </row>
    <row r="158" spans="1:4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>
      <c r="A159" s="3" t="s">
        <v>40</v>
      </c>
      <c r="B159" s="91"/>
      <c r="C159" s="185"/>
      <c r="D159" s="179"/>
    </row>
    <row r="160" spans="1:4">
      <c r="A160" s="3" t="s">
        <v>41</v>
      </c>
      <c r="B160" s="91"/>
      <c r="C160" s="185"/>
      <c r="D160" s="179"/>
    </row>
    <row r="161" spans="1:4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>
      <c r="A162" s="3" t="s">
        <v>43</v>
      </c>
      <c r="B162" s="91"/>
      <c r="C162" s="185"/>
      <c r="D162" s="179"/>
    </row>
    <row r="163" spans="1:4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10</v>
      </c>
      <c r="C196" s="8"/>
      <c r="D196" s="6"/>
    </row>
    <row r="197" spans="1:4">
      <c r="A197" s="3" t="s">
        <v>190</v>
      </c>
      <c r="B197" s="6" t="s">
        <v>19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6.4861111111111098</v>
      </c>
      <c r="C199" s="223">
        <v>40102</v>
      </c>
      <c r="D199">
        <v>14</v>
      </c>
    </row>
    <row r="200" spans="1:4">
      <c r="A200" s="3" t="s">
        <v>26</v>
      </c>
      <c r="B200" s="6">
        <v>5.6749999999999998</v>
      </c>
      <c r="C200" s="223">
        <v>40142</v>
      </c>
      <c r="D200">
        <v>14</v>
      </c>
    </row>
    <row r="201" spans="1:4">
      <c r="A201" s="3" t="s">
        <v>27</v>
      </c>
      <c r="B201" s="6">
        <v>4.2750000000000004</v>
      </c>
      <c r="C201" s="223">
        <v>40020</v>
      </c>
      <c r="D201">
        <v>17</v>
      </c>
    </row>
    <row r="202" spans="1:4">
      <c r="A202" s="3" t="s">
        <v>28</v>
      </c>
      <c r="B202" s="6">
        <v>3.6083333333333298</v>
      </c>
      <c r="C202" s="224">
        <v>40020</v>
      </c>
      <c r="D202">
        <v>17</v>
      </c>
    </row>
    <row r="203" spans="1:4">
      <c r="A203" s="3" t="s">
        <v>29</v>
      </c>
      <c r="B203" s="6">
        <v>6.44166666666667</v>
      </c>
      <c r="C203" s="223">
        <v>40102</v>
      </c>
      <c r="D203">
        <v>14</v>
      </c>
    </row>
    <row r="204" spans="1:4">
      <c r="A204" s="3" t="s">
        <v>31</v>
      </c>
      <c r="B204" s="6">
        <v>6.37777777777778</v>
      </c>
      <c r="C204" s="223">
        <v>40103</v>
      </c>
      <c r="D204">
        <v>14</v>
      </c>
    </row>
    <row r="205" spans="1:4">
      <c r="A205" s="3" t="s">
        <v>32</v>
      </c>
      <c r="B205" s="6">
        <v>3.56666666666667</v>
      </c>
      <c r="C205" s="223">
        <v>40103</v>
      </c>
      <c r="D205">
        <v>15</v>
      </c>
    </row>
    <row r="206" spans="1:4">
      <c r="A206" s="3" t="s">
        <v>33</v>
      </c>
      <c r="B206" s="6">
        <v>2.7916666666666701</v>
      </c>
      <c r="C206" s="223">
        <v>40103</v>
      </c>
      <c r="D206">
        <v>15</v>
      </c>
    </row>
    <row r="207" spans="1:4">
      <c r="A207" s="3" t="s">
        <v>34</v>
      </c>
      <c r="B207" s="6">
        <v>3.05</v>
      </c>
      <c r="C207" s="223">
        <v>40020</v>
      </c>
      <c r="D207">
        <v>17</v>
      </c>
    </row>
    <row r="208" spans="1:4">
      <c r="A208" s="3" t="s">
        <v>35</v>
      </c>
      <c r="B208" s="6">
        <v>2.49833333333333</v>
      </c>
      <c r="C208" s="223">
        <v>40020</v>
      </c>
      <c r="D208">
        <v>17</v>
      </c>
    </row>
    <row r="209" spans="1:4">
      <c r="A209" s="3" t="s">
        <v>36</v>
      </c>
      <c r="B209" s="6">
        <v>3.56666666666667</v>
      </c>
      <c r="C209" s="223">
        <v>40103</v>
      </c>
      <c r="D209">
        <v>15</v>
      </c>
    </row>
    <row r="210" spans="1:4">
      <c r="A210" s="3" t="s">
        <v>37</v>
      </c>
      <c r="B210" s="6">
        <v>2.68611111111111</v>
      </c>
      <c r="C210" s="223">
        <v>40058</v>
      </c>
      <c r="D210">
        <v>15</v>
      </c>
    </row>
    <row r="211" spans="1:4">
      <c r="A211" s="3" t="s">
        <v>38</v>
      </c>
      <c r="B211" s="6">
        <v>1.3779999999999999</v>
      </c>
      <c r="C211" s="223">
        <v>40020</v>
      </c>
      <c r="D211">
        <v>16</v>
      </c>
    </row>
    <row r="212" spans="1:4">
      <c r="A212" s="3" t="s">
        <v>40</v>
      </c>
      <c r="B212" s="6"/>
      <c r="C212" s="93"/>
      <c r="D212"/>
    </row>
    <row r="213" spans="1:4">
      <c r="A213" s="3" t="s">
        <v>41</v>
      </c>
      <c r="B213" s="6"/>
      <c r="C213" s="93"/>
      <c r="D213"/>
    </row>
    <row r="214" spans="1:4">
      <c r="A214" s="3" t="s">
        <v>42</v>
      </c>
      <c r="B214" s="6">
        <v>1.0677777777777799</v>
      </c>
      <c r="C214" s="225">
        <v>40020</v>
      </c>
      <c r="D214">
        <v>16</v>
      </c>
    </row>
    <row r="215" spans="1:4">
      <c r="A215" s="3" t="s">
        <v>43</v>
      </c>
      <c r="B215" s="6"/>
      <c r="C215" s="225"/>
      <c r="D215"/>
    </row>
    <row r="216" spans="1:4">
      <c r="A216" s="3" t="s">
        <v>44</v>
      </c>
      <c r="B216" s="6">
        <v>1.17888888888889</v>
      </c>
      <c r="C216" s="225">
        <v>40020</v>
      </c>
      <c r="D216">
        <v>16</v>
      </c>
    </row>
    <row r="217" spans="1:4">
      <c r="A217" s="3" t="s">
        <v>45</v>
      </c>
      <c r="B217" s="6">
        <v>1.7077777777777801</v>
      </c>
      <c r="C217" s="225">
        <v>40020</v>
      </c>
      <c r="D217">
        <v>16</v>
      </c>
    </row>
    <row r="218" spans="1:4">
      <c r="A218" s="3" t="s">
        <v>47</v>
      </c>
      <c r="B218" s="6">
        <v>1.3613888888888901</v>
      </c>
      <c r="C218" s="225">
        <v>40020</v>
      </c>
      <c r="D218">
        <v>16</v>
      </c>
    </row>
    <row r="219" spans="1:4">
      <c r="A219" s="3" t="s">
        <v>48</v>
      </c>
      <c r="B219" s="6">
        <v>3.2277777777777801</v>
      </c>
      <c r="C219" s="223">
        <v>40061</v>
      </c>
      <c r="D219">
        <v>13</v>
      </c>
    </row>
    <row r="220" spans="1:4">
      <c r="A220" s="3" t="s">
        <v>49</v>
      </c>
      <c r="B220" s="6">
        <v>6.7638888888888902</v>
      </c>
      <c r="C220" s="223">
        <v>40103</v>
      </c>
      <c r="D220">
        <v>14</v>
      </c>
    </row>
    <row r="221" spans="1:4">
      <c r="A221" s="3" t="s">
        <v>50</v>
      </c>
      <c r="B221" s="6">
        <v>4.7861111111111097</v>
      </c>
      <c r="C221" s="223">
        <v>40102</v>
      </c>
      <c r="D221">
        <v>14</v>
      </c>
    </row>
    <row r="222" spans="1:4">
      <c r="A222" s="3" t="s">
        <v>51</v>
      </c>
      <c r="B222" s="6">
        <v>6.2027777777777802</v>
      </c>
      <c r="C222" s="225">
        <v>40142</v>
      </c>
      <c r="D222">
        <v>14</v>
      </c>
    </row>
    <row r="223" spans="1:4">
      <c r="A223" s="3" t="s">
        <v>52</v>
      </c>
      <c r="B223" s="6">
        <v>4.2777777777777803</v>
      </c>
      <c r="C223" s="225">
        <v>40020</v>
      </c>
      <c r="D223">
        <v>17</v>
      </c>
    </row>
    <row r="224" spans="1:4">
      <c r="A224" s="3" t="s">
        <v>53</v>
      </c>
      <c r="B224" s="6">
        <v>3.5888888888888899</v>
      </c>
      <c r="C224" s="225">
        <v>40020</v>
      </c>
      <c r="D224">
        <v>17</v>
      </c>
    </row>
    <row r="225" spans="1:4">
      <c r="A225" s="3" t="s">
        <v>54</v>
      </c>
      <c r="B225" s="6">
        <v>6.1777777777777798</v>
      </c>
      <c r="C225" s="223">
        <v>40103</v>
      </c>
      <c r="D225">
        <v>14</v>
      </c>
    </row>
    <row r="226" spans="1:4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>
      <c r="A230" s="3" t="s">
        <v>59</v>
      </c>
      <c r="B230" s="6">
        <v>1.79833333333333</v>
      </c>
      <c r="C230" s="225">
        <v>40061</v>
      </c>
      <c r="D230">
        <v>13</v>
      </c>
    </row>
    <row r="231" spans="1:4">
      <c r="A231" s="3" t="s">
        <v>60</v>
      </c>
      <c r="B231" s="6">
        <v>4.68611111111111</v>
      </c>
      <c r="C231" s="223">
        <v>40102</v>
      </c>
      <c r="D231">
        <v>14</v>
      </c>
    </row>
    <row r="232" spans="1:4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>
      <c r="A233" s="3" t="s">
        <v>62</v>
      </c>
      <c r="B233" s="6">
        <v>2.3436111111111102</v>
      </c>
      <c r="C233" s="223">
        <v>40058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10</v>
      </c>
      <c r="C251" s="8"/>
      <c r="D251" s="6"/>
    </row>
    <row r="252" spans="1:4">
      <c r="A252" s="3" t="s">
        <v>190</v>
      </c>
      <c r="B252" s="6" t="s">
        <v>19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2" t="s">
        <v>106</v>
      </c>
      <c r="D254">
        <v>16</v>
      </c>
    </row>
    <row r="255" spans="1:4">
      <c r="A255" s="3" t="s">
        <v>75</v>
      </c>
      <c r="B255" s="97">
        <v>42.46</v>
      </c>
      <c r="C255" s="92" t="s">
        <v>106</v>
      </c>
      <c r="D255">
        <v>15</v>
      </c>
    </row>
    <row r="256" spans="1:4">
      <c r="A256" s="3" t="s">
        <v>76</v>
      </c>
      <c r="B256" s="97">
        <v>63.74</v>
      </c>
      <c r="C256" s="92" t="s">
        <v>106</v>
      </c>
      <c r="D256">
        <v>16</v>
      </c>
    </row>
    <row r="257" spans="1:4">
      <c r="A257" s="3" t="s">
        <v>77</v>
      </c>
      <c r="B257" s="97">
        <v>35.67</v>
      </c>
      <c r="C257" s="92" t="s">
        <v>111</v>
      </c>
      <c r="D257">
        <v>15</v>
      </c>
    </row>
    <row r="258" spans="1:4">
      <c r="A258" s="3" t="s">
        <v>38</v>
      </c>
      <c r="B258" s="97">
        <v>55.34</v>
      </c>
      <c r="C258" s="92" t="s">
        <v>106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101" t="s">
        <v>10</v>
      </c>
      <c r="D260"/>
    </row>
    <row r="261" spans="1:4">
      <c r="A261" s="3" t="s">
        <v>190</v>
      </c>
      <c r="B261"/>
      <c r="C261" s="101" t="s">
        <v>19</v>
      </c>
      <c r="D261"/>
    </row>
    <row r="262" spans="1:4">
      <c r="A262" s="3" t="s">
        <v>63</v>
      </c>
      <c r="B262" s="99" t="s">
        <v>73</v>
      </c>
      <c r="C262" s="101" t="s">
        <v>90</v>
      </c>
      <c r="D262"/>
    </row>
    <row r="263" spans="1:4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>
      <c r="A264" s="3" t="s">
        <v>75</v>
      </c>
      <c r="B264" s="97">
        <v>-6.38</v>
      </c>
      <c r="C264" s="92" t="s">
        <v>93</v>
      </c>
      <c r="D264">
        <v>8</v>
      </c>
    </row>
    <row r="265" spans="1:4">
      <c r="A265" s="3" t="s">
        <v>76</v>
      </c>
      <c r="B265" s="97">
        <v>-22.83</v>
      </c>
      <c r="C265" s="92" t="s">
        <v>93</v>
      </c>
      <c r="D265">
        <v>7</v>
      </c>
    </row>
    <row r="266" spans="1:4">
      <c r="A266" s="3" t="s">
        <v>77</v>
      </c>
      <c r="B266" s="97">
        <v>-19.34</v>
      </c>
      <c r="C266" s="92" t="s">
        <v>93</v>
      </c>
      <c r="D266">
        <v>7</v>
      </c>
    </row>
    <row r="267" spans="1:4">
      <c r="A267" s="3" t="s">
        <v>38</v>
      </c>
      <c r="B267" s="97">
        <v>-2.82</v>
      </c>
      <c r="C267" s="92" t="s">
        <v>93</v>
      </c>
      <c r="D267">
        <v>8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101" t="s">
        <v>10</v>
      </c>
      <c r="D269"/>
    </row>
    <row r="270" spans="1:4">
      <c r="A270" s="3" t="s">
        <v>190</v>
      </c>
      <c r="B270"/>
      <c r="C270" s="101" t="s">
        <v>19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24.49</v>
      </c>
      <c r="C272"/>
      <c r="D272"/>
    </row>
    <row r="273" spans="1:4">
      <c r="A273" s="3" t="s">
        <v>75</v>
      </c>
      <c r="B273" s="97">
        <v>24.47</v>
      </c>
      <c r="C273"/>
      <c r="D273"/>
    </row>
    <row r="274" spans="1:4">
      <c r="A274" s="3" t="s">
        <v>76</v>
      </c>
      <c r="B274" s="97">
        <v>17.989999999999998</v>
      </c>
      <c r="C274"/>
      <c r="D274"/>
    </row>
    <row r="275" spans="1:4">
      <c r="A275" s="3" t="s">
        <v>77</v>
      </c>
      <c r="B275" s="97">
        <v>14.53</v>
      </c>
      <c r="C275"/>
      <c r="D275"/>
    </row>
    <row r="276" spans="1:4">
      <c r="A276" s="3" t="s">
        <v>38</v>
      </c>
      <c r="B276" s="97">
        <v>28.96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10</v>
      </c>
    </row>
    <row r="291" spans="1:4">
      <c r="A291" s="3" t="s">
        <v>190</v>
      </c>
      <c r="B291" s="6" t="s">
        <v>19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367.4</v>
      </c>
    </row>
    <row r="295" spans="1:4">
      <c r="A295" s="3" t="s">
        <v>206</v>
      </c>
      <c r="B295" s="6">
        <v>1101</v>
      </c>
    </row>
    <row r="296" spans="1:4">
      <c r="A296" s="3" t="s">
        <v>207</v>
      </c>
      <c r="B296" s="6">
        <v>1012</v>
      </c>
    </row>
    <row r="297" spans="1:4">
      <c r="A297" s="3" t="s">
        <v>208</v>
      </c>
      <c r="B297" s="6">
        <v>1522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10</v>
      </c>
    </row>
    <row r="310" spans="1:4">
      <c r="A310" s="3" t="s">
        <v>190</v>
      </c>
      <c r="B310" s="6" t="s">
        <v>19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661.67</v>
      </c>
    </row>
    <row r="314" spans="1:4">
      <c r="A314" s="3" t="s">
        <v>212</v>
      </c>
      <c r="B314" s="6">
        <v>984.17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10</v>
      </c>
    </row>
    <row r="330" spans="1:4">
      <c r="A330" s="3" t="s">
        <v>190</v>
      </c>
      <c r="B330" s="6" t="s">
        <v>19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437.5</v>
      </c>
    </row>
    <row r="334" spans="1:4">
      <c r="A334" s="3" t="s">
        <v>215</v>
      </c>
      <c r="B334" s="6">
        <v>782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10</v>
      </c>
    </row>
    <row r="346" spans="1:4">
      <c r="A346" s="3" t="s">
        <v>190</v>
      </c>
      <c r="B346" s="6" t="s">
        <v>19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3.05</v>
      </c>
    </row>
    <row r="356" spans="1:2">
      <c r="A356" s="3">
        <v>8</v>
      </c>
      <c r="B356" s="6">
        <v>20.69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54.67</v>
      </c>
    </row>
    <row r="359" spans="1:2">
      <c r="A359" s="3">
        <v>11</v>
      </c>
      <c r="B359" s="6">
        <v>66.08</v>
      </c>
    </row>
    <row r="360" spans="1:2">
      <c r="A360" s="3">
        <v>12</v>
      </c>
      <c r="B360" s="6">
        <v>71.92</v>
      </c>
    </row>
    <row r="361" spans="1:2">
      <c r="A361" s="3">
        <v>13</v>
      </c>
      <c r="B361" s="6">
        <v>72.42</v>
      </c>
    </row>
    <row r="362" spans="1:2">
      <c r="A362" s="3">
        <v>14</v>
      </c>
      <c r="B362" s="6">
        <v>66.53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38.94</v>
      </c>
    </row>
    <row r="365" spans="1:2">
      <c r="A365" s="3">
        <v>17</v>
      </c>
      <c r="B365" s="6">
        <v>20.52</v>
      </c>
    </row>
    <row r="366" spans="1:2">
      <c r="A366" s="3">
        <v>18</v>
      </c>
      <c r="B366" s="6">
        <v>3.05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10</v>
      </c>
    </row>
    <row r="386" spans="1:4">
      <c r="A386" s="3" t="s">
        <v>190</v>
      </c>
      <c r="B386" s="6" t="s">
        <v>19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</v>
      </c>
    </row>
    <row r="396" spans="1:4">
      <c r="A396" s="3">
        <v>8</v>
      </c>
      <c r="B396" s="6">
        <v>20.170000000000002</v>
      </c>
    </row>
    <row r="397" spans="1:4">
      <c r="A397" s="3">
        <v>9</v>
      </c>
      <c r="B397" s="6">
        <v>37.92</v>
      </c>
    </row>
    <row r="398" spans="1:4">
      <c r="A398" s="3">
        <v>10</v>
      </c>
      <c r="B398" s="6">
        <v>53.17</v>
      </c>
    </row>
    <row r="399" spans="1:4">
      <c r="A399" s="3">
        <v>11</v>
      </c>
      <c r="B399" s="6">
        <v>64.39</v>
      </c>
    </row>
    <row r="400" spans="1:4">
      <c r="A400" s="3">
        <v>12</v>
      </c>
      <c r="B400" s="6">
        <v>69.89</v>
      </c>
    </row>
    <row r="401" spans="1:4">
      <c r="A401" s="3">
        <v>13</v>
      </c>
      <c r="B401" s="6">
        <v>70.75</v>
      </c>
    </row>
    <row r="402" spans="1:4">
      <c r="A402" s="3">
        <v>14</v>
      </c>
      <c r="B402" s="6">
        <v>65.69</v>
      </c>
    </row>
    <row r="403" spans="1:4">
      <c r="A403" s="3">
        <v>15</v>
      </c>
      <c r="B403" s="6">
        <v>55.03</v>
      </c>
    </row>
    <row r="404" spans="1:4">
      <c r="A404" s="3">
        <v>16</v>
      </c>
      <c r="B404" s="6">
        <v>39.61</v>
      </c>
    </row>
    <row r="405" spans="1:4">
      <c r="A405" s="3">
        <v>17</v>
      </c>
      <c r="B405" s="6">
        <v>21.42</v>
      </c>
    </row>
    <row r="406" spans="1:4">
      <c r="A406" s="3">
        <v>18</v>
      </c>
      <c r="B406" s="6">
        <v>3.28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10</v>
      </c>
    </row>
    <row r="426" spans="1:4">
      <c r="A426" s="3" t="s">
        <v>190</v>
      </c>
      <c r="B426" s="6" t="s">
        <v>19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0.17</v>
      </c>
    </row>
    <row r="434" spans="1:2">
      <c r="A434" s="3">
        <v>6</v>
      </c>
      <c r="B434" s="6">
        <v>27.01</v>
      </c>
    </row>
    <row r="435" spans="1:2">
      <c r="A435" s="3">
        <v>7</v>
      </c>
      <c r="B435" s="6">
        <v>63</v>
      </c>
    </row>
    <row r="436" spans="1:2">
      <c r="A436" s="3">
        <v>8</v>
      </c>
      <c r="B436" s="6">
        <v>71.22</v>
      </c>
    </row>
    <row r="437" spans="1:2">
      <c r="A437" s="3">
        <v>9</v>
      </c>
      <c r="B437" s="6">
        <v>187.72</v>
      </c>
    </row>
    <row r="438" spans="1:2">
      <c r="A438" s="3">
        <v>10</v>
      </c>
      <c r="B438" s="6">
        <v>314.17</v>
      </c>
    </row>
    <row r="439" spans="1:2">
      <c r="A439" s="3">
        <v>11</v>
      </c>
      <c r="B439" s="6">
        <v>404.44</v>
      </c>
    </row>
    <row r="440" spans="1:2">
      <c r="A440" s="3">
        <v>12</v>
      </c>
      <c r="B440" s="6">
        <v>443.61</v>
      </c>
    </row>
    <row r="441" spans="1:2">
      <c r="A441" s="3">
        <v>13</v>
      </c>
      <c r="B441" s="6">
        <v>452.5</v>
      </c>
    </row>
    <row r="442" spans="1:2">
      <c r="A442" s="3">
        <v>14</v>
      </c>
      <c r="B442" s="6">
        <v>400.56</v>
      </c>
    </row>
    <row r="443" spans="1:2">
      <c r="A443" s="3">
        <v>15</v>
      </c>
      <c r="B443" s="6">
        <v>316.94</v>
      </c>
    </row>
    <row r="444" spans="1:2">
      <c r="A444" s="3">
        <v>16</v>
      </c>
      <c r="B444" s="6">
        <v>188.89</v>
      </c>
    </row>
    <row r="445" spans="1:2">
      <c r="A445" s="3">
        <v>17</v>
      </c>
      <c r="B445" s="6">
        <v>86.03</v>
      </c>
    </row>
    <row r="446" spans="1:2">
      <c r="A446" s="3">
        <v>18</v>
      </c>
      <c r="B446" s="6">
        <v>69.78</v>
      </c>
    </row>
    <row r="447" spans="1:2">
      <c r="A447" s="3">
        <v>19</v>
      </c>
      <c r="B447" s="6">
        <v>17.61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10</v>
      </c>
    </row>
    <row r="466" spans="1:4">
      <c r="A466" s="3" t="s">
        <v>190</v>
      </c>
      <c r="B466" s="6" t="s">
        <v>19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0.17</v>
      </c>
    </row>
    <row r="474" spans="1:4">
      <c r="A474" s="3">
        <v>6</v>
      </c>
      <c r="B474" s="6">
        <v>27.01</v>
      </c>
    </row>
    <row r="475" spans="1:4">
      <c r="A475" s="3">
        <v>7</v>
      </c>
      <c r="B475" s="6">
        <v>63</v>
      </c>
    </row>
    <row r="476" spans="1:4">
      <c r="A476" s="3">
        <v>8</v>
      </c>
      <c r="B476" s="6">
        <v>71.22</v>
      </c>
    </row>
    <row r="477" spans="1:4">
      <c r="A477" s="3">
        <v>9</v>
      </c>
      <c r="B477" s="6">
        <v>85.58</v>
      </c>
    </row>
    <row r="478" spans="1:4">
      <c r="A478" s="3">
        <v>10</v>
      </c>
      <c r="B478" s="6">
        <v>98.03</v>
      </c>
    </row>
    <row r="479" spans="1:4">
      <c r="A479" s="3">
        <v>11</v>
      </c>
      <c r="B479" s="6">
        <v>109.14</v>
      </c>
    </row>
    <row r="480" spans="1:4">
      <c r="A480" s="3">
        <v>12</v>
      </c>
      <c r="B480" s="6">
        <v>113.06</v>
      </c>
    </row>
    <row r="481" spans="1:4">
      <c r="A481" s="3">
        <v>13</v>
      </c>
      <c r="B481" s="6">
        <v>235.17</v>
      </c>
    </row>
    <row r="482" spans="1:4">
      <c r="A482" s="3">
        <v>14</v>
      </c>
      <c r="B482" s="6">
        <v>453.89</v>
      </c>
    </row>
    <row r="483" spans="1:4">
      <c r="A483" s="3">
        <v>15</v>
      </c>
      <c r="B483" s="6">
        <v>652.5</v>
      </c>
    </row>
    <row r="484" spans="1:4">
      <c r="A484" s="3">
        <v>16</v>
      </c>
      <c r="B484" s="6">
        <v>762.78</v>
      </c>
    </row>
    <row r="485" spans="1:4">
      <c r="A485" s="3">
        <v>17</v>
      </c>
      <c r="B485" s="6">
        <v>568.33000000000004</v>
      </c>
    </row>
    <row r="486" spans="1:4">
      <c r="A486" s="3">
        <v>18</v>
      </c>
      <c r="B486" s="6">
        <v>158</v>
      </c>
    </row>
    <row r="487" spans="1:4">
      <c r="A487" s="3">
        <v>19</v>
      </c>
      <c r="B487" s="6">
        <v>26.6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10</v>
      </c>
    </row>
    <row r="505" spans="1:4">
      <c r="A505" s="3" t="s">
        <v>190</v>
      </c>
      <c r="B505" s="6" t="s">
        <v>19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-12.02</v>
      </c>
    </row>
    <row r="509" spans="1:4">
      <c r="A509" s="3">
        <v>2</v>
      </c>
      <c r="B509" s="6">
        <v>-13.5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-15.65</v>
      </c>
    </row>
    <row r="512" spans="1:4">
      <c r="A512" s="3">
        <v>5</v>
      </c>
      <c r="B512" s="6">
        <v>-16.47</v>
      </c>
    </row>
    <row r="513" spans="1:2">
      <c r="A513" s="3">
        <v>6</v>
      </c>
      <c r="B513" s="6">
        <v>-17.14</v>
      </c>
    </row>
    <row r="514" spans="1:2">
      <c r="A514" s="3">
        <v>7</v>
      </c>
      <c r="B514" s="6">
        <v>-17.7</v>
      </c>
    </row>
    <row r="515" spans="1:2">
      <c r="A515" s="3">
        <v>8</v>
      </c>
      <c r="B515" s="6">
        <v>-17.59</v>
      </c>
    </row>
    <row r="516" spans="1:2">
      <c r="A516" s="3">
        <v>9</v>
      </c>
      <c r="B516" s="6">
        <v>-13.46</v>
      </c>
    </row>
    <row r="517" spans="1:2">
      <c r="A517" s="3">
        <v>10</v>
      </c>
      <c r="B517" s="6">
        <v>-7.0990000000000002</v>
      </c>
    </row>
    <row r="518" spans="1:2">
      <c r="A518" s="3">
        <v>11</v>
      </c>
      <c r="B518" s="6">
        <v>3.657</v>
      </c>
    </row>
    <row r="519" spans="1:2">
      <c r="A519" s="3">
        <v>12</v>
      </c>
      <c r="B519" s="6">
        <v>13.49</v>
      </c>
    </row>
    <row r="520" spans="1:2">
      <c r="A520" s="3">
        <v>13</v>
      </c>
      <c r="B520" s="6">
        <v>21.77</v>
      </c>
    </row>
    <row r="521" spans="1:2">
      <c r="A521" s="3">
        <v>14</v>
      </c>
      <c r="B521" s="6">
        <v>28.26</v>
      </c>
    </row>
    <row r="522" spans="1:2">
      <c r="A522" s="3">
        <v>15</v>
      </c>
      <c r="B522" s="6">
        <v>32.090000000000003</v>
      </c>
    </row>
    <row r="523" spans="1:2">
      <c r="A523" s="3">
        <v>16</v>
      </c>
      <c r="B523" s="6">
        <v>32.159999999999997</v>
      </c>
    </row>
    <row r="524" spans="1:2">
      <c r="A524" s="3">
        <v>17</v>
      </c>
      <c r="B524" s="6">
        <v>25.71</v>
      </c>
    </row>
    <row r="525" spans="1:2">
      <c r="A525" s="3">
        <v>18</v>
      </c>
      <c r="B525" s="6">
        <v>18.84</v>
      </c>
    </row>
    <row r="526" spans="1:2">
      <c r="A526" s="3">
        <v>19</v>
      </c>
      <c r="B526" s="6">
        <v>13.1</v>
      </c>
    </row>
    <row r="527" spans="1:2">
      <c r="A527" s="3">
        <v>20</v>
      </c>
      <c r="B527" s="6">
        <v>8.4079999999999995</v>
      </c>
    </row>
    <row r="528" spans="1:2">
      <c r="A528" s="3">
        <v>21</v>
      </c>
      <c r="B528" s="6">
        <v>4.3869999999999996</v>
      </c>
    </row>
    <row r="529" spans="1:4">
      <c r="A529" s="3">
        <v>22</v>
      </c>
      <c r="B529" s="6">
        <v>0.96589999999999998</v>
      </c>
    </row>
    <row r="530" spans="1:4">
      <c r="A530" s="3">
        <v>23</v>
      </c>
      <c r="B530" s="6">
        <v>-1.7809999999999999</v>
      </c>
    </row>
    <row r="531" spans="1:4">
      <c r="A531" s="3">
        <v>24</v>
      </c>
      <c r="B531" s="6">
        <v>-4.032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10</v>
      </c>
    </row>
    <row r="545" spans="1:4">
      <c r="A545" s="3" t="s">
        <v>190</v>
      </c>
      <c r="B545" s="6" t="s">
        <v>19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-3.4550000000000001</v>
      </c>
    </row>
    <row r="549" spans="1:4">
      <c r="A549" s="3">
        <v>2</v>
      </c>
      <c r="B549" s="6">
        <v>-3.9860000000000002</v>
      </c>
    </row>
    <row r="550" spans="1:4">
      <c r="A550" s="3">
        <v>3</v>
      </c>
      <c r="B550" s="6">
        <v>-4.3949999999999996</v>
      </c>
    </row>
    <row r="551" spans="1:4">
      <c r="A551" s="3">
        <v>4</v>
      </c>
      <c r="B551" s="6">
        <v>-4.8</v>
      </c>
    </row>
    <row r="552" spans="1:4">
      <c r="A552" s="3">
        <v>5</v>
      </c>
      <c r="B552" s="6">
        <v>-5.2160000000000002</v>
      </c>
    </row>
    <row r="553" spans="1:4">
      <c r="A553" s="3">
        <v>6</v>
      </c>
      <c r="B553" s="6">
        <v>-5.6040000000000001</v>
      </c>
    </row>
    <row r="554" spans="1:4">
      <c r="A554" s="3">
        <v>7</v>
      </c>
      <c r="B554" s="6">
        <v>-5.984</v>
      </c>
    </row>
    <row r="555" spans="1:4">
      <c r="A555" s="3">
        <v>8</v>
      </c>
      <c r="B555" s="6">
        <v>-6.0780000000000003</v>
      </c>
    </row>
    <row r="556" spans="1:4">
      <c r="A556" s="3">
        <v>9</v>
      </c>
      <c r="B556" s="6">
        <v>-4.7169999999999996</v>
      </c>
    </row>
    <row r="557" spans="1:4">
      <c r="A557" s="3">
        <v>10</v>
      </c>
      <c r="B557" s="6">
        <v>-2.9769999999999999</v>
      </c>
    </row>
    <row r="558" spans="1:4">
      <c r="A558" s="3">
        <v>11</v>
      </c>
      <c r="B558" s="6">
        <v>0.24940000000000001</v>
      </c>
    </row>
    <row r="559" spans="1:4">
      <c r="A559" s="3">
        <v>12</v>
      </c>
      <c r="B559" s="6">
        <v>2.5390000000000001</v>
      </c>
    </row>
    <row r="560" spans="1:4">
      <c r="A560" s="3">
        <v>13</v>
      </c>
      <c r="B560" s="6">
        <v>4.3819999999999997</v>
      </c>
    </row>
    <row r="561" spans="1:4">
      <c r="A561" s="3">
        <v>14</v>
      </c>
      <c r="B561" s="6">
        <v>5.8529999999999998</v>
      </c>
    </row>
    <row r="562" spans="1:4">
      <c r="A562" s="3">
        <v>15</v>
      </c>
      <c r="B562" s="6">
        <v>6.6139999999999999</v>
      </c>
    </row>
    <row r="563" spans="1:4">
      <c r="A563" s="3">
        <v>16</v>
      </c>
      <c r="B563" s="6">
        <v>6.3330000000000002</v>
      </c>
    </row>
    <row r="564" spans="1:4">
      <c r="A564" s="3">
        <v>17</v>
      </c>
      <c r="B564" s="6">
        <v>4.2039999999999997</v>
      </c>
    </row>
    <row r="565" spans="1:4">
      <c r="A565" s="3">
        <v>18</v>
      </c>
      <c r="B565" s="6">
        <v>2.8690000000000002</v>
      </c>
    </row>
    <row r="566" spans="1:4">
      <c r="A566" s="3">
        <v>19</v>
      </c>
      <c r="B566" s="6">
        <v>2.1070000000000002</v>
      </c>
    </row>
    <row r="567" spans="1:4">
      <c r="A567" s="3">
        <v>20</v>
      </c>
      <c r="B567" s="6">
        <v>1.581</v>
      </c>
    </row>
    <row r="568" spans="1:4">
      <c r="A568" s="3">
        <v>21</v>
      </c>
      <c r="B568" s="6">
        <v>1.0469999999999999</v>
      </c>
    </row>
    <row r="569" spans="1:4">
      <c r="A569" s="3">
        <v>22</v>
      </c>
      <c r="B569" s="6">
        <v>0.5504</v>
      </c>
    </row>
    <row r="570" spans="1:4">
      <c r="A570" s="3">
        <v>23</v>
      </c>
      <c r="B570" s="6">
        <v>0.1517</v>
      </c>
    </row>
    <row r="571" spans="1:4">
      <c r="A571" s="3">
        <v>24</v>
      </c>
      <c r="B571" s="6">
        <v>-0.23799999999999999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10</v>
      </c>
    </row>
    <row r="585" spans="1:4">
      <c r="A585" s="3" t="s">
        <v>190</v>
      </c>
      <c r="B585" s="6" t="s">
        <v>19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22.69</v>
      </c>
    </row>
    <row r="589" spans="1:4">
      <c r="A589" s="3">
        <v>2</v>
      </c>
      <c r="B589" s="6">
        <v>21.33</v>
      </c>
    </row>
    <row r="590" spans="1:4">
      <c r="A590" s="3">
        <v>3</v>
      </c>
      <c r="B590" s="6">
        <v>20.41</v>
      </c>
    </row>
    <row r="591" spans="1:4">
      <c r="A591" s="3">
        <v>4</v>
      </c>
      <c r="B591" s="6">
        <v>19.61</v>
      </c>
    </row>
    <row r="592" spans="1:4">
      <c r="A592" s="3">
        <v>5</v>
      </c>
      <c r="B592" s="6">
        <v>19.16</v>
      </c>
    </row>
    <row r="593" spans="1:2">
      <c r="A593" s="3">
        <v>6</v>
      </c>
      <c r="B593" s="6">
        <v>19.600000000000001</v>
      </c>
    </row>
    <row r="594" spans="1:2">
      <c r="A594" s="3">
        <v>7</v>
      </c>
      <c r="B594" s="6">
        <v>21.68</v>
      </c>
    </row>
    <row r="595" spans="1:2">
      <c r="A595" s="3">
        <v>8</v>
      </c>
      <c r="B595" s="6">
        <v>23.47</v>
      </c>
    </row>
    <row r="596" spans="1:2">
      <c r="A596" s="3">
        <v>9</v>
      </c>
      <c r="B596" s="6">
        <v>26.38</v>
      </c>
    </row>
    <row r="597" spans="1:2">
      <c r="A597" s="3">
        <v>10</v>
      </c>
      <c r="B597" s="6">
        <v>30.35</v>
      </c>
    </row>
    <row r="598" spans="1:2">
      <c r="A598" s="3">
        <v>11</v>
      </c>
      <c r="B598" s="6">
        <v>34.82</v>
      </c>
    </row>
    <row r="599" spans="1:2">
      <c r="A599" s="3">
        <v>12</v>
      </c>
      <c r="B599" s="6">
        <v>39.380000000000003</v>
      </c>
    </row>
    <row r="600" spans="1:2">
      <c r="A600" s="3">
        <v>13</v>
      </c>
      <c r="B600" s="6">
        <v>43.48</v>
      </c>
    </row>
    <row r="601" spans="1:2">
      <c r="A601" s="3">
        <v>14</v>
      </c>
      <c r="B601" s="6">
        <v>46.14</v>
      </c>
    </row>
    <row r="602" spans="1:2">
      <c r="A602" s="3">
        <v>15</v>
      </c>
      <c r="B602" s="6">
        <v>47.4</v>
      </c>
    </row>
    <row r="603" spans="1:2">
      <c r="A603" s="3">
        <v>16</v>
      </c>
      <c r="B603" s="6">
        <v>47.33</v>
      </c>
    </row>
    <row r="604" spans="1:2">
      <c r="A604" s="3">
        <v>17</v>
      </c>
      <c r="B604" s="6">
        <v>46.71</v>
      </c>
    </row>
    <row r="605" spans="1:2">
      <c r="A605" s="3">
        <v>18</v>
      </c>
      <c r="B605" s="6">
        <v>45.28</v>
      </c>
    </row>
    <row r="606" spans="1:2">
      <c r="A606" s="3">
        <v>19</v>
      </c>
      <c r="B606" s="6">
        <v>33.1</v>
      </c>
    </row>
    <row r="607" spans="1:2">
      <c r="A607" s="3">
        <v>20</v>
      </c>
      <c r="B607" s="6">
        <v>30.49</v>
      </c>
    </row>
    <row r="608" spans="1:2">
      <c r="A608" s="3">
        <v>21</v>
      </c>
      <c r="B608" s="6">
        <v>28.55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25.55</v>
      </c>
    </row>
    <row r="611" spans="1:4">
      <c r="A611" s="3">
        <v>24</v>
      </c>
      <c r="B611" s="6">
        <v>24.26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10</v>
      </c>
    </row>
    <row r="625" spans="1:4">
      <c r="A625" s="3" t="s">
        <v>190</v>
      </c>
      <c r="B625" s="6" t="s">
        <v>19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25.28</v>
      </c>
    </row>
    <row r="629" spans="1:4">
      <c r="A629" s="3">
        <v>2</v>
      </c>
      <c r="B629" s="6">
        <v>24.47</v>
      </c>
    </row>
    <row r="630" spans="1:4">
      <c r="A630" s="3">
        <v>3</v>
      </c>
      <c r="B630" s="6">
        <v>23.87</v>
      </c>
    </row>
    <row r="631" spans="1:4">
      <c r="A631" s="3">
        <v>4</v>
      </c>
      <c r="B631" s="6">
        <v>23.26</v>
      </c>
    </row>
    <row r="632" spans="1:4">
      <c r="A632" s="3">
        <v>5</v>
      </c>
      <c r="B632" s="6">
        <v>22.87</v>
      </c>
    </row>
    <row r="633" spans="1:4">
      <c r="A633" s="3">
        <v>6</v>
      </c>
      <c r="B633" s="6">
        <v>23.06</v>
      </c>
    </row>
    <row r="634" spans="1:4">
      <c r="A634" s="3">
        <v>7</v>
      </c>
      <c r="B634" s="6">
        <v>24.38</v>
      </c>
    </row>
    <row r="635" spans="1:4">
      <c r="A635" s="3">
        <v>8</v>
      </c>
      <c r="B635" s="6">
        <v>27.21</v>
      </c>
    </row>
    <row r="636" spans="1:4">
      <c r="A636" s="3">
        <v>9</v>
      </c>
      <c r="B636" s="6">
        <v>27.98</v>
      </c>
    </row>
    <row r="637" spans="1:4">
      <c r="A637" s="3">
        <v>10</v>
      </c>
      <c r="B637" s="6">
        <v>29.11</v>
      </c>
    </row>
    <row r="638" spans="1:4">
      <c r="A638" s="3">
        <v>11</v>
      </c>
      <c r="B638" s="6">
        <v>30.31</v>
      </c>
    </row>
    <row r="639" spans="1:4">
      <c r="A639" s="3">
        <v>12</v>
      </c>
      <c r="B639" s="6">
        <v>31.53</v>
      </c>
    </row>
    <row r="640" spans="1:4">
      <c r="A640" s="3">
        <v>13</v>
      </c>
      <c r="B640" s="6">
        <v>32.549999999999997</v>
      </c>
    </row>
    <row r="641" spans="1:4">
      <c r="A641" s="3">
        <v>14</v>
      </c>
      <c r="B641" s="6">
        <v>33.15</v>
      </c>
    </row>
    <row r="642" spans="1:4">
      <c r="A642" s="3">
        <v>15</v>
      </c>
      <c r="B642" s="6">
        <v>33.369999999999997</v>
      </c>
    </row>
    <row r="643" spans="1:4">
      <c r="A643" s="3">
        <v>16</v>
      </c>
      <c r="B643" s="6">
        <v>33.380000000000003</v>
      </c>
    </row>
    <row r="644" spans="1:4">
      <c r="A644" s="3">
        <v>17</v>
      </c>
      <c r="B644" s="6">
        <v>33.369999999999997</v>
      </c>
    </row>
    <row r="645" spans="1:4">
      <c r="A645" s="3">
        <v>18</v>
      </c>
      <c r="B645" s="6">
        <v>33.159999999999997</v>
      </c>
    </row>
    <row r="646" spans="1:4">
      <c r="A646" s="3">
        <v>19</v>
      </c>
      <c r="B646" s="6">
        <v>30.43</v>
      </c>
    </row>
    <row r="647" spans="1:4">
      <c r="A647" s="3">
        <v>20</v>
      </c>
      <c r="B647" s="6">
        <v>29.61</v>
      </c>
    </row>
    <row r="648" spans="1:4">
      <c r="A648" s="3">
        <v>21</v>
      </c>
      <c r="B648" s="6">
        <v>28.89</v>
      </c>
    </row>
    <row r="649" spans="1:4">
      <c r="A649" s="3">
        <v>22</v>
      </c>
      <c r="B649" s="6">
        <v>27.93</v>
      </c>
    </row>
    <row r="650" spans="1:4">
      <c r="A650" s="3">
        <v>23</v>
      </c>
      <c r="B650" s="6">
        <v>27.42</v>
      </c>
    </row>
    <row r="651" spans="1:4">
      <c r="A651" s="3">
        <v>24</v>
      </c>
      <c r="B651" s="6">
        <v>26.59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10</v>
      </c>
    </row>
    <row r="665" spans="1:4">
      <c r="A665" s="3" t="s">
        <v>190</v>
      </c>
      <c r="B665" s="6" t="s">
        <v>19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3.7666666666666702</v>
      </c>
    </row>
    <row r="669" spans="1:4">
      <c r="A669" s="3">
        <v>2</v>
      </c>
      <c r="B669" s="6">
        <v>3.8666666666666698</v>
      </c>
    </row>
    <row r="670" spans="1:4">
      <c r="A670" s="3">
        <v>3</v>
      </c>
      <c r="B670" s="6">
        <v>3.9027777777777799</v>
      </c>
    </row>
    <row r="671" spans="1:4">
      <c r="A671" s="3">
        <v>4</v>
      </c>
      <c r="B671" s="6">
        <v>3.8944444444444399</v>
      </c>
    </row>
    <row r="672" spans="1:4">
      <c r="A672" s="3">
        <v>5</v>
      </c>
      <c r="B672" s="6">
        <v>3.9166666666666701</v>
      </c>
    </row>
    <row r="673" spans="1:2">
      <c r="A673" s="3">
        <v>6</v>
      </c>
      <c r="B673" s="6">
        <v>3.9305555555555598</v>
      </c>
    </row>
    <row r="674" spans="1:2">
      <c r="A674" s="3">
        <v>7</v>
      </c>
      <c r="B674" s="6">
        <v>3.9305555555555598</v>
      </c>
    </row>
    <row r="675" spans="1:2">
      <c r="A675" s="3">
        <v>8</v>
      </c>
      <c r="B675" s="6">
        <v>3.75277777777778</v>
      </c>
    </row>
    <row r="676" spans="1:2">
      <c r="A676" s="3">
        <v>9</v>
      </c>
      <c r="B676" s="6">
        <v>2.4227777777777799</v>
      </c>
    </row>
    <row r="677" spans="1:2">
      <c r="A677" s="3">
        <v>10</v>
      </c>
      <c r="B677" s="6">
        <v>0.79666666666666697</v>
      </c>
    </row>
    <row r="678" spans="1:2">
      <c r="A678" s="3">
        <v>11</v>
      </c>
      <c r="B678" s="6">
        <v>-3.48333333333333E-2</v>
      </c>
    </row>
    <row r="679" spans="1:2">
      <c r="A679" s="3">
        <v>12</v>
      </c>
      <c r="B679" s="6">
        <v>-1.4350000000000001</v>
      </c>
    </row>
    <row r="680" spans="1:2">
      <c r="A680" s="3">
        <v>13</v>
      </c>
      <c r="B680" s="6">
        <v>-2.7202777777777798</v>
      </c>
    </row>
    <row r="681" spans="1:2">
      <c r="A681" s="3">
        <v>14</v>
      </c>
      <c r="B681" s="6">
        <v>-3.1555555555555599</v>
      </c>
    </row>
    <row r="682" spans="1:2">
      <c r="A682" s="3">
        <v>15</v>
      </c>
      <c r="B682" s="6">
        <v>-2.8444444444444401</v>
      </c>
    </row>
    <row r="683" spans="1:2">
      <c r="A683" s="3">
        <v>16</v>
      </c>
      <c r="B683" s="6">
        <v>-1.71583333333333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0.77305555555555605</v>
      </c>
    </row>
    <row r="686" spans="1:2">
      <c r="A686" s="3">
        <v>19</v>
      </c>
      <c r="B686" s="6">
        <v>2.3013888888888898</v>
      </c>
    </row>
    <row r="687" spans="1:2">
      <c r="A687" s="3">
        <v>20</v>
      </c>
      <c r="B687" s="6">
        <v>2.9666666666666699</v>
      </c>
    </row>
    <row r="688" spans="1:2">
      <c r="A688" s="3">
        <v>21</v>
      </c>
      <c r="B688" s="6">
        <v>3.2777777777777799</v>
      </c>
    </row>
    <row r="689" spans="1:4">
      <c r="A689" s="3">
        <v>22</v>
      </c>
      <c r="B689" s="6">
        <v>3.4611111111111099</v>
      </c>
    </row>
    <row r="690" spans="1:4">
      <c r="A690" s="3">
        <v>23</v>
      </c>
      <c r="B690" s="6">
        <v>3.5</v>
      </c>
    </row>
    <row r="691" spans="1:4">
      <c r="A691" s="3">
        <v>24</v>
      </c>
      <c r="B691" s="6">
        <v>3.4722222222222201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10</v>
      </c>
    </row>
    <row r="705" spans="1:4">
      <c r="A705" s="3" t="s">
        <v>190</v>
      </c>
      <c r="B705" s="6" t="s">
        <v>19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3.0805555555555602</v>
      </c>
    </row>
    <row r="709" spans="1:4">
      <c r="A709" s="3">
        <v>2</v>
      </c>
      <c r="B709" s="6">
        <v>3.2027777777777802</v>
      </c>
    </row>
    <row r="710" spans="1:4">
      <c r="A710" s="3">
        <v>3</v>
      </c>
      <c r="B710" s="6">
        <v>3.2777777777777799</v>
      </c>
    </row>
    <row r="711" spans="1:4">
      <c r="A711" s="3">
        <v>4</v>
      </c>
      <c r="B711" s="6">
        <v>3.3305555555555602</v>
      </c>
    </row>
    <row r="712" spans="1:4">
      <c r="A712" s="3">
        <v>5</v>
      </c>
      <c r="B712" s="6">
        <v>3.4166666666666701</v>
      </c>
    </row>
    <row r="713" spans="1:4">
      <c r="A713" s="3">
        <v>6</v>
      </c>
      <c r="B713" s="6">
        <v>3.4694444444444401</v>
      </c>
    </row>
    <row r="714" spans="1:4">
      <c r="A714" s="3">
        <v>7</v>
      </c>
      <c r="B714" s="6">
        <v>3.5166666666666702</v>
      </c>
    </row>
    <row r="715" spans="1:4">
      <c r="A715" s="3">
        <v>8</v>
      </c>
      <c r="B715" s="6">
        <v>3.4638888888888899</v>
      </c>
    </row>
    <row r="716" spans="1:4">
      <c r="A716" s="3">
        <v>9</v>
      </c>
      <c r="B716" s="6">
        <v>2.8333333333333299</v>
      </c>
    </row>
    <row r="717" spans="1:4">
      <c r="A717" s="3">
        <v>10</v>
      </c>
      <c r="B717" s="6">
        <v>2.0561111111111101</v>
      </c>
    </row>
    <row r="718" spans="1:4">
      <c r="A718" s="3">
        <v>11</v>
      </c>
      <c r="B718" s="6">
        <v>0.793333333333333</v>
      </c>
    </row>
    <row r="719" spans="1:4">
      <c r="A719" s="3">
        <v>12</v>
      </c>
      <c r="B719" s="6">
        <v>3.7277777777777799E-2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0.13494444444444401</v>
      </c>
    </row>
    <row r="725" spans="1:4">
      <c r="A725" s="3">
        <v>18</v>
      </c>
      <c r="B725" s="6">
        <v>0.76444444444444404</v>
      </c>
    </row>
    <row r="726" spans="1:4">
      <c r="A726" s="3">
        <v>19</v>
      </c>
      <c r="B726" s="6">
        <v>1.19861111111111</v>
      </c>
    </row>
    <row r="727" spans="1:4">
      <c r="A727" s="3">
        <v>20</v>
      </c>
      <c r="B727" s="6">
        <v>1.45888888888889</v>
      </c>
    </row>
    <row r="728" spans="1:4">
      <c r="A728" s="3">
        <v>21</v>
      </c>
      <c r="B728" s="6">
        <v>1.7008333333333301</v>
      </c>
    </row>
    <row r="729" spans="1:4">
      <c r="A729" s="3">
        <v>22</v>
      </c>
      <c r="B729" s="6">
        <v>1.9341666666666699</v>
      </c>
    </row>
    <row r="730" spans="1:4">
      <c r="A730" s="3">
        <v>23</v>
      </c>
      <c r="B730" s="6">
        <v>2.0922222222222202</v>
      </c>
    </row>
    <row r="731" spans="1:4">
      <c r="A731" s="3">
        <v>24</v>
      </c>
      <c r="B731" s="6">
        <v>2.2266666666666701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10</v>
      </c>
    </row>
    <row r="746" spans="1:4">
      <c r="A746" s="3" t="s">
        <v>190</v>
      </c>
      <c r="B746" s="6" t="s">
        <v>19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1</v>
      </c>
    </row>
    <row r="793" spans="1:2">
      <c r="A793" s="3">
        <v>-6</v>
      </c>
      <c r="B793" s="6">
        <v>3</v>
      </c>
    </row>
    <row r="794" spans="1:2">
      <c r="A794" s="3">
        <v>-5</v>
      </c>
      <c r="B794" s="6">
        <v>3</v>
      </c>
    </row>
    <row r="795" spans="1:2">
      <c r="A795" s="3">
        <v>-4</v>
      </c>
      <c r="B795" s="6">
        <v>6</v>
      </c>
    </row>
    <row r="796" spans="1:2">
      <c r="A796" s="3">
        <v>-3</v>
      </c>
      <c r="B796" s="6">
        <v>6</v>
      </c>
    </row>
    <row r="797" spans="1:2">
      <c r="A797" s="3">
        <v>-2</v>
      </c>
      <c r="B797" s="6">
        <v>12</v>
      </c>
    </row>
    <row r="798" spans="1:2">
      <c r="A798" s="3">
        <v>-1</v>
      </c>
      <c r="B798" s="6">
        <v>13</v>
      </c>
    </row>
    <row r="799" spans="1:2">
      <c r="A799" s="3">
        <v>0</v>
      </c>
      <c r="B799" s="6">
        <v>12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26</v>
      </c>
    </row>
    <row r="805" spans="1:2">
      <c r="A805" s="3">
        <v>6</v>
      </c>
      <c r="B805" s="6">
        <v>34</v>
      </c>
    </row>
    <row r="806" spans="1:2">
      <c r="A806" s="3">
        <v>7</v>
      </c>
      <c r="B806" s="6">
        <v>29</v>
      </c>
    </row>
    <row r="807" spans="1:2">
      <c r="A807" s="3">
        <v>8</v>
      </c>
      <c r="B807" s="6">
        <v>44</v>
      </c>
    </row>
    <row r="808" spans="1:2">
      <c r="A808" s="3">
        <v>9</v>
      </c>
      <c r="B808" s="6">
        <v>55</v>
      </c>
    </row>
    <row r="809" spans="1:2">
      <c r="A809" s="3">
        <v>10</v>
      </c>
      <c r="B809" s="6">
        <v>57</v>
      </c>
    </row>
    <row r="810" spans="1:2">
      <c r="A810" s="3">
        <v>11</v>
      </c>
      <c r="B810" s="6">
        <v>95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143</v>
      </c>
    </row>
    <row r="813" spans="1:2">
      <c r="A813" s="3">
        <v>14</v>
      </c>
      <c r="B813" s="6">
        <v>162</v>
      </c>
    </row>
    <row r="814" spans="1:2">
      <c r="A814" s="3">
        <v>15</v>
      </c>
      <c r="B814" s="6">
        <v>183</v>
      </c>
    </row>
    <row r="815" spans="1:2">
      <c r="A815" s="3">
        <v>16</v>
      </c>
      <c r="B815" s="6">
        <v>234</v>
      </c>
    </row>
    <row r="816" spans="1:2">
      <c r="A816" s="3">
        <v>17</v>
      </c>
      <c r="B816" s="6">
        <v>273</v>
      </c>
    </row>
    <row r="817" spans="1:2">
      <c r="A817" s="3">
        <v>18</v>
      </c>
      <c r="B817" s="6">
        <v>296</v>
      </c>
    </row>
    <row r="818" spans="1:2">
      <c r="A818" s="3">
        <v>19</v>
      </c>
      <c r="B818" s="6">
        <v>356</v>
      </c>
    </row>
    <row r="819" spans="1:2">
      <c r="A819" s="3">
        <v>20</v>
      </c>
      <c r="B819" s="6">
        <v>346</v>
      </c>
    </row>
    <row r="820" spans="1:2">
      <c r="A820" s="3">
        <v>21</v>
      </c>
      <c r="B820" s="6">
        <v>388</v>
      </c>
    </row>
    <row r="821" spans="1:2">
      <c r="A821" s="3">
        <v>22</v>
      </c>
      <c r="B821" s="6">
        <v>380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401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436</v>
      </c>
    </row>
    <row r="826" spans="1:2">
      <c r="A826" s="3">
        <v>27</v>
      </c>
      <c r="B826" s="6">
        <v>465</v>
      </c>
    </row>
    <row r="827" spans="1:2">
      <c r="A827" s="3">
        <v>28</v>
      </c>
      <c r="B827" s="6">
        <v>412</v>
      </c>
    </row>
    <row r="828" spans="1:2">
      <c r="A828" s="3">
        <v>29</v>
      </c>
      <c r="B828" s="6">
        <v>408</v>
      </c>
    </row>
    <row r="829" spans="1:2">
      <c r="A829" s="3">
        <v>30</v>
      </c>
      <c r="B829" s="6">
        <v>398</v>
      </c>
    </row>
    <row r="830" spans="1:2">
      <c r="A830" s="3">
        <v>31</v>
      </c>
      <c r="B830" s="6">
        <v>335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310</v>
      </c>
    </row>
    <row r="833" spans="1:2">
      <c r="A833" s="3">
        <v>34</v>
      </c>
      <c r="B833" s="6">
        <v>297</v>
      </c>
    </row>
    <row r="834" spans="1:2">
      <c r="A834" s="3">
        <v>35</v>
      </c>
      <c r="B834" s="6">
        <v>202</v>
      </c>
    </row>
    <row r="835" spans="1:2">
      <c r="A835" s="3">
        <v>36</v>
      </c>
      <c r="B835" s="6">
        <v>197</v>
      </c>
    </row>
    <row r="836" spans="1:2">
      <c r="A836" s="3">
        <v>37</v>
      </c>
      <c r="B836" s="6">
        <v>161</v>
      </c>
    </row>
    <row r="837" spans="1:2">
      <c r="A837" s="3">
        <v>38</v>
      </c>
      <c r="B837" s="6">
        <v>97</v>
      </c>
    </row>
    <row r="838" spans="1:2">
      <c r="A838" s="3">
        <v>39</v>
      </c>
      <c r="B838" s="6">
        <v>86</v>
      </c>
    </row>
    <row r="839" spans="1:2">
      <c r="A839" s="3">
        <v>40</v>
      </c>
      <c r="B839" s="6">
        <v>48</v>
      </c>
    </row>
    <row r="840" spans="1:2">
      <c r="A840" s="3">
        <v>41</v>
      </c>
      <c r="B840" s="6">
        <v>22</v>
      </c>
    </row>
    <row r="841" spans="1:2">
      <c r="A841" s="3">
        <v>42</v>
      </c>
      <c r="B841" s="6">
        <v>11</v>
      </c>
    </row>
    <row r="842" spans="1:2">
      <c r="A842" s="3">
        <v>43</v>
      </c>
      <c r="B842" s="6">
        <v>2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0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6" t="s">
        <v>11</v>
      </c>
      <c r="B46" s="497"/>
      <c r="C46" s="497"/>
      <c r="D46" s="497"/>
      <c r="E46" s="498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11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6" t="s">
        <v>277</v>
      </c>
      <c r="B51" s="499"/>
      <c r="C51" s="499"/>
      <c r="D51" s="499"/>
      <c r="E51" s="500"/>
    </row>
    <row r="52" spans="1:5">
      <c r="A52" s="12" t="s">
        <v>263</v>
      </c>
      <c r="B52" s="13"/>
      <c r="C52" s="13"/>
      <c r="D52" s="13"/>
      <c r="E52" s="286" t="s">
        <v>20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5">
      <c r="A57" s="5" t="s">
        <v>20</v>
      </c>
    </row>
    <row r="58" spans="1:5">
      <c r="A58" s="5" t="s">
        <v>11</v>
      </c>
    </row>
    <row r="61" spans="1:5">
      <c r="A61" s="3" t="s">
        <v>188</v>
      </c>
    </row>
    <row r="62" spans="1:5">
      <c r="A62" s="3" t="s">
        <v>189</v>
      </c>
      <c r="B62" s="6" t="s">
        <v>11</v>
      </c>
    </row>
    <row r="63" spans="1:5">
      <c r="A63" s="3" t="s">
        <v>190</v>
      </c>
      <c r="B63" s="6" t="s">
        <v>20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5.3620000000000001</v>
      </c>
    </row>
    <row r="66" spans="1:2">
      <c r="A66" s="3" t="s">
        <v>26</v>
      </c>
      <c r="B66" s="6">
        <v>5.383</v>
      </c>
    </row>
    <row r="67" spans="1:2">
      <c r="A67" s="3" t="s">
        <v>27</v>
      </c>
      <c r="B67" s="6">
        <v>5.7279999999999998</v>
      </c>
    </row>
    <row r="68" spans="1:2">
      <c r="A68" s="3" t="s">
        <v>28</v>
      </c>
      <c r="B68" s="6"/>
    </row>
    <row r="69" spans="1:2">
      <c r="A69" s="3" t="s">
        <v>29</v>
      </c>
      <c r="B69" s="6">
        <v>3.3090000000000002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2.0409999999999999</v>
      </c>
    </row>
    <row r="72" spans="1:2">
      <c r="A72" s="3" t="s">
        <v>33</v>
      </c>
      <c r="B72" s="6">
        <v>2.2200000000000002</v>
      </c>
    </row>
    <row r="73" spans="1:2">
      <c r="A73" s="3" t="s">
        <v>34</v>
      </c>
      <c r="B73" s="6">
        <v>4.3</v>
      </c>
    </row>
    <row r="74" spans="1:2">
      <c r="A74" s="3" t="s">
        <v>35</v>
      </c>
      <c r="B74" s="6"/>
    </row>
    <row r="75" spans="1:2">
      <c r="A75" s="3" t="s">
        <v>36</v>
      </c>
      <c r="B75" s="6">
        <v>1.323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2.8159999999999998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6.9669999999999996</v>
      </c>
    </row>
    <row r="81" spans="1:2">
      <c r="A81" s="3" t="s">
        <v>43</v>
      </c>
      <c r="B81" s="6"/>
    </row>
    <row r="82" spans="1:2">
      <c r="A82" s="3" t="s">
        <v>44</v>
      </c>
      <c r="B82" s="6">
        <v>7.4370000000000003</v>
      </c>
    </row>
    <row r="83" spans="1:2">
      <c r="A83" s="3" t="s">
        <v>45</v>
      </c>
      <c r="B83" s="6">
        <v>10.964</v>
      </c>
    </row>
    <row r="84" spans="1:2">
      <c r="A84" s="3" t="s">
        <v>47</v>
      </c>
      <c r="B84" s="6">
        <v>6.234</v>
      </c>
    </row>
    <row r="85" spans="1:2">
      <c r="A85" s="3" t="s">
        <v>48</v>
      </c>
      <c r="B85" s="6">
        <v>5.7380000000000004</v>
      </c>
    </row>
    <row r="86" spans="1:2">
      <c r="A86" s="3" t="s">
        <v>49</v>
      </c>
      <c r="B86" s="6">
        <v>5.4889999999999999</v>
      </c>
    </row>
    <row r="87" spans="1:2">
      <c r="A87" s="3" t="s">
        <v>50</v>
      </c>
      <c r="B87" s="6">
        <v>5.8410000000000002</v>
      </c>
    </row>
    <row r="88" spans="1:2">
      <c r="A88" s="3" t="s">
        <v>51</v>
      </c>
      <c r="B88" s="6">
        <v>5.5090000000000003</v>
      </c>
    </row>
    <row r="89" spans="1:2">
      <c r="A89" s="3" t="s">
        <v>52</v>
      </c>
      <c r="B89" s="6">
        <v>5.7859999999999996</v>
      </c>
    </row>
    <row r="90" spans="1:2">
      <c r="A90" s="3" t="s">
        <v>53</v>
      </c>
      <c r="B90" s="6"/>
    </row>
    <row r="91" spans="1:2">
      <c r="A91" s="3" t="s">
        <v>54</v>
      </c>
      <c r="B91" s="6">
        <v>4.84</v>
      </c>
    </row>
    <row r="92" spans="1:2">
      <c r="A92" s="3" t="s">
        <v>55</v>
      </c>
      <c r="B92" s="6">
        <v>4.8390000000000004</v>
      </c>
    </row>
    <row r="93" spans="1:2">
      <c r="A93" s="3" t="s">
        <v>56</v>
      </c>
      <c r="B93" s="6">
        <v>7.3259999999999996</v>
      </c>
    </row>
    <row r="94" spans="1:2">
      <c r="A94" s="3" t="s">
        <v>57</v>
      </c>
      <c r="B94" s="6">
        <v>9.0850000000000009</v>
      </c>
    </row>
    <row r="95" spans="1:2">
      <c r="A95" s="3" t="s">
        <v>58</v>
      </c>
      <c r="B95" s="6">
        <v>7.8630000000000004</v>
      </c>
    </row>
    <row r="96" spans="1:2">
      <c r="A96" s="3" t="s">
        <v>59</v>
      </c>
      <c r="B96" s="6">
        <v>6.51</v>
      </c>
    </row>
    <row r="97" spans="1:2">
      <c r="A97" s="3" t="s">
        <v>60</v>
      </c>
      <c r="B97" s="6">
        <v>5.6420000000000003</v>
      </c>
    </row>
    <row r="98" spans="1:2">
      <c r="A98" s="3" t="s">
        <v>61</v>
      </c>
      <c r="B98" s="6">
        <v>5.8609999999999998</v>
      </c>
    </row>
    <row r="99" spans="1:2">
      <c r="A99" s="3" t="s">
        <v>62</v>
      </c>
      <c r="B99" s="6">
        <v>2.9620000000000002</v>
      </c>
    </row>
    <row r="100" spans="1:2">
      <c r="A100" s="3" t="s">
        <v>192</v>
      </c>
    </row>
    <row r="101" spans="1:2">
      <c r="A101" s="3" t="s">
        <v>189</v>
      </c>
      <c r="B101" s="6" t="s">
        <v>11</v>
      </c>
    </row>
    <row r="102" spans="1:2">
      <c r="A102" s="3" t="s">
        <v>190</v>
      </c>
      <c r="B102" s="6" t="s">
        <v>20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6.7779999999999996</v>
      </c>
    </row>
    <row r="105" spans="1:2">
      <c r="A105" s="3" t="s">
        <v>26</v>
      </c>
      <c r="B105" s="6">
        <v>5.5060000000000002</v>
      </c>
    </row>
    <row r="106" spans="1:2">
      <c r="A106" s="3" t="s">
        <v>27</v>
      </c>
      <c r="B106" s="6">
        <v>4.351</v>
      </c>
    </row>
    <row r="107" spans="1:2">
      <c r="A107" s="3" t="s">
        <v>28</v>
      </c>
      <c r="B107" s="6"/>
    </row>
    <row r="108" spans="1:2">
      <c r="A108" s="3" t="s">
        <v>29</v>
      </c>
      <c r="B108" s="6">
        <v>6.508</v>
      </c>
    </row>
    <row r="109" spans="1:2">
      <c r="A109" s="3" t="s">
        <v>31</v>
      </c>
      <c r="B109" s="6">
        <v>5.4560000000000004</v>
      </c>
    </row>
    <row r="110" spans="1:2">
      <c r="A110" s="3" t="s">
        <v>32</v>
      </c>
      <c r="B110" s="6">
        <v>2.5990000000000002</v>
      </c>
    </row>
    <row r="111" spans="1:2">
      <c r="A111" s="3" t="s">
        <v>33</v>
      </c>
      <c r="B111" s="6">
        <v>1.7669999999999999</v>
      </c>
    </row>
    <row r="112" spans="1:2">
      <c r="A112" s="3" t="s">
        <v>34</v>
      </c>
      <c r="B112" s="6">
        <v>2.613</v>
      </c>
    </row>
    <row r="113" spans="1:2">
      <c r="A113" s="3" t="s">
        <v>35</v>
      </c>
      <c r="B113" s="6"/>
    </row>
    <row r="114" spans="1:2">
      <c r="A114" s="3" t="s">
        <v>36</v>
      </c>
      <c r="B114" s="6">
        <v>2.516</v>
      </c>
    </row>
    <row r="115" spans="1:2">
      <c r="A115" s="3" t="s">
        <v>37</v>
      </c>
      <c r="B115" s="6">
        <v>0.77100000000000002</v>
      </c>
    </row>
    <row r="116" spans="1:2">
      <c r="A116" s="3" t="s">
        <v>38</v>
      </c>
      <c r="B116" s="6">
        <v>0.78600000000000003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0.64100000000000001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0.68300000000000005</v>
      </c>
    </row>
    <row r="122" spans="1:2">
      <c r="A122" s="3" t="s">
        <v>45</v>
      </c>
      <c r="B122" s="6">
        <v>0.98499999999999999</v>
      </c>
    </row>
    <row r="123" spans="1:2">
      <c r="A123" s="3" t="s">
        <v>47</v>
      </c>
      <c r="B123" s="6">
        <v>1.0449999999999999</v>
      </c>
    </row>
    <row r="124" spans="1:2">
      <c r="A124" s="3" t="s">
        <v>48</v>
      </c>
      <c r="B124" s="6">
        <v>3.38</v>
      </c>
    </row>
    <row r="125" spans="1:2">
      <c r="A125" s="3" t="s">
        <v>49</v>
      </c>
      <c r="B125" s="6">
        <v>8.7140000000000004</v>
      </c>
    </row>
    <row r="126" spans="1:2">
      <c r="A126" s="3" t="s">
        <v>50</v>
      </c>
      <c r="B126" s="6">
        <v>6.2569999999999997</v>
      </c>
    </row>
    <row r="127" spans="1:2">
      <c r="A127" s="3" t="s">
        <v>51</v>
      </c>
      <c r="B127" s="6">
        <v>7.431</v>
      </c>
    </row>
    <row r="128" spans="1:2">
      <c r="A128" s="3" t="s">
        <v>52</v>
      </c>
      <c r="B128" s="6">
        <v>5.7809999999999997</v>
      </c>
    </row>
    <row r="129" spans="1:4">
      <c r="A129" s="3" t="s">
        <v>53</v>
      </c>
      <c r="B129" s="6"/>
    </row>
    <row r="130" spans="1:4">
      <c r="A130" s="3" t="s">
        <v>54</v>
      </c>
      <c r="B130" s="6">
        <v>5.6630000000000003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4.3999999999999997E-2</v>
      </c>
    </row>
    <row r="133" spans="1:4">
      <c r="A133" s="3" t="s">
        <v>57</v>
      </c>
      <c r="B133" s="6">
        <v>6.5000000000000002E-2</v>
      </c>
    </row>
    <row r="134" spans="1:4">
      <c r="A134" s="3" t="s">
        <v>58</v>
      </c>
      <c r="B134" s="6">
        <v>0.14299999999999999</v>
      </c>
    </row>
    <row r="135" spans="1:4">
      <c r="A135" s="3" t="s">
        <v>59</v>
      </c>
      <c r="B135" s="6">
        <v>0.875</v>
      </c>
    </row>
    <row r="136" spans="1:4">
      <c r="A136" s="3" t="s">
        <v>60</v>
      </c>
      <c r="B136" s="6">
        <v>4.6840000000000002</v>
      </c>
    </row>
    <row r="137" spans="1:4">
      <c r="A137" s="3" t="s">
        <v>61</v>
      </c>
      <c r="B137" s="6">
        <v>0.32500000000000001</v>
      </c>
    </row>
    <row r="138" spans="1:4">
      <c r="A138" s="3" t="s">
        <v>62</v>
      </c>
      <c r="B138" s="6">
        <v>1.6240000000000001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11</v>
      </c>
      <c r="C143" s="8"/>
      <c r="D143" s="6"/>
    </row>
    <row r="144" spans="1:4">
      <c r="A144" s="3" t="s">
        <v>190</v>
      </c>
      <c r="B144" s="6" t="s">
        <v>20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>
      <c r="A149" s="3" t="s">
        <v>28</v>
      </c>
      <c r="B149" s="6"/>
      <c r="C149" s="181"/>
      <c r="D149" s="179"/>
    </row>
    <row r="150" spans="1:4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>
      <c r="A155" s="3" t="s">
        <v>35</v>
      </c>
      <c r="B155" s="6"/>
      <c r="C155" s="181"/>
      <c r="D155" s="179"/>
    </row>
    <row r="156" spans="1:4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3.52</v>
      </c>
      <c r="C163" s="182" t="s">
        <v>92</v>
      </c>
      <c r="D163" s="179">
        <v>2</v>
      </c>
    </row>
    <row r="164" spans="1:4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>
      <c r="A167" s="3" t="s">
        <v>49</v>
      </c>
      <c r="B167" s="6">
        <v>3.738</v>
      </c>
      <c r="C167" s="182" t="s">
        <v>92</v>
      </c>
      <c r="D167" s="179">
        <v>2</v>
      </c>
    </row>
    <row r="168" spans="1:4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>
      <c r="A169" s="3" t="s">
        <v>51</v>
      </c>
      <c r="B169" s="6">
        <v>3.738</v>
      </c>
      <c r="C169" s="182" t="s">
        <v>92</v>
      </c>
      <c r="D169" s="179">
        <v>2</v>
      </c>
    </row>
    <row r="170" spans="1:4">
      <c r="A170" s="3" t="s">
        <v>52</v>
      </c>
      <c r="B170" s="6">
        <v>3.77</v>
      </c>
      <c r="C170" s="182" t="s">
        <v>92</v>
      </c>
      <c r="D170" s="179">
        <v>2</v>
      </c>
    </row>
    <row r="171" spans="1:4">
      <c r="A171" s="3" t="s">
        <v>53</v>
      </c>
      <c r="B171" s="6"/>
      <c r="C171" s="181"/>
      <c r="D171" s="179"/>
    </row>
    <row r="172" spans="1:4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>
      <c r="A173" s="3" t="s">
        <v>55</v>
      </c>
      <c r="B173" s="6">
        <v>2.27</v>
      </c>
      <c r="C173" s="182" t="s">
        <v>92</v>
      </c>
      <c r="D173" s="179">
        <v>3</v>
      </c>
    </row>
    <row r="174" spans="1:4">
      <c r="A174" s="3" t="s">
        <v>56</v>
      </c>
      <c r="B174" s="6">
        <v>3.52</v>
      </c>
      <c r="C174" s="182" t="s">
        <v>92</v>
      </c>
      <c r="D174" s="179">
        <v>2</v>
      </c>
    </row>
    <row r="175" spans="1:4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11</v>
      </c>
      <c r="C196" s="8"/>
      <c r="D196" s="6"/>
    </row>
    <row r="197" spans="1:4">
      <c r="A197" s="3" t="s">
        <v>190</v>
      </c>
      <c r="B197" s="6" t="s">
        <v>20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>
      <c r="A202" s="3" t="s">
        <v>28</v>
      </c>
      <c r="B202" s="6"/>
      <c r="C202" s="95"/>
      <c r="D202"/>
    </row>
    <row r="203" spans="1:4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>
      <c r="A208" s="3" t="s">
        <v>35</v>
      </c>
      <c r="B208" s="6"/>
      <c r="C208" s="95"/>
      <c r="D208"/>
    </row>
    <row r="209" spans="1:4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>
      <c r="A210" s="3" t="s">
        <v>37</v>
      </c>
      <c r="B210" s="6">
        <v>2.867</v>
      </c>
      <c r="C210" s="96" t="s">
        <v>109</v>
      </c>
      <c r="D210">
        <v>14</v>
      </c>
    </row>
    <row r="211" spans="1:4">
      <c r="A211" s="3" t="s">
        <v>38</v>
      </c>
      <c r="B211" s="6">
        <v>1.403</v>
      </c>
      <c r="C211" s="96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>
      <c r="A215" s="3" t="s">
        <v>43</v>
      </c>
      <c r="B215" s="6"/>
      <c r="C215" s="95"/>
      <c r="D215"/>
    </row>
    <row r="216" spans="1:4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>
      <c r="A218" s="3" t="s">
        <v>47</v>
      </c>
      <c r="B218" s="6">
        <v>1.397</v>
      </c>
      <c r="C218" s="96" t="s">
        <v>104</v>
      </c>
      <c r="D218">
        <v>15</v>
      </c>
    </row>
    <row r="219" spans="1:4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>
      <c r="A220" s="3" t="s">
        <v>49</v>
      </c>
      <c r="B220" s="6">
        <v>6.867</v>
      </c>
      <c r="C220" s="96" t="s">
        <v>99</v>
      </c>
      <c r="D220">
        <v>14</v>
      </c>
    </row>
    <row r="221" spans="1:4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>
        <v>6.141</v>
      </c>
      <c r="C225" s="96" t="s">
        <v>99</v>
      </c>
      <c r="D225">
        <v>14</v>
      </c>
    </row>
    <row r="226" spans="1:4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>
      <c r="A228" s="3" t="s">
        <v>57</v>
      </c>
      <c r="B228" s="6">
        <v>0.71</v>
      </c>
      <c r="C228" s="96" t="s">
        <v>104</v>
      </c>
      <c r="D228">
        <v>17</v>
      </c>
    </row>
    <row r="229" spans="1:4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>
      <c r="A233" s="3" t="s">
        <v>62</v>
      </c>
      <c r="B233" s="6">
        <v>2.8620000000000001</v>
      </c>
      <c r="C233" s="96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11</v>
      </c>
      <c r="C251" s="8"/>
      <c r="D251" s="6"/>
    </row>
    <row r="252" spans="1:4">
      <c r="A252" s="3" t="s">
        <v>190</v>
      </c>
      <c r="B252" s="6" t="s">
        <v>20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7" t="s">
        <v>120</v>
      </c>
      <c r="D254">
        <v>16</v>
      </c>
    </row>
    <row r="255" spans="1:4">
      <c r="A255" s="3" t="s">
        <v>75</v>
      </c>
      <c r="B255" s="97">
        <v>43.17</v>
      </c>
      <c r="C255" s="97" t="s">
        <v>121</v>
      </c>
      <c r="D255">
        <v>15</v>
      </c>
    </row>
    <row r="256" spans="1:4">
      <c r="A256" s="3" t="s">
        <v>76</v>
      </c>
      <c r="B256" s="97">
        <v>63.82</v>
      </c>
      <c r="C256" s="97" t="s">
        <v>99</v>
      </c>
      <c r="D256">
        <v>16</v>
      </c>
    </row>
    <row r="257" spans="1:4">
      <c r="A257" s="3" t="s">
        <v>77</v>
      </c>
      <c r="B257" s="97">
        <v>37.58</v>
      </c>
      <c r="C257" s="97" t="s">
        <v>121</v>
      </c>
      <c r="D257">
        <v>16</v>
      </c>
    </row>
    <row r="258" spans="1:4">
      <c r="A258" s="3" t="s">
        <v>38</v>
      </c>
      <c r="B258" s="97">
        <v>48.92</v>
      </c>
      <c r="C258" s="97" t="s">
        <v>120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11</v>
      </c>
      <c r="D260"/>
    </row>
    <row r="261" spans="1:4">
      <c r="A261" s="3" t="s">
        <v>190</v>
      </c>
      <c r="B261"/>
      <c r="C261" s="98" t="s">
        <v>20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-18.47</v>
      </c>
      <c r="C263" s="97" t="s">
        <v>122</v>
      </c>
      <c r="D263">
        <v>9</v>
      </c>
    </row>
    <row r="264" spans="1:4">
      <c r="A264" s="3" t="s">
        <v>75</v>
      </c>
      <c r="B264" s="97">
        <v>-5.64</v>
      </c>
      <c r="C264" s="97" t="s">
        <v>122</v>
      </c>
      <c r="D264">
        <v>9</v>
      </c>
    </row>
    <row r="265" spans="1:4">
      <c r="A265" s="3" t="s">
        <v>76</v>
      </c>
      <c r="B265" s="97">
        <v>-22.91</v>
      </c>
      <c r="C265" s="97" t="s">
        <v>123</v>
      </c>
      <c r="D265">
        <v>23</v>
      </c>
    </row>
    <row r="266" spans="1:4">
      <c r="A266" s="3" t="s">
        <v>77</v>
      </c>
      <c r="B266" s="97">
        <v>-19.96</v>
      </c>
      <c r="C266" s="97" t="s">
        <v>124</v>
      </c>
      <c r="D266">
        <v>22</v>
      </c>
    </row>
    <row r="267" spans="1:4">
      <c r="A267" s="3" t="s">
        <v>38</v>
      </c>
      <c r="B267" s="97">
        <v>-0.39</v>
      </c>
      <c r="C267" s="97" t="s">
        <v>126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11</v>
      </c>
      <c r="D269"/>
    </row>
    <row r="270" spans="1:4">
      <c r="A270" s="3" t="s">
        <v>190</v>
      </c>
      <c r="B270"/>
      <c r="C270" s="98" t="s">
        <v>20</v>
      </c>
      <c r="D270"/>
    </row>
    <row r="271" spans="1:4">
      <c r="A271" s="3" t="s">
        <v>63</v>
      </c>
      <c r="B271" s="99" t="s">
        <v>73</v>
      </c>
      <c r="C271"/>
      <c r="D271"/>
    </row>
    <row r="272" spans="1:4">
      <c r="A272" s="3" t="s">
        <v>74</v>
      </c>
      <c r="B272" s="97">
        <v>24.22</v>
      </c>
      <c r="C272"/>
      <c r="D272"/>
    </row>
    <row r="273" spans="1:4">
      <c r="A273" s="3" t="s">
        <v>75</v>
      </c>
      <c r="B273" s="97">
        <v>24.45</v>
      </c>
      <c r="C273"/>
      <c r="D273"/>
    </row>
    <row r="274" spans="1:4">
      <c r="A274" s="3" t="s">
        <v>76</v>
      </c>
      <c r="B274" s="97">
        <v>18.36</v>
      </c>
      <c r="C274"/>
      <c r="D274"/>
    </row>
    <row r="275" spans="1:4">
      <c r="A275" s="3" t="s">
        <v>77</v>
      </c>
      <c r="B275" s="97">
        <v>14.64</v>
      </c>
      <c r="C275"/>
      <c r="D275"/>
    </row>
    <row r="276" spans="1:4">
      <c r="A276" s="3" t="s">
        <v>38</v>
      </c>
      <c r="B276" s="97">
        <v>26.43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11</v>
      </c>
    </row>
    <row r="291" spans="1:4">
      <c r="A291" s="3" t="s">
        <v>190</v>
      </c>
      <c r="B291" s="6" t="s">
        <v>20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453</v>
      </c>
    </row>
    <row r="295" spans="1:4">
      <c r="A295" s="3" t="s">
        <v>206</v>
      </c>
      <c r="B295" s="6">
        <v>962</v>
      </c>
    </row>
    <row r="296" spans="1:4">
      <c r="A296" s="3" t="s">
        <v>207</v>
      </c>
      <c r="B296" s="6">
        <v>1090</v>
      </c>
    </row>
    <row r="297" spans="1:4">
      <c r="A297" s="3" t="s">
        <v>208</v>
      </c>
      <c r="B297" s="6">
        <v>1468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11</v>
      </c>
    </row>
    <row r="310" spans="1:4">
      <c r="A310" s="3" t="s">
        <v>190</v>
      </c>
      <c r="B310" s="6" t="s">
        <v>20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706</v>
      </c>
    </row>
    <row r="314" spans="1:4">
      <c r="A314" s="3" t="s">
        <v>212</v>
      </c>
      <c r="B314" s="6">
        <v>914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11</v>
      </c>
    </row>
    <row r="330" spans="1:4">
      <c r="A330" s="3" t="s">
        <v>190</v>
      </c>
      <c r="B330" s="6" t="s">
        <v>20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>
        <v>809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1:4">
      <c r="B338" s="3" t="s">
        <v>89</v>
      </c>
    </row>
    <row r="339" spans="1:4">
      <c r="B339" s="3" t="s">
        <v>89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11</v>
      </c>
    </row>
    <row r="346" spans="1:4">
      <c r="A346" s="3" t="s">
        <v>190</v>
      </c>
      <c r="B346" s="6" t="s">
        <v>20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20.68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54.56</v>
      </c>
    </row>
    <row r="359" spans="1:2">
      <c r="A359" s="3">
        <v>11</v>
      </c>
      <c r="B359" s="6">
        <v>65.989999999999995</v>
      </c>
    </row>
    <row r="360" spans="1:2">
      <c r="A360" s="3">
        <v>12</v>
      </c>
      <c r="B360" s="6">
        <v>71.739999999999995</v>
      </c>
    </row>
    <row r="361" spans="1:2">
      <c r="A361" s="3">
        <v>13</v>
      </c>
      <c r="B361" s="6">
        <v>72.3</v>
      </c>
    </row>
    <row r="362" spans="1:2">
      <c r="A362" s="3">
        <v>14</v>
      </c>
      <c r="B362" s="6">
        <v>66.38</v>
      </c>
    </row>
    <row r="363" spans="1:2">
      <c r="A363" s="3">
        <v>15</v>
      </c>
      <c r="B363" s="6">
        <v>54.8</v>
      </c>
    </row>
    <row r="364" spans="1:2">
      <c r="A364" s="3">
        <v>16</v>
      </c>
      <c r="B364" s="6">
        <v>38.840000000000003</v>
      </c>
    </row>
    <row r="365" spans="1:2">
      <c r="A365" s="3">
        <v>17</v>
      </c>
      <c r="B365" s="6">
        <v>20.46</v>
      </c>
    </row>
    <row r="366" spans="1:2">
      <c r="A366" s="3">
        <v>18</v>
      </c>
      <c r="B366" s="6">
        <v>0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11</v>
      </c>
    </row>
    <row r="386" spans="1:4">
      <c r="A386" s="3" t="s">
        <v>190</v>
      </c>
      <c r="B386" s="6" t="s">
        <v>20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20.149999999999999</v>
      </c>
    </row>
    <row r="397" spans="1:4">
      <c r="A397" s="3">
        <v>9</v>
      </c>
      <c r="B397" s="6">
        <v>37.9</v>
      </c>
    </row>
    <row r="398" spans="1:4">
      <c r="A398" s="3">
        <v>10</v>
      </c>
      <c r="B398" s="6">
        <v>53.15</v>
      </c>
    </row>
    <row r="399" spans="1:4">
      <c r="A399" s="3">
        <v>11</v>
      </c>
      <c r="B399" s="6">
        <v>64.400000000000006</v>
      </c>
    </row>
    <row r="400" spans="1:4">
      <c r="A400" s="3">
        <v>12</v>
      </c>
      <c r="B400" s="6">
        <v>69.95</v>
      </c>
    </row>
    <row r="401" spans="1:4">
      <c r="A401" s="3">
        <v>13</v>
      </c>
      <c r="B401" s="6">
        <v>71.16</v>
      </c>
    </row>
    <row r="402" spans="1:4">
      <c r="A402" s="3">
        <v>14</v>
      </c>
      <c r="B402" s="6">
        <v>66.02</v>
      </c>
    </row>
    <row r="403" spans="1:4">
      <c r="A403" s="3">
        <v>15</v>
      </c>
      <c r="B403" s="6">
        <v>55.16</v>
      </c>
    </row>
    <row r="404" spans="1:4">
      <c r="A404" s="3">
        <v>16</v>
      </c>
      <c r="B404" s="6">
        <v>39.729999999999997</v>
      </c>
    </row>
    <row r="405" spans="1:4">
      <c r="A405" s="3">
        <v>17</v>
      </c>
      <c r="B405" s="6">
        <v>21.6</v>
      </c>
    </row>
    <row r="406" spans="1:4">
      <c r="A406" s="3">
        <v>18</v>
      </c>
      <c r="B406" s="6">
        <v>0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11</v>
      </c>
    </row>
    <row r="426" spans="1:4">
      <c r="A426" s="3" t="s">
        <v>190</v>
      </c>
      <c r="B426" s="6" t="s">
        <v>20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0.2</v>
      </c>
    </row>
    <row r="434" spans="1:2">
      <c r="A434" s="3">
        <v>6</v>
      </c>
      <c r="B434" s="6">
        <v>25.7</v>
      </c>
    </row>
    <row r="435" spans="1:2">
      <c r="A435" s="3">
        <v>7</v>
      </c>
      <c r="B435" s="6">
        <v>62.1</v>
      </c>
    </row>
    <row r="436" spans="1:2">
      <c r="A436" s="3">
        <v>8</v>
      </c>
      <c r="B436" s="6">
        <v>107.47</v>
      </c>
    </row>
    <row r="437" spans="1:2">
      <c r="A437" s="3">
        <v>9</v>
      </c>
      <c r="B437" s="6">
        <v>232.33</v>
      </c>
    </row>
    <row r="438" spans="1:2">
      <c r="A438" s="3">
        <v>10</v>
      </c>
      <c r="B438" s="6">
        <v>349.16</v>
      </c>
    </row>
    <row r="439" spans="1:2">
      <c r="A439" s="3">
        <v>11</v>
      </c>
      <c r="B439" s="6">
        <v>430.22</v>
      </c>
    </row>
    <row r="440" spans="1:2">
      <c r="A440" s="3">
        <v>12</v>
      </c>
      <c r="B440" s="6">
        <v>459.85</v>
      </c>
    </row>
    <row r="441" spans="1:2">
      <c r="A441" s="3">
        <v>13</v>
      </c>
      <c r="B441" s="6">
        <v>462.28</v>
      </c>
    </row>
    <row r="442" spans="1:2">
      <c r="A442" s="3">
        <v>14</v>
      </c>
      <c r="B442" s="6">
        <v>404.57</v>
      </c>
    </row>
    <row r="443" spans="1:2">
      <c r="A443" s="3">
        <v>15</v>
      </c>
      <c r="B443" s="6">
        <v>319.26</v>
      </c>
    </row>
    <row r="444" spans="1:2">
      <c r="A444" s="3">
        <v>16</v>
      </c>
      <c r="B444" s="6">
        <v>193.61</v>
      </c>
    </row>
    <row r="445" spans="1:2">
      <c r="A445" s="3">
        <v>17</v>
      </c>
      <c r="B445" s="6">
        <v>132.30000000000001</v>
      </c>
    </row>
    <row r="446" spans="1:2">
      <c r="A446" s="3">
        <v>18</v>
      </c>
      <c r="B446" s="6">
        <v>76.599999999999994</v>
      </c>
    </row>
    <row r="447" spans="1:2">
      <c r="A447" s="3">
        <v>19</v>
      </c>
      <c r="B447" s="6">
        <v>18.05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11</v>
      </c>
    </row>
    <row r="466" spans="1:4">
      <c r="A466" s="3" t="s">
        <v>190</v>
      </c>
      <c r="B466" s="6" t="s">
        <v>20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0.2</v>
      </c>
    </row>
    <row r="474" spans="1:4">
      <c r="A474" s="3">
        <v>6</v>
      </c>
      <c r="B474" s="6">
        <v>25.7</v>
      </c>
    </row>
    <row r="475" spans="1:4">
      <c r="A475" s="3">
        <v>7</v>
      </c>
      <c r="B475" s="6">
        <v>62.1</v>
      </c>
    </row>
    <row r="476" spans="1:4">
      <c r="A476" s="3">
        <v>8</v>
      </c>
      <c r="B476" s="6">
        <v>72</v>
      </c>
    </row>
    <row r="477" spans="1:4">
      <c r="A477" s="3">
        <v>9</v>
      </c>
      <c r="B477" s="6">
        <v>92.6</v>
      </c>
    </row>
    <row r="478" spans="1:4">
      <c r="A478" s="3">
        <v>10</v>
      </c>
      <c r="B478" s="6">
        <v>112.8</v>
      </c>
    </row>
    <row r="479" spans="1:4">
      <c r="A479" s="3">
        <v>11</v>
      </c>
      <c r="B479" s="6">
        <v>136.75</v>
      </c>
    </row>
    <row r="480" spans="1:4">
      <c r="A480" s="3">
        <v>12</v>
      </c>
      <c r="B480" s="6">
        <v>150.9</v>
      </c>
    </row>
    <row r="481" spans="1:4">
      <c r="A481" s="3">
        <v>13</v>
      </c>
      <c r="B481" s="6">
        <v>382.5</v>
      </c>
    </row>
    <row r="482" spans="1:4">
      <c r="A482" s="3">
        <v>14</v>
      </c>
      <c r="B482" s="6">
        <v>576.80999999999995</v>
      </c>
    </row>
    <row r="483" spans="1:4">
      <c r="A483" s="3">
        <v>15</v>
      </c>
      <c r="B483" s="6">
        <v>744.52</v>
      </c>
    </row>
    <row r="484" spans="1:4">
      <c r="A484" s="3">
        <v>16</v>
      </c>
      <c r="B484" s="6">
        <v>807.29</v>
      </c>
    </row>
    <row r="485" spans="1:4">
      <c r="A485" s="3">
        <v>17</v>
      </c>
      <c r="B485" s="6">
        <v>541.67999999999995</v>
      </c>
    </row>
    <row r="486" spans="1:4">
      <c r="A486" s="3">
        <v>18</v>
      </c>
      <c r="B486" s="6">
        <v>145.25</v>
      </c>
    </row>
    <row r="487" spans="1:4">
      <c r="A487" s="3">
        <v>19</v>
      </c>
      <c r="B487" s="6">
        <v>24.9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11</v>
      </c>
    </row>
    <row r="505" spans="1:4">
      <c r="A505" s="3" t="s">
        <v>190</v>
      </c>
      <c r="B505" s="6" t="s">
        <v>20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-13.04</v>
      </c>
    </row>
    <row r="509" spans="1:4">
      <c r="A509" s="3">
        <v>2</v>
      </c>
      <c r="B509" s="6">
        <v>-14.59</v>
      </c>
    </row>
    <row r="510" spans="1:4">
      <c r="A510" s="3">
        <v>3</v>
      </c>
      <c r="B510" s="6">
        <v>-15.65</v>
      </c>
    </row>
    <row r="511" spans="1:4">
      <c r="A511" s="3">
        <v>4</v>
      </c>
      <c r="B511" s="6">
        <v>-16.46</v>
      </c>
    </row>
    <row r="512" spans="1:4">
      <c r="A512" s="3">
        <v>5</v>
      </c>
      <c r="B512" s="6">
        <v>-17.16</v>
      </c>
    </row>
    <row r="513" spans="1:2">
      <c r="A513" s="3">
        <v>6</v>
      </c>
      <c r="B513" s="6">
        <v>-17.79</v>
      </c>
    </row>
    <row r="514" spans="1:2">
      <c r="A514" s="3">
        <v>7</v>
      </c>
      <c r="B514" s="6">
        <v>-18.32</v>
      </c>
    </row>
    <row r="515" spans="1:2">
      <c r="A515" s="3">
        <v>8</v>
      </c>
      <c r="B515" s="6">
        <v>-18.47</v>
      </c>
    </row>
    <row r="516" spans="1:2">
      <c r="A516" s="3">
        <v>9</v>
      </c>
      <c r="B516" s="6">
        <v>-15.47</v>
      </c>
    </row>
    <row r="517" spans="1:2">
      <c r="A517" s="3">
        <v>10</v>
      </c>
      <c r="B517" s="6">
        <v>-9.56</v>
      </c>
    </row>
    <row r="518" spans="1:2">
      <c r="A518" s="3">
        <v>11</v>
      </c>
      <c r="B518" s="6">
        <v>0.49</v>
      </c>
    </row>
    <row r="519" spans="1:2">
      <c r="A519" s="3">
        <v>12</v>
      </c>
      <c r="B519" s="6">
        <v>10.39</v>
      </c>
    </row>
    <row r="520" spans="1:2">
      <c r="A520" s="3">
        <v>13</v>
      </c>
      <c r="B520" s="6">
        <v>18.75</v>
      </c>
    </row>
    <row r="521" spans="1:2">
      <c r="A521" s="3">
        <v>14</v>
      </c>
      <c r="B521" s="6">
        <v>25.48</v>
      </c>
    </row>
    <row r="522" spans="1:2">
      <c r="A522" s="3">
        <v>15</v>
      </c>
      <c r="B522" s="6">
        <v>29.21</v>
      </c>
    </row>
    <row r="523" spans="1:2">
      <c r="A523" s="3">
        <v>16</v>
      </c>
      <c r="B523" s="6">
        <v>28.97</v>
      </c>
    </row>
    <row r="524" spans="1:2">
      <c r="A524" s="3">
        <v>17</v>
      </c>
      <c r="B524" s="6">
        <v>22.58</v>
      </c>
    </row>
    <row r="525" spans="1:2">
      <c r="A525" s="3">
        <v>18</v>
      </c>
      <c r="B525" s="6">
        <v>15.59</v>
      </c>
    </row>
    <row r="526" spans="1:2">
      <c r="A526" s="3">
        <v>19</v>
      </c>
      <c r="B526" s="6">
        <v>10.199999999999999</v>
      </c>
    </row>
    <row r="527" spans="1:2">
      <c r="A527" s="3">
        <v>20</v>
      </c>
      <c r="B527" s="6">
        <v>6.02</v>
      </c>
    </row>
    <row r="528" spans="1:2">
      <c r="A528" s="3">
        <v>21</v>
      </c>
      <c r="B528" s="6">
        <v>2.39</v>
      </c>
    </row>
    <row r="529" spans="1:4">
      <c r="A529" s="3">
        <v>22</v>
      </c>
      <c r="B529" s="6">
        <v>-0.59</v>
      </c>
    </row>
    <row r="530" spans="1:4">
      <c r="A530" s="3">
        <v>23</v>
      </c>
      <c r="B530" s="6">
        <v>-3.04</v>
      </c>
    </row>
    <row r="531" spans="1:4">
      <c r="A531" s="3">
        <v>24</v>
      </c>
      <c r="B531" s="6">
        <v>-5.14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11</v>
      </c>
    </row>
    <row r="545" spans="1:4">
      <c r="A545" s="3" t="s">
        <v>190</v>
      </c>
      <c r="B545" s="6" t="s">
        <v>20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-2.68</v>
      </c>
    </row>
    <row r="549" spans="1:4">
      <c r="A549" s="3">
        <v>2</v>
      </c>
      <c r="B549" s="6">
        <v>-3.33</v>
      </c>
    </row>
    <row r="550" spans="1:4">
      <c r="A550" s="3">
        <v>3</v>
      </c>
      <c r="B550" s="6">
        <v>-3.72</v>
      </c>
    </row>
    <row r="551" spans="1:4">
      <c r="A551" s="3">
        <v>4</v>
      </c>
      <c r="B551" s="6">
        <v>-4.0999999999999996</v>
      </c>
    </row>
    <row r="552" spans="1:4">
      <c r="A552" s="3">
        <v>5</v>
      </c>
      <c r="B552" s="6">
        <v>-4.51</v>
      </c>
    </row>
    <row r="553" spans="1:4">
      <c r="A553" s="3">
        <v>6</v>
      </c>
      <c r="B553" s="6">
        <v>-4.93</v>
      </c>
    </row>
    <row r="554" spans="1:4">
      <c r="A554" s="3">
        <v>7</v>
      </c>
      <c r="B554" s="6">
        <v>-5.34</v>
      </c>
    </row>
    <row r="555" spans="1:4">
      <c r="A555" s="3">
        <v>8</v>
      </c>
      <c r="B555" s="6">
        <v>-5.64</v>
      </c>
    </row>
    <row r="556" spans="1:4">
      <c r="A556" s="3">
        <v>9</v>
      </c>
      <c r="B556" s="6">
        <v>-4.59</v>
      </c>
    </row>
    <row r="557" spans="1:4">
      <c r="A557" s="3">
        <v>10</v>
      </c>
      <c r="B557" s="6">
        <v>-2.64</v>
      </c>
    </row>
    <row r="558" spans="1:4">
      <c r="A558" s="3">
        <v>11</v>
      </c>
      <c r="B558" s="6">
        <v>0.75</v>
      </c>
    </row>
    <row r="559" spans="1:4">
      <c r="A559" s="3">
        <v>12</v>
      </c>
      <c r="B559" s="6">
        <v>3.26</v>
      </c>
    </row>
    <row r="560" spans="1:4">
      <c r="A560" s="3">
        <v>13</v>
      </c>
      <c r="B560" s="6">
        <v>4.99</v>
      </c>
    </row>
    <row r="561" spans="1:4">
      <c r="A561" s="3">
        <v>14</v>
      </c>
      <c r="B561" s="6">
        <v>6.51</v>
      </c>
    </row>
    <row r="562" spans="1:4">
      <c r="A562" s="3">
        <v>15</v>
      </c>
      <c r="B562" s="6">
        <v>7.11</v>
      </c>
    </row>
    <row r="563" spans="1:4">
      <c r="A563" s="3">
        <v>16</v>
      </c>
      <c r="B563" s="6">
        <v>6.68</v>
      </c>
    </row>
    <row r="564" spans="1:4">
      <c r="A564" s="3">
        <v>17</v>
      </c>
      <c r="B564" s="6">
        <v>4.24</v>
      </c>
    </row>
    <row r="565" spans="1:4">
      <c r="A565" s="3">
        <v>18</v>
      </c>
      <c r="B565" s="6">
        <v>2.4500000000000002</v>
      </c>
    </row>
    <row r="566" spans="1:4">
      <c r="A566" s="3">
        <v>19</v>
      </c>
      <c r="B566" s="6">
        <v>1.71</v>
      </c>
    </row>
    <row r="567" spans="1:4">
      <c r="A567" s="3">
        <v>20</v>
      </c>
      <c r="B567" s="6">
        <v>1.32</v>
      </c>
    </row>
    <row r="568" spans="1:4">
      <c r="A568" s="3">
        <v>21</v>
      </c>
      <c r="B568" s="6">
        <v>0.82</v>
      </c>
    </row>
    <row r="569" spans="1:4">
      <c r="A569" s="3">
        <v>22</v>
      </c>
      <c r="B569" s="6">
        <v>0.42</v>
      </c>
    </row>
    <row r="570" spans="1:4">
      <c r="A570" s="3">
        <v>23</v>
      </c>
      <c r="B570" s="6">
        <v>0.05</v>
      </c>
    </row>
    <row r="571" spans="1:4">
      <c r="A571" s="3">
        <v>24</v>
      </c>
      <c r="B571" s="6">
        <v>-0.34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11</v>
      </c>
    </row>
    <row r="585" spans="1:4">
      <c r="A585" s="3" t="s">
        <v>190</v>
      </c>
      <c r="B585" s="6" t="s">
        <v>20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22.26</v>
      </c>
    </row>
    <row r="589" spans="1:4">
      <c r="A589" s="3">
        <v>2</v>
      </c>
      <c r="B589" s="6">
        <v>21.11</v>
      </c>
    </row>
    <row r="590" spans="1:4">
      <c r="A590" s="3">
        <v>3</v>
      </c>
      <c r="B590" s="6">
        <v>20.28</v>
      </c>
    </row>
    <row r="591" spans="1:4">
      <c r="A591" s="3">
        <v>4</v>
      </c>
      <c r="B591" s="6">
        <v>19.489999999999998</v>
      </c>
    </row>
    <row r="592" spans="1:4">
      <c r="A592" s="3">
        <v>5</v>
      </c>
      <c r="B592" s="6">
        <v>19.14</v>
      </c>
    </row>
    <row r="593" spans="1:2">
      <c r="A593" s="3">
        <v>6</v>
      </c>
      <c r="B593" s="6">
        <v>19.809999999999999</v>
      </c>
    </row>
    <row r="594" spans="1:2">
      <c r="A594" s="3">
        <v>7</v>
      </c>
      <c r="B594" s="6">
        <v>22.49</v>
      </c>
    </row>
    <row r="595" spans="1:2">
      <c r="A595" s="3">
        <v>8</v>
      </c>
      <c r="B595" s="6">
        <v>24.81</v>
      </c>
    </row>
    <row r="596" spans="1:2">
      <c r="A596" s="3">
        <v>9</v>
      </c>
      <c r="B596" s="6">
        <v>28.04</v>
      </c>
    </row>
    <row r="597" spans="1:2">
      <c r="A597" s="3">
        <v>10</v>
      </c>
      <c r="B597" s="6">
        <v>32.11</v>
      </c>
    </row>
    <row r="598" spans="1:2">
      <c r="A598" s="3">
        <v>11</v>
      </c>
      <c r="B598" s="6">
        <v>36.54</v>
      </c>
    </row>
    <row r="599" spans="1:2">
      <c r="A599" s="3">
        <v>12</v>
      </c>
      <c r="B599" s="6">
        <v>41.15</v>
      </c>
    </row>
    <row r="600" spans="1:2">
      <c r="A600" s="3">
        <v>13</v>
      </c>
      <c r="B600" s="6">
        <v>45.03</v>
      </c>
    </row>
    <row r="601" spans="1:2">
      <c r="A601" s="3">
        <v>14</v>
      </c>
      <c r="B601" s="6">
        <v>47.65</v>
      </c>
    </row>
    <row r="602" spans="1:2">
      <c r="A602" s="3">
        <v>15</v>
      </c>
      <c r="B602" s="6">
        <v>49.04</v>
      </c>
    </row>
    <row r="603" spans="1:2">
      <c r="A603" s="3">
        <v>16</v>
      </c>
      <c r="B603" s="6">
        <v>49.28</v>
      </c>
    </row>
    <row r="604" spans="1:2">
      <c r="A604" s="3">
        <v>17</v>
      </c>
      <c r="B604" s="6">
        <v>48.73</v>
      </c>
    </row>
    <row r="605" spans="1:2">
      <c r="A605" s="3">
        <v>18</v>
      </c>
      <c r="B605" s="6">
        <v>46.58</v>
      </c>
    </row>
    <row r="606" spans="1:2">
      <c r="A606" s="3">
        <v>19</v>
      </c>
      <c r="B606" s="6">
        <v>34.909999999999997</v>
      </c>
    </row>
    <row r="607" spans="1:2">
      <c r="A607" s="3">
        <v>20</v>
      </c>
      <c r="B607" s="6">
        <v>30.69</v>
      </c>
    </row>
    <row r="608" spans="1:2">
      <c r="A608" s="3">
        <v>21</v>
      </c>
      <c r="B608" s="6">
        <v>28.81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25.69</v>
      </c>
    </row>
    <row r="611" spans="1:4">
      <c r="A611" s="3">
        <v>24</v>
      </c>
      <c r="B611" s="6">
        <v>24.1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11</v>
      </c>
    </row>
    <row r="625" spans="1:4">
      <c r="A625" s="3" t="s">
        <v>190</v>
      </c>
      <c r="B625" s="6" t="s">
        <v>20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24.53</v>
      </c>
    </row>
    <row r="629" spans="1:4">
      <c r="A629" s="3">
        <v>2</v>
      </c>
      <c r="B629" s="6">
        <v>23.8</v>
      </c>
    </row>
    <row r="630" spans="1:4">
      <c r="A630" s="3">
        <v>3</v>
      </c>
      <c r="B630" s="6">
        <v>23.23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22.27</v>
      </c>
    </row>
    <row r="633" spans="1:4">
      <c r="A633" s="3">
        <v>6</v>
      </c>
      <c r="B633" s="6">
        <v>22.67</v>
      </c>
    </row>
    <row r="634" spans="1:4">
      <c r="A634" s="3">
        <v>7</v>
      </c>
      <c r="B634" s="6">
        <v>24.55</v>
      </c>
    </row>
    <row r="635" spans="1:4">
      <c r="A635" s="3">
        <v>8</v>
      </c>
      <c r="B635" s="6">
        <v>27.57</v>
      </c>
    </row>
    <row r="636" spans="1:4">
      <c r="A636" s="3">
        <v>9</v>
      </c>
      <c r="B636" s="6">
        <v>29.42</v>
      </c>
    </row>
    <row r="637" spans="1:4">
      <c r="A637" s="3">
        <v>10</v>
      </c>
      <c r="B637" s="6">
        <v>30.68</v>
      </c>
    </row>
    <row r="638" spans="1:4">
      <c r="A638" s="3">
        <v>11</v>
      </c>
      <c r="B638" s="6">
        <v>31.91</v>
      </c>
    </row>
    <row r="639" spans="1:4">
      <c r="A639" s="3">
        <v>12</v>
      </c>
      <c r="B639" s="6">
        <v>33.270000000000003</v>
      </c>
    </row>
    <row r="640" spans="1:4">
      <c r="A640" s="3">
        <v>13</v>
      </c>
      <c r="B640" s="6">
        <v>34.270000000000003</v>
      </c>
    </row>
    <row r="641" spans="1:4">
      <c r="A641" s="3">
        <v>14</v>
      </c>
      <c r="B641" s="6">
        <v>34.9</v>
      </c>
    </row>
    <row r="642" spans="1:4">
      <c r="A642" s="3">
        <v>15</v>
      </c>
      <c r="B642" s="6">
        <v>35.19</v>
      </c>
    </row>
    <row r="643" spans="1:4">
      <c r="A643" s="3">
        <v>16</v>
      </c>
      <c r="B643" s="6">
        <v>35.28</v>
      </c>
    </row>
    <row r="644" spans="1:4">
      <c r="A644" s="3">
        <v>17</v>
      </c>
      <c r="B644" s="6">
        <v>35.299999999999997</v>
      </c>
    </row>
    <row r="645" spans="1:4">
      <c r="A645" s="3">
        <v>18</v>
      </c>
      <c r="B645" s="6">
        <v>34.71</v>
      </c>
    </row>
    <row r="646" spans="1:4">
      <c r="A646" s="3">
        <v>19</v>
      </c>
      <c r="B646" s="6">
        <v>30.74</v>
      </c>
    </row>
    <row r="647" spans="1:4">
      <c r="A647" s="3">
        <v>20</v>
      </c>
      <c r="B647" s="6">
        <v>29.38</v>
      </c>
    </row>
    <row r="648" spans="1:4">
      <c r="A648" s="3">
        <v>21</v>
      </c>
      <c r="B648" s="6">
        <v>27.64</v>
      </c>
    </row>
    <row r="649" spans="1:4">
      <c r="A649" s="3">
        <v>22</v>
      </c>
      <c r="B649" s="6">
        <v>27.46</v>
      </c>
    </row>
    <row r="650" spans="1:4">
      <c r="A650" s="3">
        <v>23</v>
      </c>
      <c r="B650" s="6">
        <v>27.1</v>
      </c>
    </row>
    <row r="651" spans="1:4">
      <c r="A651" s="3">
        <v>24</v>
      </c>
      <c r="B651" s="6">
        <v>26.02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11</v>
      </c>
    </row>
    <row r="665" spans="1:4">
      <c r="A665" s="3" t="s">
        <v>190</v>
      </c>
      <c r="B665" s="6" t="s">
        <v>20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4.2249999999999996</v>
      </c>
    </row>
    <row r="669" spans="1:4">
      <c r="A669" s="3">
        <v>2</v>
      </c>
      <c r="B669" s="6">
        <v>4.3540000000000001</v>
      </c>
    </row>
    <row r="670" spans="1:4">
      <c r="A670" s="3">
        <v>3</v>
      </c>
      <c r="B670" s="6">
        <v>4.3209999999999997</v>
      </c>
    </row>
    <row r="671" spans="1:4">
      <c r="A671" s="3">
        <v>4</v>
      </c>
      <c r="B671" s="6">
        <v>4.3079999999999998</v>
      </c>
    </row>
    <row r="672" spans="1:4">
      <c r="A672" s="3">
        <v>5</v>
      </c>
      <c r="B672" s="6">
        <v>4.3029999999999999</v>
      </c>
    </row>
    <row r="673" spans="1:2">
      <c r="A673" s="3">
        <v>6</v>
      </c>
      <c r="B673" s="6">
        <v>4.3070000000000004</v>
      </c>
    </row>
    <row r="674" spans="1:2">
      <c r="A674" s="3">
        <v>7</v>
      </c>
      <c r="B674" s="6">
        <v>4.3070000000000004</v>
      </c>
    </row>
    <row r="675" spans="1:2">
      <c r="A675" s="3">
        <v>8</v>
      </c>
      <c r="B675" s="6">
        <v>4.1669999999999998</v>
      </c>
    </row>
    <row r="676" spans="1:2">
      <c r="A676" s="3">
        <v>9</v>
      </c>
      <c r="B676" s="6">
        <v>2.9119999999999999</v>
      </c>
    </row>
    <row r="677" spans="1:2">
      <c r="A677" s="3">
        <v>10</v>
      </c>
      <c r="B677" s="6">
        <v>1.466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-0.42399999999999999</v>
      </c>
    </row>
    <row r="680" spans="1:2">
      <c r="A680" s="3">
        <v>13</v>
      </c>
      <c r="B680" s="6">
        <v>-2.3639999999999999</v>
      </c>
    </row>
    <row r="681" spans="1:2">
      <c r="A681" s="3">
        <v>14</v>
      </c>
      <c r="B681" s="6">
        <v>-2.7589999999999999</v>
      </c>
    </row>
    <row r="682" spans="1:2">
      <c r="A682" s="3">
        <v>15</v>
      </c>
      <c r="B682" s="6">
        <v>-2.431</v>
      </c>
    </row>
    <row r="683" spans="1:2">
      <c r="A683" s="3">
        <v>16</v>
      </c>
      <c r="B683" s="6">
        <v>-1.1399999999999999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1.292</v>
      </c>
    </row>
    <row r="686" spans="1:2">
      <c r="A686" s="3">
        <v>19</v>
      </c>
      <c r="B686" s="6">
        <v>2.4449999999999998</v>
      </c>
    </row>
    <row r="687" spans="1:2">
      <c r="A687" s="3">
        <v>20</v>
      </c>
      <c r="B687" s="6">
        <v>2.9409999999999998</v>
      </c>
    </row>
    <row r="688" spans="1:2">
      <c r="A688" s="3">
        <v>21</v>
      </c>
      <c r="B688" s="6">
        <v>3.4049999999999998</v>
      </c>
    </row>
    <row r="689" spans="1:4">
      <c r="A689" s="3">
        <v>22</v>
      </c>
      <c r="B689" s="6">
        <v>3.5939999999999999</v>
      </c>
    </row>
    <row r="690" spans="1:4">
      <c r="A690" s="3">
        <v>23</v>
      </c>
      <c r="B690" s="6">
        <v>3.6960000000000002</v>
      </c>
    </row>
    <row r="691" spans="1:4">
      <c r="A691" s="3">
        <v>24</v>
      </c>
      <c r="B691" s="6">
        <v>3.7690000000000001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11</v>
      </c>
    </row>
    <row r="705" spans="1:4">
      <c r="A705" s="3" t="s">
        <v>190</v>
      </c>
      <c r="B705" s="6" t="s">
        <v>20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3.4</v>
      </c>
    </row>
    <row r="709" spans="1:4">
      <c r="A709" s="3">
        <v>2</v>
      </c>
      <c r="B709" s="6">
        <v>3.5470000000000002</v>
      </c>
    </row>
    <row r="710" spans="1:4">
      <c r="A710" s="3">
        <v>3</v>
      </c>
      <c r="B710" s="6">
        <v>3.573</v>
      </c>
    </row>
    <row r="711" spans="1:4">
      <c r="A711" s="3">
        <v>4</v>
      </c>
      <c r="B711" s="6">
        <v>3.629</v>
      </c>
    </row>
    <row r="712" spans="1:4">
      <c r="A712" s="3">
        <v>5</v>
      </c>
      <c r="B712" s="6">
        <v>3.6869999999999998</v>
      </c>
    </row>
    <row r="713" spans="1:4">
      <c r="A713" s="3">
        <v>6</v>
      </c>
      <c r="B713" s="6">
        <v>3.7469999999999999</v>
      </c>
    </row>
    <row r="714" spans="1:4">
      <c r="A714" s="3">
        <v>7</v>
      </c>
      <c r="B714" s="6">
        <v>3.7970000000000002</v>
      </c>
    </row>
    <row r="715" spans="1:4">
      <c r="A715" s="3">
        <v>8</v>
      </c>
      <c r="B715" s="6">
        <v>3.794</v>
      </c>
    </row>
    <row r="716" spans="1:4">
      <c r="A716" s="3">
        <v>9</v>
      </c>
      <c r="B716" s="6">
        <v>3.1680000000000001</v>
      </c>
    </row>
    <row r="717" spans="1:4">
      <c r="A717" s="3">
        <v>10</v>
      </c>
      <c r="B717" s="6">
        <v>2.4489999999999998</v>
      </c>
    </row>
    <row r="718" spans="1:4">
      <c r="A718" s="3">
        <v>11</v>
      </c>
      <c r="B718" s="6">
        <v>1.2929999999999999</v>
      </c>
    </row>
    <row r="719" spans="1:4">
      <c r="A719" s="3">
        <v>12</v>
      </c>
      <c r="B719" s="6">
        <v>0.61899999999999999</v>
      </c>
    </row>
    <row r="720" spans="1:4">
      <c r="A720" s="3">
        <v>13</v>
      </c>
      <c r="B720" s="6">
        <v>0.13600000000000001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8.7999999999999995E-2</v>
      </c>
    </row>
    <row r="724" spans="1:4">
      <c r="A724" s="3">
        <v>17</v>
      </c>
      <c r="B724" s="6">
        <v>1.198</v>
      </c>
    </row>
    <row r="725" spans="1:4">
      <c r="A725" s="3">
        <v>18</v>
      </c>
      <c r="B725" s="6">
        <v>1.6020000000000001</v>
      </c>
    </row>
    <row r="726" spans="1:4">
      <c r="A726" s="3">
        <v>19</v>
      </c>
      <c r="B726" s="6">
        <v>1.8049999999999999</v>
      </c>
    </row>
    <row r="727" spans="1:4">
      <c r="A727" s="3">
        <v>20</v>
      </c>
      <c r="B727" s="6">
        <v>1.9430000000000001</v>
      </c>
    </row>
    <row r="728" spans="1:4">
      <c r="A728" s="3">
        <v>21</v>
      </c>
      <c r="B728" s="6">
        <v>2.121</v>
      </c>
    </row>
    <row r="729" spans="1:4">
      <c r="A729" s="3">
        <v>22</v>
      </c>
      <c r="B729" s="6">
        <v>2.2269999999999999</v>
      </c>
    </row>
    <row r="730" spans="1:4">
      <c r="A730" s="3">
        <v>23</v>
      </c>
      <c r="B730" s="6">
        <v>2.3380000000000001</v>
      </c>
    </row>
    <row r="731" spans="1:4">
      <c r="A731" s="3">
        <v>24</v>
      </c>
      <c r="B731" s="6">
        <v>2.4580000000000002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11</v>
      </c>
    </row>
    <row r="746" spans="1:4">
      <c r="A746" s="3" t="s">
        <v>190</v>
      </c>
      <c r="B746" s="6" t="s">
        <v>20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2</v>
      </c>
    </row>
    <row r="794" spans="1:2">
      <c r="A794" s="3">
        <v>-5</v>
      </c>
      <c r="B794" s="6">
        <v>4</v>
      </c>
    </row>
    <row r="795" spans="1:2">
      <c r="A795" s="3">
        <v>-4</v>
      </c>
      <c r="B795" s="6">
        <v>5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10</v>
      </c>
    </row>
    <row r="798" spans="1:2">
      <c r="A798" s="3">
        <v>-1</v>
      </c>
      <c r="B798" s="6">
        <v>18</v>
      </c>
    </row>
    <row r="799" spans="1:2">
      <c r="A799" s="3">
        <v>0</v>
      </c>
      <c r="B799" s="6">
        <v>20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16</v>
      </c>
    </row>
    <row r="802" spans="1:2">
      <c r="A802" s="3">
        <v>3</v>
      </c>
      <c r="B802" s="6">
        <v>25</v>
      </c>
    </row>
    <row r="803" spans="1:2">
      <c r="A803" s="3">
        <v>4</v>
      </c>
      <c r="B803" s="6">
        <v>24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35</v>
      </c>
    </row>
    <row r="806" spans="1:2">
      <c r="A806" s="3">
        <v>7</v>
      </c>
      <c r="B806" s="6">
        <v>45</v>
      </c>
    </row>
    <row r="807" spans="1:2">
      <c r="A807" s="3">
        <v>8</v>
      </c>
      <c r="B807" s="6">
        <v>59</v>
      </c>
    </row>
    <row r="808" spans="1:2">
      <c r="A808" s="3">
        <v>9</v>
      </c>
      <c r="B808" s="6">
        <v>73</v>
      </c>
    </row>
    <row r="809" spans="1:2">
      <c r="A809" s="3">
        <v>10</v>
      </c>
      <c r="B809" s="6">
        <v>118</v>
      </c>
    </row>
    <row r="810" spans="1:2">
      <c r="A810" s="3">
        <v>11</v>
      </c>
      <c r="B810" s="6">
        <v>134</v>
      </c>
    </row>
    <row r="811" spans="1:2">
      <c r="A811" s="3">
        <v>12</v>
      </c>
      <c r="B811" s="6">
        <v>138</v>
      </c>
    </row>
    <row r="812" spans="1:2">
      <c r="A812" s="3">
        <v>13</v>
      </c>
      <c r="B812" s="6">
        <v>173</v>
      </c>
    </row>
    <row r="813" spans="1:2">
      <c r="A813" s="3">
        <v>14</v>
      </c>
      <c r="B813" s="6">
        <v>183</v>
      </c>
    </row>
    <row r="814" spans="1:2">
      <c r="A814" s="3">
        <v>15</v>
      </c>
      <c r="B814" s="6">
        <v>234</v>
      </c>
    </row>
    <row r="815" spans="1:2">
      <c r="A815" s="3">
        <v>16</v>
      </c>
      <c r="B815" s="6">
        <v>274</v>
      </c>
    </row>
    <row r="816" spans="1:2">
      <c r="A816" s="3">
        <v>17</v>
      </c>
      <c r="B816" s="6">
        <v>298</v>
      </c>
    </row>
    <row r="817" spans="1:2">
      <c r="A817" s="3">
        <v>18</v>
      </c>
      <c r="B817" s="6">
        <v>342</v>
      </c>
    </row>
    <row r="818" spans="1:2">
      <c r="A818" s="3">
        <v>19</v>
      </c>
      <c r="B818" s="6">
        <v>352</v>
      </c>
    </row>
    <row r="819" spans="1:2">
      <c r="A819" s="3">
        <v>20</v>
      </c>
      <c r="B819" s="6">
        <v>331</v>
      </c>
    </row>
    <row r="820" spans="1:2">
      <c r="A820" s="3">
        <v>21</v>
      </c>
      <c r="B820" s="6">
        <v>334</v>
      </c>
    </row>
    <row r="821" spans="1:2">
      <c r="A821" s="3">
        <v>22</v>
      </c>
      <c r="B821" s="6">
        <v>343</v>
      </c>
    </row>
    <row r="822" spans="1:2">
      <c r="A822" s="3">
        <v>23</v>
      </c>
      <c r="B822" s="6">
        <v>349</v>
      </c>
    </row>
    <row r="823" spans="1:2">
      <c r="A823" s="3">
        <v>24</v>
      </c>
      <c r="B823" s="6">
        <v>338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393</v>
      </c>
    </row>
    <row r="826" spans="1:2">
      <c r="A826" s="3">
        <v>27</v>
      </c>
      <c r="B826" s="6">
        <v>396</v>
      </c>
    </row>
    <row r="827" spans="1:2">
      <c r="A827" s="3">
        <v>28</v>
      </c>
      <c r="B827" s="6">
        <v>411</v>
      </c>
    </row>
    <row r="828" spans="1:2">
      <c r="A828" s="3">
        <v>29</v>
      </c>
      <c r="B828" s="6">
        <v>391</v>
      </c>
    </row>
    <row r="829" spans="1:2">
      <c r="A829" s="3">
        <v>30</v>
      </c>
      <c r="B829" s="6">
        <v>362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322</v>
      </c>
    </row>
    <row r="832" spans="1:2">
      <c r="A832" s="3">
        <v>33</v>
      </c>
      <c r="B832" s="6">
        <v>291</v>
      </c>
    </row>
    <row r="833" spans="1:2">
      <c r="A833" s="3">
        <v>34</v>
      </c>
      <c r="B833" s="6">
        <v>266</v>
      </c>
    </row>
    <row r="834" spans="1:2">
      <c r="A834" s="3">
        <v>35</v>
      </c>
      <c r="B834" s="6">
        <v>210</v>
      </c>
    </row>
    <row r="835" spans="1:2">
      <c r="A835" s="3">
        <v>36</v>
      </c>
      <c r="B835" s="6">
        <v>169</v>
      </c>
    </row>
    <row r="836" spans="1:2">
      <c r="A836" s="3">
        <v>37</v>
      </c>
      <c r="B836" s="6">
        <v>151</v>
      </c>
    </row>
    <row r="837" spans="1:2">
      <c r="A837" s="3">
        <v>38</v>
      </c>
      <c r="B837" s="6">
        <v>132</v>
      </c>
    </row>
    <row r="838" spans="1:2">
      <c r="A838" s="3">
        <v>39</v>
      </c>
      <c r="B838" s="6">
        <v>85</v>
      </c>
    </row>
    <row r="839" spans="1:2">
      <c r="A839" s="3">
        <v>40</v>
      </c>
      <c r="B839" s="6">
        <v>59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2" enableFormatConditionsCalculation="0"/>
  <dimension ref="A1:H901"/>
  <sheetViews>
    <sheetView showGridLines="0" tabSelected="1" topLeftCell="A255" workbookViewId="0">
      <selection activeCell="F293" sqref="F293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4" width="11.28515625" style="3"/>
    <col min="5" max="5" width="12.7109375" style="3" customWidth="1"/>
    <col min="6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8">
      <c r="A1" s="326" t="s">
        <v>364</v>
      </c>
    </row>
    <row r="2" spans="1:8">
      <c r="A2" t="s">
        <v>1640</v>
      </c>
    </row>
    <row r="3" spans="1:8" ht="16">
      <c r="A3" s="327" t="s">
        <v>365</v>
      </c>
    </row>
    <row r="4" spans="1:8" ht="16">
      <c r="A4" s="327" t="s">
        <v>1600</v>
      </c>
    </row>
    <row r="5" spans="1:8" ht="16">
      <c r="A5" s="327" t="s">
        <v>1267</v>
      </c>
    </row>
    <row r="6" spans="1:8" ht="16">
      <c r="A6" s="327" t="s">
        <v>1582</v>
      </c>
    </row>
    <row r="10" spans="1:8">
      <c r="A10" s="5" t="s">
        <v>1642</v>
      </c>
    </row>
    <row r="12" spans="1:8">
      <c r="A12" s="339" t="s">
        <v>1421</v>
      </c>
    </row>
    <row r="14" spans="1:8">
      <c r="A14" s="3" t="s">
        <v>151</v>
      </c>
    </row>
    <row r="15" spans="1:8">
      <c r="H15" s="19"/>
    </row>
    <row r="16" spans="1:8">
      <c r="A16" s="3" t="s">
        <v>152</v>
      </c>
      <c r="H16" s="19"/>
    </row>
    <row r="17" spans="1:8">
      <c r="A17" s="3" t="s">
        <v>153</v>
      </c>
      <c r="H17" s="19"/>
    </row>
    <row r="19" spans="1:8">
      <c r="A19" s="3" t="s">
        <v>154</v>
      </c>
      <c r="C19" s="3" t="s">
        <v>155</v>
      </c>
    </row>
    <row r="21" spans="1:8">
      <c r="A21" s="3" t="s">
        <v>156</v>
      </c>
      <c r="C21" s="3" t="s">
        <v>157</v>
      </c>
    </row>
    <row r="22" spans="1:8">
      <c r="A22" s="3" t="s">
        <v>158</v>
      </c>
      <c r="C22" s="3" t="s">
        <v>159</v>
      </c>
    </row>
    <row r="23" spans="1:8">
      <c r="A23" s="3" t="s">
        <v>160</v>
      </c>
      <c r="C23" s="3" t="s">
        <v>161</v>
      </c>
    </row>
    <row r="24" spans="1:8">
      <c r="A24" s="3" t="s">
        <v>162</v>
      </c>
      <c r="C24" s="3" t="s">
        <v>163</v>
      </c>
    </row>
    <row r="25" spans="1:8">
      <c r="A25" s="3" t="s">
        <v>164</v>
      </c>
      <c r="C25" s="3" t="s">
        <v>165</v>
      </c>
    </row>
    <row r="26" spans="1:8">
      <c r="A26" s="3" t="s">
        <v>166</v>
      </c>
      <c r="C26" s="3" t="s">
        <v>167</v>
      </c>
    </row>
    <row r="27" spans="1:8">
      <c r="A27" s="3" t="s">
        <v>168</v>
      </c>
      <c r="C27" s="3" t="s">
        <v>169</v>
      </c>
    </row>
    <row r="28" spans="1:8">
      <c r="A28" s="3" t="s">
        <v>170</v>
      </c>
      <c r="C28" s="3" t="s">
        <v>171</v>
      </c>
    </row>
    <row r="29" spans="1:8">
      <c r="A29" s="3" t="s">
        <v>172</v>
      </c>
      <c r="C29" s="3" t="s">
        <v>173</v>
      </c>
    </row>
    <row r="30" spans="1:8">
      <c r="A30" s="3" t="s">
        <v>174</v>
      </c>
      <c r="C30" s="3" t="s">
        <v>175</v>
      </c>
    </row>
    <row r="31" spans="1:8">
      <c r="A31" s="3" t="s">
        <v>176</v>
      </c>
      <c r="C31" s="3" t="s">
        <v>177</v>
      </c>
    </row>
    <row r="32" spans="1:8">
      <c r="A32" s="3" t="s">
        <v>178</v>
      </c>
      <c r="C32" s="3" t="s">
        <v>179</v>
      </c>
    </row>
    <row r="34" spans="1:7">
      <c r="A34" s="3" t="s">
        <v>180</v>
      </c>
    </row>
    <row r="35" spans="1:7">
      <c r="A35" s="339" t="s">
        <v>1643</v>
      </c>
    </row>
    <row r="37" spans="1:7">
      <c r="A37" s="3" t="s">
        <v>182</v>
      </c>
    </row>
    <row r="38" spans="1:7">
      <c r="A38" s="3" t="s">
        <v>183</v>
      </c>
      <c r="F38" s="4"/>
    </row>
    <row r="40" spans="1:7">
      <c r="A40" s="3" t="s">
        <v>184</v>
      </c>
    </row>
    <row r="41" spans="1:7">
      <c r="A41" s="3" t="s">
        <v>185</v>
      </c>
    </row>
    <row r="42" spans="1:7">
      <c r="A42" s="3" t="s">
        <v>186</v>
      </c>
    </row>
    <row r="43" spans="1:7">
      <c r="A43" s="3" t="s">
        <v>187</v>
      </c>
    </row>
    <row r="44" spans="1:7" ht="16">
      <c r="A44" s="327"/>
    </row>
    <row r="45" spans="1:7">
      <c r="A45" s="12" t="s">
        <v>219</v>
      </c>
      <c r="B45" s="13"/>
      <c r="C45" s="13"/>
      <c r="D45" s="13"/>
      <c r="E45" s="14"/>
    </row>
    <row r="46" spans="1:7">
      <c r="A46" s="475" t="s">
        <v>1269</v>
      </c>
      <c r="B46" s="476"/>
      <c r="C46" s="476"/>
      <c r="D46" s="476"/>
      <c r="E46" s="477"/>
      <c r="G46" s="3" t="s">
        <v>228</v>
      </c>
    </row>
    <row r="47" spans="1:7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7">
      <c r="A50" s="12" t="s">
        <v>262</v>
      </c>
      <c r="B50" s="356"/>
      <c r="C50" s="356"/>
      <c r="D50" s="356"/>
      <c r="E50" s="358"/>
    </row>
    <row r="51" spans="1:7">
      <c r="A51" s="475" t="s">
        <v>1271</v>
      </c>
      <c r="B51" s="476"/>
      <c r="C51" s="476"/>
      <c r="D51" s="476"/>
      <c r="E51" s="477"/>
    </row>
    <row r="52" spans="1:7">
      <c r="A52" s="12" t="s">
        <v>263</v>
      </c>
      <c r="B52" s="355"/>
      <c r="C52" s="355"/>
      <c r="D52" s="355"/>
      <c r="E52" s="336" t="s">
        <v>1259</v>
      </c>
    </row>
    <row r="54" spans="1:7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7">
      <c r="A57" s="5"/>
    </row>
    <row r="58" spans="1:7">
      <c r="A58" s="5"/>
    </row>
    <row r="61" spans="1:7">
      <c r="A61" s="3" t="s">
        <v>188</v>
      </c>
    </row>
    <row r="62" spans="1:7">
      <c r="A62" s="3" t="s">
        <v>189</v>
      </c>
      <c r="B62" s="6"/>
    </row>
    <row r="63" spans="1:7">
      <c r="A63" s="3" t="s">
        <v>190</v>
      </c>
      <c r="B63" s="6"/>
    </row>
    <row r="64" spans="1:7">
      <c r="A64" s="3" t="s">
        <v>63</v>
      </c>
      <c r="B64" s="7" t="s">
        <v>191</v>
      </c>
    </row>
    <row r="65" spans="1:2">
      <c r="A65" s="3" t="s">
        <v>25</v>
      </c>
      <c r="B65" s="6"/>
    </row>
    <row r="66" spans="1:2">
      <c r="A66" s="3" t="s">
        <v>26</v>
      </c>
      <c r="B66" s="6"/>
    </row>
    <row r="67" spans="1:2">
      <c r="A67" s="3" t="s">
        <v>27</v>
      </c>
      <c r="B67" s="6"/>
    </row>
    <row r="68" spans="1:2">
      <c r="A68" s="3" t="s">
        <v>28</v>
      </c>
      <c r="B68" s="6"/>
    </row>
    <row r="69" spans="1:2">
      <c r="A69" s="3" t="s">
        <v>29</v>
      </c>
      <c r="B69" s="6"/>
    </row>
    <row r="70" spans="1:2">
      <c r="A70" s="3" t="s">
        <v>31</v>
      </c>
      <c r="B70" s="6"/>
    </row>
    <row r="71" spans="1:2">
      <c r="A71" s="3" t="s">
        <v>32</v>
      </c>
      <c r="B71" s="6"/>
    </row>
    <row r="72" spans="1:2">
      <c r="A72" s="3" t="s">
        <v>33</v>
      </c>
      <c r="B72" s="6"/>
    </row>
    <row r="73" spans="1:2">
      <c r="A73" s="3" t="s">
        <v>34</v>
      </c>
      <c r="B73" s="6"/>
    </row>
    <row r="74" spans="1:2">
      <c r="A74" s="3" t="s">
        <v>35</v>
      </c>
      <c r="B74" s="6"/>
    </row>
    <row r="75" spans="1:2">
      <c r="A75" s="3" t="s">
        <v>36</v>
      </c>
      <c r="B75" s="6"/>
    </row>
    <row r="76" spans="1:2">
      <c r="A76" s="3" t="s">
        <v>37</v>
      </c>
      <c r="B76" s="6"/>
    </row>
    <row r="77" spans="1:2">
      <c r="A77" s="3" t="s">
        <v>38</v>
      </c>
      <c r="B77" s="6"/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/>
    </row>
    <row r="83" spans="1:2">
      <c r="A83" s="3" t="s">
        <v>45</v>
      </c>
      <c r="B83" s="6"/>
    </row>
    <row r="84" spans="1:2">
      <c r="A84" s="3" t="s">
        <v>47</v>
      </c>
      <c r="B84" s="6"/>
    </row>
    <row r="85" spans="1:2">
      <c r="A85" s="3" t="s">
        <v>48</v>
      </c>
      <c r="B85" s="6"/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/>
    </row>
    <row r="93" spans="1:2">
      <c r="A93" s="3" t="s">
        <v>56</v>
      </c>
      <c r="B93" s="6"/>
    </row>
    <row r="94" spans="1:2">
      <c r="A94" s="3" t="s">
        <v>57</v>
      </c>
      <c r="B94" s="6"/>
    </row>
    <row r="95" spans="1:2">
      <c r="A95" s="3" t="s">
        <v>58</v>
      </c>
      <c r="B95" s="6"/>
    </row>
    <row r="96" spans="1:2">
      <c r="A96" s="3" t="s">
        <v>59</v>
      </c>
      <c r="B96" s="6"/>
    </row>
    <row r="97" spans="1:2">
      <c r="A97" s="3" t="s">
        <v>60</v>
      </c>
      <c r="B97" s="6"/>
    </row>
    <row r="98" spans="1:2">
      <c r="A98" s="3" t="s">
        <v>61</v>
      </c>
      <c r="B98" s="6"/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/>
    </row>
    <row r="102" spans="1:2">
      <c r="A102" s="3" t="s">
        <v>190</v>
      </c>
      <c r="B102" s="6"/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/>
    </row>
    <row r="105" spans="1:2">
      <c r="A105" s="3" t="s">
        <v>26</v>
      </c>
      <c r="B105" s="6"/>
    </row>
    <row r="106" spans="1:2">
      <c r="A106" s="3" t="s">
        <v>27</v>
      </c>
      <c r="B106" s="6"/>
    </row>
    <row r="107" spans="1:2">
      <c r="A107" s="3" t="s">
        <v>28</v>
      </c>
      <c r="B107" s="6"/>
    </row>
    <row r="108" spans="1:2">
      <c r="A108" s="3" t="s">
        <v>29</v>
      </c>
      <c r="B108" s="6"/>
    </row>
    <row r="109" spans="1:2">
      <c r="A109" s="3" t="s">
        <v>31</v>
      </c>
      <c r="B109" s="6"/>
    </row>
    <row r="110" spans="1:2">
      <c r="A110" s="3" t="s">
        <v>32</v>
      </c>
      <c r="B110" s="6"/>
    </row>
    <row r="111" spans="1:2">
      <c r="A111" s="3" t="s">
        <v>33</v>
      </c>
      <c r="B111" s="6"/>
    </row>
    <row r="112" spans="1:2">
      <c r="A112" s="3" t="s">
        <v>34</v>
      </c>
      <c r="B112" s="6"/>
    </row>
    <row r="113" spans="1:2">
      <c r="A113" s="3" t="s">
        <v>35</v>
      </c>
      <c r="B113" s="6"/>
    </row>
    <row r="114" spans="1:2">
      <c r="A114" s="3" t="s">
        <v>36</v>
      </c>
      <c r="B114" s="6"/>
    </row>
    <row r="115" spans="1:2">
      <c r="A115" s="3" t="s">
        <v>37</v>
      </c>
      <c r="B115" s="6"/>
    </row>
    <row r="116" spans="1:2">
      <c r="A116" s="3" t="s">
        <v>38</v>
      </c>
      <c r="B116" s="6"/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/>
    </row>
    <row r="122" spans="1:2">
      <c r="A122" s="3" t="s">
        <v>45</v>
      </c>
      <c r="B122" s="6"/>
    </row>
    <row r="123" spans="1:2">
      <c r="A123" s="3" t="s">
        <v>47</v>
      </c>
      <c r="B123" s="6"/>
    </row>
    <row r="124" spans="1:2">
      <c r="A124" s="3" t="s">
        <v>48</v>
      </c>
      <c r="B124" s="6"/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/>
    </row>
    <row r="132" spans="1:4">
      <c r="A132" s="3" t="s">
        <v>56</v>
      </c>
      <c r="B132" s="6"/>
    </row>
    <row r="133" spans="1:4">
      <c r="A133" s="3" t="s">
        <v>57</v>
      </c>
      <c r="B133" s="6"/>
    </row>
    <row r="134" spans="1:4">
      <c r="A134" s="3" t="s">
        <v>58</v>
      </c>
      <c r="B134" s="6"/>
    </row>
    <row r="135" spans="1:4">
      <c r="A135" s="3" t="s">
        <v>59</v>
      </c>
      <c r="B135" s="6"/>
    </row>
    <row r="136" spans="1:4">
      <c r="A136" s="3" t="s">
        <v>60</v>
      </c>
      <c r="B136" s="6"/>
    </row>
    <row r="137" spans="1:4">
      <c r="A137" s="3" t="s">
        <v>61</v>
      </c>
      <c r="B137" s="6"/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/>
      <c r="C143" s="8"/>
      <c r="D143" s="6"/>
    </row>
    <row r="144" spans="1:4">
      <c r="A144" s="3" t="s">
        <v>190</v>
      </c>
      <c r="B144" s="6"/>
      <c r="C144" s="8"/>
      <c r="D144" s="6"/>
    </row>
    <row r="145" spans="1:4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8"/>
      <c r="D146" s="6"/>
    </row>
    <row r="147" spans="1:4">
      <c r="A147" s="3" t="s">
        <v>26</v>
      </c>
      <c r="B147" s="6"/>
      <c r="C147" s="8"/>
      <c r="D147" s="6"/>
    </row>
    <row r="148" spans="1:4">
      <c r="A148" s="3" t="s">
        <v>27</v>
      </c>
      <c r="B148" s="6"/>
      <c r="C148" s="8"/>
      <c r="D148" s="6"/>
    </row>
    <row r="149" spans="1:4">
      <c r="A149" s="3" t="s">
        <v>28</v>
      </c>
      <c r="B149" s="6"/>
      <c r="C149" s="8"/>
      <c r="D149" s="6"/>
    </row>
    <row r="150" spans="1:4">
      <c r="A150" s="3" t="s">
        <v>29</v>
      </c>
      <c r="B150" s="6"/>
      <c r="C150" s="8"/>
      <c r="D150" s="6"/>
    </row>
    <row r="151" spans="1:4">
      <c r="A151" s="3" t="s">
        <v>31</v>
      </c>
      <c r="B151" s="6"/>
      <c r="C151" s="8"/>
      <c r="D151" s="6"/>
    </row>
    <row r="152" spans="1:4">
      <c r="A152" s="3" t="s">
        <v>32</v>
      </c>
      <c r="B152" s="6"/>
      <c r="C152" s="8"/>
      <c r="D152" s="6"/>
    </row>
    <row r="153" spans="1:4">
      <c r="A153" s="3" t="s">
        <v>33</v>
      </c>
      <c r="B153" s="6"/>
      <c r="C153" s="8"/>
      <c r="D153" s="6"/>
    </row>
    <row r="154" spans="1:4">
      <c r="A154" s="3" t="s">
        <v>34</v>
      </c>
      <c r="B154" s="6"/>
      <c r="C154" s="8"/>
      <c r="D154" s="6"/>
    </row>
    <row r="155" spans="1:4">
      <c r="A155" s="3" t="s">
        <v>35</v>
      </c>
      <c r="B155" s="6"/>
      <c r="C155" s="8"/>
      <c r="D155" s="6"/>
    </row>
    <row r="156" spans="1:4">
      <c r="A156" s="3" t="s">
        <v>36</v>
      </c>
      <c r="B156" s="6"/>
      <c r="C156" s="8"/>
      <c r="D156" s="6"/>
    </row>
    <row r="157" spans="1:4">
      <c r="A157" s="3" t="s">
        <v>37</v>
      </c>
      <c r="B157" s="6"/>
      <c r="C157" s="8"/>
      <c r="D157" s="6"/>
    </row>
    <row r="158" spans="1:4">
      <c r="A158" s="3" t="s">
        <v>38</v>
      </c>
      <c r="B158" s="6"/>
      <c r="C158" s="8"/>
      <c r="D158" s="6"/>
    </row>
    <row r="159" spans="1:4">
      <c r="A159" s="3" t="s">
        <v>40</v>
      </c>
      <c r="B159" s="6"/>
      <c r="C159" s="8"/>
      <c r="D159" s="6"/>
    </row>
    <row r="160" spans="1:4">
      <c r="A160" s="3" t="s">
        <v>41</v>
      </c>
      <c r="B160" s="6"/>
      <c r="C160" s="8"/>
      <c r="D160" s="6"/>
    </row>
    <row r="161" spans="1:4">
      <c r="A161" s="3" t="s">
        <v>42</v>
      </c>
      <c r="B161" s="6"/>
      <c r="C161" s="8"/>
      <c r="D161" s="6"/>
    </row>
    <row r="162" spans="1:4">
      <c r="A162" s="3" t="s">
        <v>43</v>
      </c>
      <c r="B162" s="6"/>
      <c r="C162" s="8"/>
      <c r="D162" s="6"/>
    </row>
    <row r="163" spans="1:4">
      <c r="A163" s="3" t="s">
        <v>44</v>
      </c>
      <c r="B163" s="6"/>
      <c r="C163" s="8"/>
      <c r="D163" s="6"/>
    </row>
    <row r="164" spans="1:4">
      <c r="A164" s="3" t="s">
        <v>45</v>
      </c>
      <c r="B164" s="6"/>
      <c r="C164" s="8"/>
      <c r="D164" s="6"/>
    </row>
    <row r="165" spans="1:4">
      <c r="A165" s="3" t="s">
        <v>47</v>
      </c>
      <c r="B165" s="6"/>
      <c r="C165" s="8"/>
      <c r="D165" s="6"/>
    </row>
    <row r="166" spans="1:4">
      <c r="A166" s="3" t="s">
        <v>48</v>
      </c>
      <c r="B166" s="6"/>
      <c r="C166" s="8"/>
      <c r="D166" s="6"/>
    </row>
    <row r="167" spans="1:4">
      <c r="A167" s="3" t="s">
        <v>49</v>
      </c>
      <c r="B167" s="6"/>
      <c r="C167" s="8"/>
      <c r="D167" s="6"/>
    </row>
    <row r="168" spans="1:4">
      <c r="A168" s="3" t="s">
        <v>50</v>
      </c>
      <c r="B168" s="6"/>
      <c r="C168" s="8"/>
      <c r="D168" s="6"/>
    </row>
    <row r="169" spans="1:4">
      <c r="A169" s="3" t="s">
        <v>51</v>
      </c>
      <c r="B169" s="6"/>
      <c r="C169" s="8"/>
      <c r="D169" s="6"/>
    </row>
    <row r="170" spans="1:4">
      <c r="A170" s="3" t="s">
        <v>52</v>
      </c>
      <c r="B170" s="6"/>
      <c r="C170" s="8"/>
      <c r="D170" s="6"/>
    </row>
    <row r="171" spans="1:4">
      <c r="A171" s="3" t="s">
        <v>53</v>
      </c>
      <c r="B171" s="6"/>
      <c r="C171" s="8"/>
      <c r="D171" s="6"/>
    </row>
    <row r="172" spans="1:4">
      <c r="A172" s="3" t="s">
        <v>54</v>
      </c>
      <c r="B172" s="6"/>
      <c r="C172" s="8"/>
      <c r="D172" s="6"/>
    </row>
    <row r="173" spans="1:4">
      <c r="A173" s="3" t="s">
        <v>55</v>
      </c>
      <c r="B173" s="6"/>
      <c r="C173" s="8"/>
      <c r="D173" s="6"/>
    </row>
    <row r="174" spans="1:4">
      <c r="A174" s="3" t="s">
        <v>56</v>
      </c>
      <c r="B174" s="6"/>
      <c r="C174" s="8"/>
      <c r="D174" s="6"/>
    </row>
    <row r="175" spans="1:4">
      <c r="A175" s="3" t="s">
        <v>57</v>
      </c>
      <c r="B175" s="6"/>
      <c r="C175" s="8"/>
      <c r="D175" s="6"/>
    </row>
    <row r="176" spans="1:4">
      <c r="A176" s="3" t="s">
        <v>58</v>
      </c>
      <c r="B176" s="6"/>
      <c r="C176" s="8"/>
      <c r="D176" s="6"/>
    </row>
    <row r="177" spans="1:4">
      <c r="A177" s="3" t="s">
        <v>59</v>
      </c>
      <c r="B177" s="6"/>
      <c r="C177" s="8"/>
      <c r="D177" s="6"/>
    </row>
    <row r="178" spans="1:4">
      <c r="A178" s="3" t="s">
        <v>60</v>
      </c>
      <c r="B178" s="6"/>
      <c r="C178" s="8"/>
      <c r="D178" s="6"/>
    </row>
    <row r="179" spans="1:4">
      <c r="A179" s="3" t="s">
        <v>61</v>
      </c>
      <c r="B179" s="6"/>
      <c r="C179" s="8"/>
      <c r="D179" s="6"/>
    </row>
    <row r="180" spans="1:4">
      <c r="A180" s="3" t="s">
        <v>62</v>
      </c>
      <c r="B180" s="6"/>
      <c r="C180" s="8"/>
      <c r="D180" s="6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/>
      <c r="C196" s="8"/>
      <c r="D196" s="6"/>
    </row>
    <row r="197" spans="1:4">
      <c r="A197" s="3" t="s">
        <v>190</v>
      </c>
      <c r="B197" s="6"/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/>
      <c r="C251" s="8"/>
      <c r="D251" s="6"/>
    </row>
    <row r="252" spans="1:4">
      <c r="A252" s="3" t="s">
        <v>190</v>
      </c>
      <c r="B252" s="6"/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6"/>
      <c r="C254" s="8"/>
      <c r="D254" s="6"/>
    </row>
    <row r="255" spans="1:4">
      <c r="A255" s="3" t="s">
        <v>75</v>
      </c>
      <c r="B255" s="6"/>
      <c r="C255" s="8"/>
      <c r="D255" s="6"/>
    </row>
    <row r="256" spans="1:4">
      <c r="A256" s="3" t="s">
        <v>76</v>
      </c>
      <c r="B256" s="6"/>
      <c r="C256" s="8"/>
      <c r="D256" s="6"/>
    </row>
    <row r="257" spans="1:4">
      <c r="A257" s="3" t="s">
        <v>77</v>
      </c>
      <c r="B257" s="6"/>
      <c r="C257" s="8"/>
      <c r="D257" s="6"/>
    </row>
    <row r="258" spans="1:4">
      <c r="A258" s="3" t="s">
        <v>38</v>
      </c>
      <c r="B258" s="6"/>
      <c r="C258" s="8"/>
      <c r="D258" s="6"/>
    </row>
    <row r="259" spans="1:4">
      <c r="A259" s="3" t="s">
        <v>199</v>
      </c>
      <c r="C259" s="4"/>
    </row>
    <row r="260" spans="1:4">
      <c r="A260" s="3" t="s">
        <v>189</v>
      </c>
      <c r="B260" s="6"/>
      <c r="C260" s="8"/>
      <c r="D260" s="6"/>
    </row>
    <row r="261" spans="1:4">
      <c r="A261" s="3" t="s">
        <v>190</v>
      </c>
      <c r="B261" s="6"/>
      <c r="C261" s="8"/>
      <c r="D261" s="6"/>
    </row>
    <row r="262" spans="1:4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>
      <c r="A263" s="3" t="s">
        <v>74</v>
      </c>
      <c r="B263" s="6"/>
      <c r="C263" s="8"/>
      <c r="D263" s="6"/>
    </row>
    <row r="264" spans="1:4">
      <c r="A264" s="3" t="s">
        <v>75</v>
      </c>
      <c r="B264" s="6"/>
      <c r="C264" s="8"/>
      <c r="D264" s="6"/>
    </row>
    <row r="265" spans="1:4">
      <c r="A265" s="3" t="s">
        <v>76</v>
      </c>
      <c r="B265" s="6"/>
      <c r="C265" s="8"/>
      <c r="D265" s="6"/>
    </row>
    <row r="266" spans="1:4">
      <c r="A266" s="3" t="s">
        <v>77</v>
      </c>
      <c r="B266" s="6"/>
      <c r="C266" s="8"/>
      <c r="D266" s="6"/>
    </row>
    <row r="267" spans="1:4">
      <c r="A267" s="3" t="s">
        <v>38</v>
      </c>
      <c r="B267" s="6"/>
      <c r="C267" s="8"/>
      <c r="D267" s="6"/>
    </row>
    <row r="268" spans="1:4">
      <c r="A268" s="3" t="s">
        <v>200</v>
      </c>
    </row>
    <row r="269" spans="1:4">
      <c r="A269" s="3" t="s">
        <v>189</v>
      </c>
      <c r="B269" s="6"/>
    </row>
    <row r="270" spans="1:4">
      <c r="A270" s="3" t="s">
        <v>190</v>
      </c>
      <c r="B270" s="6"/>
    </row>
    <row r="271" spans="1:4">
      <c r="A271" s="3" t="s">
        <v>63</v>
      </c>
      <c r="B271" s="3" t="s">
        <v>141</v>
      </c>
    </row>
    <row r="272" spans="1:4">
      <c r="A272" s="3" t="s">
        <v>74</v>
      </c>
      <c r="B272" s="6"/>
    </row>
    <row r="273" spans="1:2">
      <c r="A273" s="3" t="s">
        <v>75</v>
      </c>
      <c r="B273" s="6"/>
    </row>
    <row r="274" spans="1:2">
      <c r="A274" s="3" t="s">
        <v>76</v>
      </c>
      <c r="B274" s="6"/>
    </row>
    <row r="275" spans="1:2">
      <c r="A275" s="3" t="s">
        <v>77</v>
      </c>
      <c r="B275" s="6"/>
    </row>
    <row r="276" spans="1:2">
      <c r="A276" s="3" t="s">
        <v>38</v>
      </c>
      <c r="B276" s="6"/>
    </row>
    <row r="286" spans="1:2">
      <c r="A286" s="3" t="s">
        <v>201</v>
      </c>
    </row>
    <row r="287" spans="1:2">
      <c r="A287" s="3" t="s">
        <v>202</v>
      </c>
    </row>
    <row r="288" spans="1:2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/>
    </row>
    <row r="291" spans="1:4">
      <c r="A291" s="3" t="s">
        <v>190</v>
      </c>
      <c r="B291" s="6"/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294</v>
      </c>
      <c r="B294" s="6"/>
    </row>
    <row r="295" spans="1:4">
      <c r="A295" s="3" t="s">
        <v>295</v>
      </c>
      <c r="B295" s="6"/>
    </row>
    <row r="296" spans="1:4">
      <c r="A296" s="3" t="s">
        <v>296</v>
      </c>
      <c r="B296" s="6"/>
    </row>
    <row r="297" spans="1:4">
      <c r="A297" s="3" t="s">
        <v>297</v>
      </c>
      <c r="B297" s="6"/>
    </row>
    <row r="298" spans="1:4">
      <c r="A298" s="3" t="s">
        <v>298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5">
      <c r="A306" s="3" t="s">
        <v>201</v>
      </c>
    </row>
    <row r="307" spans="1:5">
      <c r="A307" s="3" t="s">
        <v>210</v>
      </c>
    </row>
    <row r="308" spans="1:5">
      <c r="A308" s="3" t="s">
        <v>83</v>
      </c>
    </row>
    <row r="309" spans="1:5">
      <c r="A309" s="3" t="s">
        <v>189</v>
      </c>
      <c r="B309" s="6"/>
    </row>
    <row r="310" spans="1:5">
      <c r="A310" s="3" t="s">
        <v>190</v>
      </c>
      <c r="B310" s="6"/>
    </row>
    <row r="311" spans="1:5">
      <c r="A311" s="3" t="s">
        <v>63</v>
      </c>
      <c r="B311" s="7" t="s">
        <v>204</v>
      </c>
    </row>
    <row r="312" spans="1:5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5">
      <c r="A313" s="3" t="s">
        <v>211</v>
      </c>
      <c r="B313" s="6"/>
      <c r="E313" s="501" t="s">
        <v>1659</v>
      </c>
    </row>
    <row r="314" spans="1:5">
      <c r="A314" s="3" t="s">
        <v>212</v>
      </c>
      <c r="B314" s="6"/>
      <c r="E314" s="501" t="s">
        <v>1660</v>
      </c>
    </row>
    <row r="315" spans="1:5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/>
    </row>
    <row r="330" spans="1:4">
      <c r="A330" s="3" t="s">
        <v>190</v>
      </c>
      <c r="B330" s="6"/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/>
    </row>
    <row r="346" spans="1:4">
      <c r="A346" s="3" t="s">
        <v>190</v>
      </c>
      <c r="B346" s="6"/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/>
    </row>
    <row r="386" spans="1:4">
      <c r="A386" s="3" t="s">
        <v>190</v>
      </c>
      <c r="B386" s="6"/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/>
    </row>
    <row r="426" spans="1:4">
      <c r="A426" s="3" t="s">
        <v>190</v>
      </c>
      <c r="B426" s="6"/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/>
    </row>
    <row r="466" spans="1:4">
      <c r="A466" s="3" t="s">
        <v>190</v>
      </c>
      <c r="B466" s="6"/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/>
    </row>
    <row r="505" spans="1:4">
      <c r="A505" s="3" t="s">
        <v>190</v>
      </c>
      <c r="B505" s="6"/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/>
    </row>
    <row r="545" spans="1:4">
      <c r="A545" s="3" t="s">
        <v>190</v>
      </c>
      <c r="B545" s="6"/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/>
    </row>
    <row r="585" spans="1:4">
      <c r="A585" s="3" t="s">
        <v>190</v>
      </c>
      <c r="B585" s="6"/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/>
    </row>
    <row r="625" spans="1:4">
      <c r="A625" s="3" t="s">
        <v>190</v>
      </c>
      <c r="B625" s="6"/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/>
    </row>
    <row r="665" spans="1:4">
      <c r="A665" s="3" t="s">
        <v>190</v>
      </c>
      <c r="B665" s="6"/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/>
    </row>
    <row r="705" spans="1:4">
      <c r="A705" s="3" t="s">
        <v>190</v>
      </c>
      <c r="B705" s="6"/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/>
    </row>
    <row r="746" spans="1:4">
      <c r="A746" s="3" t="s">
        <v>190</v>
      </c>
      <c r="B746" s="6"/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/>
    </row>
    <row r="750" spans="1:4">
      <c r="A750" s="3">
        <v>-49</v>
      </c>
      <c r="B750" s="6"/>
    </row>
    <row r="751" spans="1:4">
      <c r="A751" s="3">
        <v>-48</v>
      </c>
      <c r="B751" s="6"/>
    </row>
    <row r="752" spans="1:4">
      <c r="A752" s="3">
        <v>-47</v>
      </c>
      <c r="B752" s="6"/>
    </row>
    <row r="753" spans="1:2">
      <c r="A753" s="3">
        <v>-46</v>
      </c>
      <c r="B753" s="6"/>
    </row>
    <row r="754" spans="1:2">
      <c r="A754" s="3">
        <v>-45</v>
      </c>
      <c r="B754" s="6"/>
    </row>
    <row r="755" spans="1:2">
      <c r="A755" s="3">
        <v>-44</v>
      </c>
      <c r="B755" s="6"/>
    </row>
    <row r="756" spans="1:2">
      <c r="A756" s="3">
        <v>-43</v>
      </c>
      <c r="B756" s="6"/>
    </row>
    <row r="757" spans="1:2">
      <c r="A757" s="3">
        <v>-42</v>
      </c>
      <c r="B757" s="6"/>
    </row>
    <row r="758" spans="1:2">
      <c r="A758" s="3">
        <v>-41</v>
      </c>
      <c r="B758" s="6"/>
    </row>
    <row r="759" spans="1:2">
      <c r="A759" s="3">
        <v>-40</v>
      </c>
      <c r="B759" s="6"/>
    </row>
    <row r="760" spans="1:2">
      <c r="A760" s="3">
        <v>-39</v>
      </c>
      <c r="B760" s="6"/>
    </row>
    <row r="761" spans="1:2">
      <c r="A761" s="3">
        <v>-38</v>
      </c>
      <c r="B761" s="6"/>
    </row>
    <row r="762" spans="1:2">
      <c r="A762" s="3">
        <v>-37</v>
      </c>
      <c r="B762" s="6"/>
    </row>
    <row r="763" spans="1:2">
      <c r="A763" s="3">
        <v>-36</v>
      </c>
      <c r="B763" s="6"/>
    </row>
    <row r="764" spans="1:2">
      <c r="A764" s="3">
        <v>-35</v>
      </c>
      <c r="B764" s="6"/>
    </row>
    <row r="765" spans="1:2">
      <c r="A765" s="3">
        <v>-34</v>
      </c>
      <c r="B765" s="6"/>
    </row>
    <row r="766" spans="1:2">
      <c r="A766" s="3">
        <v>-33</v>
      </c>
      <c r="B766" s="6"/>
    </row>
    <row r="767" spans="1:2">
      <c r="A767" s="3">
        <v>-32</v>
      </c>
      <c r="B767" s="6"/>
    </row>
    <row r="768" spans="1:2">
      <c r="A768" s="3">
        <v>-31</v>
      </c>
      <c r="B768" s="6"/>
    </row>
    <row r="769" spans="1:2">
      <c r="A769" s="3">
        <v>-30</v>
      </c>
      <c r="B769" s="6"/>
    </row>
    <row r="770" spans="1:2">
      <c r="A770" s="3">
        <v>-29</v>
      </c>
      <c r="B770" s="6"/>
    </row>
    <row r="771" spans="1:2">
      <c r="A771" s="3">
        <v>-28</v>
      </c>
      <c r="B771" s="6"/>
    </row>
    <row r="772" spans="1:2">
      <c r="A772" s="3">
        <v>-27</v>
      </c>
      <c r="B772" s="6"/>
    </row>
    <row r="773" spans="1:2">
      <c r="A773" s="3">
        <v>-26</v>
      </c>
      <c r="B773" s="6"/>
    </row>
    <row r="774" spans="1:2">
      <c r="A774" s="3">
        <v>-25</v>
      </c>
      <c r="B774" s="6"/>
    </row>
    <row r="775" spans="1:2">
      <c r="A775" s="3">
        <v>-24</v>
      </c>
      <c r="B775" s="6"/>
    </row>
    <row r="776" spans="1:2">
      <c r="A776" s="3">
        <v>-23</v>
      </c>
      <c r="B776" s="6"/>
    </row>
    <row r="777" spans="1:2">
      <c r="A777" s="3">
        <v>-22</v>
      </c>
      <c r="B777" s="6"/>
    </row>
    <row r="778" spans="1:2">
      <c r="A778" s="3">
        <v>-21</v>
      </c>
      <c r="B778" s="6"/>
    </row>
    <row r="779" spans="1:2">
      <c r="A779" s="3">
        <v>-20</v>
      </c>
      <c r="B779" s="6"/>
    </row>
    <row r="780" spans="1:2">
      <c r="A780" s="3">
        <v>-19</v>
      </c>
      <c r="B780" s="6"/>
    </row>
    <row r="781" spans="1:2">
      <c r="A781" s="3">
        <v>-18</v>
      </c>
      <c r="B781" s="6"/>
    </row>
    <row r="782" spans="1:2">
      <c r="A782" s="3">
        <v>-17</v>
      </c>
      <c r="B782" s="6"/>
    </row>
    <row r="783" spans="1:2">
      <c r="A783" s="3">
        <v>-16</v>
      </c>
      <c r="B783" s="6"/>
    </row>
    <row r="784" spans="1:2">
      <c r="A784" s="3">
        <v>-15</v>
      </c>
      <c r="B784" s="6"/>
    </row>
    <row r="785" spans="1:2">
      <c r="A785" s="3">
        <v>-14</v>
      </c>
      <c r="B785" s="6"/>
    </row>
    <row r="786" spans="1:2">
      <c r="A786" s="3">
        <v>-13</v>
      </c>
      <c r="B786" s="6"/>
    </row>
    <row r="787" spans="1:2">
      <c r="A787" s="3">
        <v>-12</v>
      </c>
      <c r="B787" s="6"/>
    </row>
    <row r="788" spans="1:2">
      <c r="A788" s="3">
        <v>-11</v>
      </c>
      <c r="B788" s="6"/>
    </row>
    <row r="789" spans="1:2">
      <c r="A789" s="3">
        <v>-10</v>
      </c>
      <c r="B789" s="6"/>
    </row>
    <row r="790" spans="1:2">
      <c r="A790" s="3">
        <v>-9</v>
      </c>
      <c r="B790" s="6"/>
    </row>
    <row r="791" spans="1:2">
      <c r="A791" s="3">
        <v>-8</v>
      </c>
      <c r="B791" s="6"/>
    </row>
    <row r="792" spans="1:2">
      <c r="A792" s="3">
        <v>-7</v>
      </c>
      <c r="B792" s="6"/>
    </row>
    <row r="793" spans="1:2">
      <c r="A793" s="3">
        <v>-6</v>
      </c>
      <c r="B793" s="6"/>
    </row>
    <row r="794" spans="1:2">
      <c r="A794" s="3">
        <v>-5</v>
      </c>
      <c r="B794" s="6"/>
    </row>
    <row r="795" spans="1:2">
      <c r="A795" s="3">
        <v>-4</v>
      </c>
      <c r="B795" s="6"/>
    </row>
    <row r="796" spans="1:2">
      <c r="A796" s="3">
        <v>-3</v>
      </c>
      <c r="B796" s="6"/>
    </row>
    <row r="797" spans="1:2">
      <c r="A797" s="3">
        <v>-2</v>
      </c>
      <c r="B797" s="6"/>
    </row>
    <row r="798" spans="1:2">
      <c r="A798" s="3">
        <v>-1</v>
      </c>
      <c r="B798" s="6"/>
    </row>
    <row r="799" spans="1:2">
      <c r="A799" s="3">
        <v>0</v>
      </c>
      <c r="B799" s="6"/>
    </row>
    <row r="800" spans="1:2">
      <c r="A800" s="3">
        <v>1</v>
      </c>
      <c r="B800" s="6"/>
    </row>
    <row r="801" spans="1:2">
      <c r="A801" s="3">
        <v>2</v>
      </c>
      <c r="B801" s="6"/>
    </row>
    <row r="802" spans="1:2">
      <c r="A802" s="3">
        <v>3</v>
      </c>
      <c r="B802" s="6"/>
    </row>
    <row r="803" spans="1:2">
      <c r="A803" s="3">
        <v>4</v>
      </c>
      <c r="B803" s="6"/>
    </row>
    <row r="804" spans="1:2">
      <c r="A804" s="3">
        <v>5</v>
      </c>
      <c r="B804" s="6"/>
    </row>
    <row r="805" spans="1:2">
      <c r="A805" s="3">
        <v>6</v>
      </c>
      <c r="B805" s="6"/>
    </row>
    <row r="806" spans="1:2">
      <c r="A806" s="3">
        <v>7</v>
      </c>
      <c r="B806" s="6"/>
    </row>
    <row r="807" spans="1:2">
      <c r="A807" s="3">
        <v>8</v>
      </c>
      <c r="B807" s="6"/>
    </row>
    <row r="808" spans="1:2">
      <c r="A808" s="3">
        <v>9</v>
      </c>
      <c r="B808" s="6"/>
    </row>
    <row r="809" spans="1:2">
      <c r="A809" s="3">
        <v>10</v>
      </c>
      <c r="B809" s="6"/>
    </row>
    <row r="810" spans="1:2">
      <c r="A810" s="3">
        <v>11</v>
      </c>
      <c r="B810" s="6"/>
    </row>
    <row r="811" spans="1:2">
      <c r="A811" s="3">
        <v>12</v>
      </c>
      <c r="B811" s="6"/>
    </row>
    <row r="812" spans="1:2">
      <c r="A812" s="3">
        <v>13</v>
      </c>
      <c r="B812" s="6"/>
    </row>
    <row r="813" spans="1:2">
      <c r="A813" s="3">
        <v>14</v>
      </c>
      <c r="B813" s="6"/>
    </row>
    <row r="814" spans="1:2">
      <c r="A814" s="3">
        <v>15</v>
      </c>
      <c r="B814" s="6"/>
    </row>
    <row r="815" spans="1:2">
      <c r="A815" s="3">
        <v>16</v>
      </c>
      <c r="B815" s="6"/>
    </row>
    <row r="816" spans="1:2">
      <c r="A816" s="3">
        <v>17</v>
      </c>
      <c r="B816" s="6"/>
    </row>
    <row r="817" spans="1:2">
      <c r="A817" s="3">
        <v>18</v>
      </c>
      <c r="B817" s="6"/>
    </row>
    <row r="818" spans="1:2">
      <c r="A818" s="3">
        <v>19</v>
      </c>
      <c r="B818" s="6"/>
    </row>
    <row r="819" spans="1:2">
      <c r="A819" s="3">
        <v>20</v>
      </c>
      <c r="B819" s="6"/>
    </row>
    <row r="820" spans="1:2">
      <c r="A820" s="3">
        <v>21</v>
      </c>
      <c r="B820" s="6"/>
    </row>
    <row r="821" spans="1:2">
      <c r="A821" s="3">
        <v>22</v>
      </c>
      <c r="B821" s="6"/>
    </row>
    <row r="822" spans="1:2">
      <c r="A822" s="3">
        <v>23</v>
      </c>
      <c r="B822" s="6"/>
    </row>
    <row r="823" spans="1:2">
      <c r="A823" s="3">
        <v>24</v>
      </c>
      <c r="B823" s="6"/>
    </row>
    <row r="824" spans="1:2">
      <c r="A824" s="3">
        <v>25</v>
      </c>
      <c r="B824" s="6"/>
    </row>
    <row r="825" spans="1:2">
      <c r="A825" s="3">
        <v>26</v>
      </c>
      <c r="B825" s="6"/>
    </row>
    <row r="826" spans="1:2">
      <c r="A826" s="3">
        <v>27</v>
      </c>
      <c r="B826" s="6"/>
    </row>
    <row r="827" spans="1:2">
      <c r="A827" s="3">
        <v>28</v>
      </c>
      <c r="B827" s="6"/>
    </row>
    <row r="828" spans="1:2">
      <c r="A828" s="3">
        <v>29</v>
      </c>
      <c r="B828" s="6"/>
    </row>
    <row r="829" spans="1:2">
      <c r="A829" s="3">
        <v>30</v>
      </c>
      <c r="B829" s="6"/>
    </row>
    <row r="830" spans="1:2">
      <c r="A830" s="3">
        <v>31</v>
      </c>
      <c r="B830" s="6"/>
    </row>
    <row r="831" spans="1:2">
      <c r="A831" s="3">
        <v>32</v>
      </c>
      <c r="B831" s="6"/>
    </row>
    <row r="832" spans="1:2">
      <c r="A832" s="3">
        <v>33</v>
      </c>
      <c r="B832" s="6"/>
    </row>
    <row r="833" spans="1:2">
      <c r="A833" s="3">
        <v>34</v>
      </c>
      <c r="B833" s="6"/>
    </row>
    <row r="834" spans="1:2">
      <c r="A834" s="3">
        <v>35</v>
      </c>
      <c r="B834" s="6"/>
    </row>
    <row r="835" spans="1:2">
      <c r="A835" s="3">
        <v>36</v>
      </c>
      <c r="B835" s="6"/>
    </row>
    <row r="836" spans="1:2">
      <c r="A836" s="3">
        <v>37</v>
      </c>
      <c r="B836" s="6"/>
    </row>
    <row r="837" spans="1:2">
      <c r="A837" s="3">
        <v>38</v>
      </c>
      <c r="B837" s="6"/>
    </row>
    <row r="838" spans="1:2">
      <c r="A838" s="3">
        <v>39</v>
      </c>
      <c r="B838" s="6"/>
    </row>
    <row r="839" spans="1:2">
      <c r="A839" s="3">
        <v>40</v>
      </c>
      <c r="B839" s="6"/>
    </row>
    <row r="840" spans="1:2">
      <c r="A840" s="3">
        <v>41</v>
      </c>
      <c r="B840" s="6"/>
    </row>
    <row r="841" spans="1:2">
      <c r="A841" s="3">
        <v>42</v>
      </c>
      <c r="B841" s="6"/>
    </row>
    <row r="842" spans="1:2">
      <c r="A842" s="3">
        <v>43</v>
      </c>
      <c r="B842" s="6"/>
    </row>
    <row r="843" spans="1:2">
      <c r="A843" s="3">
        <v>44</v>
      </c>
      <c r="B843" s="6"/>
    </row>
    <row r="844" spans="1:2">
      <c r="A844" s="3">
        <v>45</v>
      </c>
      <c r="B844" s="6"/>
    </row>
    <row r="845" spans="1:2">
      <c r="A845" s="3">
        <v>46</v>
      </c>
      <c r="B845" s="6"/>
    </row>
    <row r="846" spans="1:2">
      <c r="A846" s="3">
        <v>47</v>
      </c>
      <c r="B846" s="6"/>
    </row>
    <row r="847" spans="1:2">
      <c r="A847" s="3">
        <v>48</v>
      </c>
      <c r="B847" s="6"/>
    </row>
    <row r="848" spans="1:2">
      <c r="A848" s="3">
        <v>49</v>
      </c>
      <c r="B848" s="6"/>
    </row>
    <row r="849" spans="1:2">
      <c r="A849" s="3">
        <v>50</v>
      </c>
      <c r="B849" s="6"/>
    </row>
    <row r="850" spans="1:2">
      <c r="A850" s="3">
        <v>51</v>
      </c>
      <c r="B850" s="6"/>
    </row>
    <row r="851" spans="1:2">
      <c r="A851" s="3">
        <v>52</v>
      </c>
      <c r="B851" s="6"/>
    </row>
    <row r="852" spans="1:2">
      <c r="A852" s="3">
        <v>53</v>
      </c>
      <c r="B852" s="6"/>
    </row>
    <row r="853" spans="1:2">
      <c r="A853" s="3">
        <v>54</v>
      </c>
      <c r="B853" s="6"/>
    </row>
    <row r="854" spans="1:2">
      <c r="A854" s="3">
        <v>55</v>
      </c>
      <c r="B854" s="6"/>
    </row>
    <row r="855" spans="1:2">
      <c r="A855" s="3">
        <v>56</v>
      </c>
      <c r="B855" s="6"/>
    </row>
    <row r="856" spans="1:2">
      <c r="A856" s="3">
        <v>57</v>
      </c>
      <c r="B856" s="6"/>
    </row>
    <row r="857" spans="1:2">
      <c r="A857" s="3">
        <v>58</v>
      </c>
      <c r="B857" s="6"/>
    </row>
    <row r="858" spans="1:2">
      <c r="A858" s="3">
        <v>59</v>
      </c>
      <c r="B858" s="6"/>
    </row>
    <row r="859" spans="1:2">
      <c r="A859" s="3">
        <v>60</v>
      </c>
      <c r="B859" s="6"/>
    </row>
    <row r="860" spans="1:2">
      <c r="A860" s="3">
        <v>61</v>
      </c>
      <c r="B860" s="6"/>
    </row>
    <row r="861" spans="1:2">
      <c r="A861" s="3">
        <v>62</v>
      </c>
      <c r="B861" s="6"/>
    </row>
    <row r="862" spans="1:2">
      <c r="A862" s="3">
        <v>63</v>
      </c>
      <c r="B862" s="6"/>
    </row>
    <row r="863" spans="1:2">
      <c r="A863" s="3">
        <v>64</v>
      </c>
      <c r="B863" s="6"/>
    </row>
    <row r="864" spans="1:2">
      <c r="A864" s="3">
        <v>65</v>
      </c>
      <c r="B864" s="6"/>
    </row>
    <row r="865" spans="1:2">
      <c r="A865" s="3">
        <v>66</v>
      </c>
      <c r="B865" s="6"/>
    </row>
    <row r="866" spans="1:2">
      <c r="A866" s="3">
        <v>67</v>
      </c>
      <c r="B866" s="6"/>
    </row>
    <row r="867" spans="1:2">
      <c r="A867" s="3">
        <v>68</v>
      </c>
      <c r="B867" s="6"/>
    </row>
    <row r="868" spans="1:2">
      <c r="A868" s="3">
        <v>69</v>
      </c>
      <c r="B868" s="6"/>
    </row>
    <row r="869" spans="1:2">
      <c r="A869" s="3">
        <v>70</v>
      </c>
      <c r="B869" s="6"/>
    </row>
    <row r="870" spans="1:2">
      <c r="A870" s="3">
        <v>71</v>
      </c>
      <c r="B870" s="6"/>
    </row>
    <row r="871" spans="1:2">
      <c r="A871" s="3">
        <v>72</v>
      </c>
      <c r="B871" s="6"/>
    </row>
    <row r="872" spans="1:2">
      <c r="A872" s="3">
        <v>73</v>
      </c>
      <c r="B872" s="6"/>
    </row>
    <row r="873" spans="1:2">
      <c r="A873" s="3">
        <v>74</v>
      </c>
      <c r="B873" s="6"/>
    </row>
    <row r="874" spans="1:2">
      <c r="A874" s="3">
        <v>75</v>
      </c>
      <c r="B874" s="6"/>
    </row>
    <row r="875" spans="1:2">
      <c r="A875" s="3">
        <v>76</v>
      </c>
      <c r="B875" s="6"/>
    </row>
    <row r="876" spans="1:2">
      <c r="A876" s="3">
        <v>77</v>
      </c>
      <c r="B876" s="6"/>
    </row>
    <row r="877" spans="1:2">
      <c r="A877" s="3">
        <v>78</v>
      </c>
      <c r="B877" s="6"/>
    </row>
    <row r="878" spans="1:2">
      <c r="A878" s="3">
        <v>79</v>
      </c>
      <c r="B878" s="6"/>
    </row>
    <row r="879" spans="1:2">
      <c r="A879" s="3">
        <v>80</v>
      </c>
      <c r="B879" s="6"/>
    </row>
    <row r="880" spans="1:2">
      <c r="A880" s="3">
        <v>81</v>
      </c>
      <c r="B880" s="6"/>
    </row>
    <row r="881" spans="1:2">
      <c r="A881" s="3">
        <v>82</v>
      </c>
      <c r="B881" s="6"/>
    </row>
    <row r="882" spans="1:2">
      <c r="A882" s="3">
        <v>83</v>
      </c>
      <c r="B882" s="6"/>
    </row>
    <row r="883" spans="1:2">
      <c r="A883" s="3">
        <v>84</v>
      </c>
      <c r="B883" s="6"/>
    </row>
    <row r="884" spans="1:2">
      <c r="A884" s="3">
        <v>85</v>
      </c>
      <c r="B884" s="6"/>
    </row>
    <row r="885" spans="1:2">
      <c r="A885" s="3">
        <v>86</v>
      </c>
      <c r="B885" s="6"/>
    </row>
    <row r="886" spans="1:2">
      <c r="A886" s="3">
        <v>87</v>
      </c>
      <c r="B886" s="6"/>
    </row>
    <row r="887" spans="1:2">
      <c r="A887" s="3">
        <v>88</v>
      </c>
      <c r="B887" s="6"/>
    </row>
    <row r="888" spans="1:2">
      <c r="A888" s="3">
        <v>89</v>
      </c>
      <c r="B888" s="6"/>
    </row>
    <row r="889" spans="1:2">
      <c r="A889" s="3">
        <v>90</v>
      </c>
      <c r="B889" s="6"/>
    </row>
    <row r="890" spans="1:2">
      <c r="A890" s="3">
        <v>91</v>
      </c>
      <c r="B890" s="6"/>
    </row>
    <row r="891" spans="1:2">
      <c r="A891" s="3">
        <v>92</v>
      </c>
      <c r="B891" s="6"/>
    </row>
    <row r="892" spans="1:2">
      <c r="A892" s="3">
        <v>93</v>
      </c>
      <c r="B892" s="6"/>
    </row>
    <row r="893" spans="1:2">
      <c r="A893" s="3">
        <v>94</v>
      </c>
      <c r="B893" s="6"/>
    </row>
    <row r="894" spans="1:2">
      <c r="A894" s="3">
        <v>95</v>
      </c>
      <c r="B894" s="6"/>
    </row>
    <row r="895" spans="1:2">
      <c r="A895" s="3">
        <v>96</v>
      </c>
      <c r="B895" s="6"/>
    </row>
    <row r="896" spans="1:2">
      <c r="A896" s="3">
        <v>97</v>
      </c>
      <c r="B896" s="6"/>
    </row>
    <row r="897" spans="1:4">
      <c r="A897" s="3">
        <v>98</v>
      </c>
      <c r="B897" s="6"/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37"/>
  <sheetViews>
    <sheetView workbookViewId="0"/>
  </sheetViews>
  <sheetFormatPr baseColWidth="10" defaultColWidth="11.42578125" defaultRowHeight="15" x14ac:dyDescent="0"/>
  <cols>
    <col min="1" max="1" width="74.7109375" customWidth="1"/>
    <col min="2" max="2" width="58" customWidth="1"/>
  </cols>
  <sheetData>
    <row r="1" spans="1:2">
      <c r="A1" s="15"/>
    </row>
    <row r="2" spans="1:2">
      <c r="A2" s="16"/>
    </row>
    <row r="3" spans="1:2">
      <c r="A3" s="16"/>
    </row>
    <row r="4" spans="1:2">
      <c r="A4" s="16"/>
    </row>
    <row r="5" spans="1:2" ht="21">
      <c r="A5" s="438" t="s">
        <v>1651</v>
      </c>
      <c r="B5" s="326" t="s">
        <v>1265</v>
      </c>
    </row>
    <row r="6" spans="1:2" ht="16">
      <c r="A6" s="437" t="str">
        <f>IF(B21="Comparison","","Informative Annex B8, Section B8.1")</f>
        <v>Informative Annex B8, Section B8.1</v>
      </c>
      <c r="B6" s="337" t="s">
        <v>1262</v>
      </c>
    </row>
    <row r="7" spans="1:2" ht="16">
      <c r="A7" s="437"/>
      <c r="B7" s="337" t="s">
        <v>1264</v>
      </c>
    </row>
    <row r="8" spans="1:2" ht="16">
      <c r="A8" s="437" t="str">
        <f>IF(B21="Comparison","Test Results Comparison","Example Results")</f>
        <v>Example Results</v>
      </c>
      <c r="B8" s="337" t="s">
        <v>1263</v>
      </c>
    </row>
    <row r="9" spans="1:2" ht="16">
      <c r="A9" s="437" t="s">
        <v>222</v>
      </c>
      <c r="B9" s="329" t="s">
        <v>1490</v>
      </c>
    </row>
    <row r="10" spans="1:2" ht="16">
      <c r="A10" s="437" t="s">
        <v>1657</v>
      </c>
      <c r="B10" s="440" t="s">
        <v>1601</v>
      </c>
    </row>
    <row r="11" spans="1:2" ht="16">
      <c r="A11" s="437"/>
      <c r="B11" t="s">
        <v>1602</v>
      </c>
    </row>
    <row r="12" spans="1:2">
      <c r="A12" s="98"/>
      <c r="B12" t="s">
        <v>1603</v>
      </c>
    </row>
    <row r="13" spans="1:2">
      <c r="A13" s="98" t="str">
        <f>IF(B21="Comparison","Results for "&amp;YourData!$A$46,"")</f>
        <v/>
      </c>
      <c r="B13" s="337" t="s">
        <v>1491</v>
      </c>
    </row>
    <row r="14" spans="1:2">
      <c r="A14" s="338" t="str">
        <f>IF(B21="Comparison","(" &amp; YourData!$E$48 &amp; ")","")</f>
        <v/>
      </c>
    </row>
    <row r="15" spans="1:2">
      <c r="A15" s="338" t="str">
        <f>IF(B21="Comparison","vs.","")</f>
        <v/>
      </c>
      <c r="B15" s="19" t="s">
        <v>1492</v>
      </c>
    </row>
    <row r="16" spans="1:2">
      <c r="A16" s="338" t="str">
        <f>IF(B21="Comparison","Informative Annex B8, Section B8.1 Example Results","")</f>
        <v/>
      </c>
      <c r="B16" s="19" t="s">
        <v>1493</v>
      </c>
    </row>
    <row r="17" spans="1:2">
      <c r="A17" s="338"/>
      <c r="B17" s="19" t="s">
        <v>1588</v>
      </c>
    </row>
    <row r="18" spans="1:2">
      <c r="A18" s="338"/>
    </row>
    <row r="19" spans="1:2">
      <c r="A19" s="338" t="str">
        <f>IF(B21="Comparison","Prepared By","")</f>
        <v/>
      </c>
    </row>
    <row r="20" spans="1:2">
      <c r="A20" s="338" t="str">
        <f>IF(B21="Comparison",IF(YourData!A51="","",YourData!A51),"")</f>
        <v/>
      </c>
      <c r="B20" s="98" t="s">
        <v>372</v>
      </c>
    </row>
    <row r="21" spans="1:2">
      <c r="A21" s="338" t="str">
        <f>IF(B21="Comparison","("&amp;YourData!$E$52&amp;")","")</f>
        <v/>
      </c>
      <c r="B21" s="98" t="s">
        <v>1539</v>
      </c>
    </row>
    <row r="22" spans="1:2">
      <c r="A22" s="338"/>
    </row>
    <row r="23" spans="1:2">
      <c r="A23" s="338" t="str">
        <f>IF(B21="Comparison","Results Developed","")</f>
        <v/>
      </c>
    </row>
    <row r="24" spans="1:2">
      <c r="A24" s="338" t="str">
        <f>IF(B21="Comparison",TEXT(YourData!$E$49,"DD-MMM-YYYY"),"")</f>
        <v/>
      </c>
    </row>
    <row r="25" spans="1:2">
      <c r="A25" s="338"/>
    </row>
    <row r="26" spans="1:2">
      <c r="A26" s="98"/>
    </row>
    <row r="27" spans="1:2">
      <c r="A27" s="98"/>
    </row>
    <row r="29" spans="1:2">
      <c r="B29" s="19" t="s">
        <v>1489</v>
      </c>
    </row>
    <row r="30" spans="1:2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1:2">
      <c r="B31" s="19" t="s">
        <v>1495</v>
      </c>
    </row>
    <row r="32" spans="1:2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1:2">
      <c r="B33" s="19" t="s">
        <v>1496</v>
      </c>
    </row>
    <row r="34" spans="1:2">
      <c r="A34" s="98"/>
      <c r="B34" s="439" t="str">
        <f>IF('Title Page'!$B$21="Example","", "By "&amp;'Title Page'!$A$20&amp;" "&amp;'Title Page'!$A$21&amp;", "&amp;'Title Page'!$A$24)</f>
        <v/>
      </c>
    </row>
    <row r="35" spans="1:2">
      <c r="A35" s="98"/>
    </row>
    <row r="36" spans="1:2">
      <c r="A36" s="98"/>
      <c r="B36" s="19" t="s">
        <v>223</v>
      </c>
    </row>
    <row r="37" spans="1:2" ht="33">
      <c r="B37" s="439" t="str">
        <f>$B$30&amp;"
"&amp;$B$32 &amp; IF(B34="","", (", b" &amp; MID($B$34,2,200)))</f>
        <v>ASHRAE Standard 140-2014, Informative Annex B8, Section B8.1_x000D_Example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C44"/>
  <sheetViews>
    <sheetView workbookViewId="0"/>
  </sheetViews>
  <sheetFormatPr baseColWidth="10" defaultColWidth="8.7109375" defaultRowHeight="15" x14ac:dyDescent="0"/>
  <cols>
    <col min="1" max="3" width="24.7109375" customWidth="1"/>
  </cols>
  <sheetData>
    <row r="1" spans="1:3">
      <c r="B1" s="78" t="str">
        <f>'Title Page'!$A$5</f>
        <v>ASHRAE Standard 140-2014</v>
      </c>
    </row>
    <row r="2" spans="1:3">
      <c r="B2" s="78" t="s">
        <v>1268</v>
      </c>
    </row>
    <row r="3" spans="1:3">
      <c r="B3" s="78" t="str">
        <f>'Title Page'!$A$10</f>
        <v>Section 5.2 - Building Thermal Envelope and Fabric Load Cases 195-960 &amp; 600FF-950FF</v>
      </c>
    </row>
    <row r="4" spans="1:3">
      <c r="B4" s="78"/>
    </row>
    <row r="5" spans="1:3">
      <c r="A5" s="20" t="s">
        <v>1648</v>
      </c>
    </row>
    <row r="6" spans="1:3">
      <c r="A6" s="20" t="s">
        <v>268</v>
      </c>
      <c r="B6" s="20"/>
      <c r="C6" s="20"/>
    </row>
    <row r="7" spans="1:3">
      <c r="A7" s="20" t="s">
        <v>269</v>
      </c>
      <c r="B7" s="20"/>
      <c r="C7" s="20"/>
    </row>
    <row r="8" spans="1:3">
      <c r="A8" s="20" t="s">
        <v>270</v>
      </c>
      <c r="B8" s="20"/>
      <c r="C8" s="20"/>
    </row>
    <row r="9" spans="1:3">
      <c r="A9" s="20"/>
      <c r="B9" s="20"/>
      <c r="C9" s="20"/>
    </row>
    <row r="10" spans="1:3">
      <c r="A10" s="355" t="s">
        <v>1272</v>
      </c>
      <c r="B10" s="20"/>
      <c r="C10" s="20"/>
    </row>
    <row r="11" spans="1:3">
      <c r="A11" s="355" t="s">
        <v>1609</v>
      </c>
      <c r="B11" s="20"/>
      <c r="C11" s="20"/>
    </row>
    <row r="12" spans="1:3">
      <c r="A12" s="20"/>
      <c r="B12" s="20"/>
      <c r="C12" s="20"/>
    </row>
    <row r="13" spans="1:3">
      <c r="A13" s="355" t="s">
        <v>1273</v>
      </c>
      <c r="B13" s="20"/>
      <c r="C13" s="20"/>
    </row>
    <row r="14" spans="1:3">
      <c r="A14" s="355" t="s">
        <v>1608</v>
      </c>
      <c r="B14" s="20"/>
      <c r="C14" s="20"/>
    </row>
    <row r="15" spans="1:3">
      <c r="A15" s="355" t="s">
        <v>1610</v>
      </c>
      <c r="B15" s="20"/>
      <c r="C15" s="20"/>
    </row>
    <row r="16" spans="1:3">
      <c r="A16" s="355" t="s">
        <v>1611</v>
      </c>
      <c r="B16" s="20"/>
      <c r="C16" s="20"/>
    </row>
    <row r="17" spans="1:3">
      <c r="B17" s="20"/>
      <c r="C17" s="20"/>
    </row>
    <row r="18" spans="1:3">
      <c r="A18" s="355" t="s">
        <v>1274</v>
      </c>
      <c r="B18" s="20"/>
      <c r="C18" s="20"/>
    </row>
    <row r="19" spans="1:3">
      <c r="B19" s="20"/>
      <c r="C19" s="20"/>
    </row>
    <row r="20" spans="1:3">
      <c r="A20" s="20"/>
      <c r="B20" s="20"/>
      <c r="C20" s="20"/>
    </row>
    <row r="21" spans="1:3">
      <c r="B21" s="78" t="s">
        <v>267</v>
      </c>
    </row>
    <row r="22" spans="1:3">
      <c r="B22" s="78" t="s">
        <v>264</v>
      </c>
    </row>
    <row r="24" spans="1:3" ht="16" thickBot="1">
      <c r="A24" s="80" t="s">
        <v>335</v>
      </c>
      <c r="B24" s="80" t="s">
        <v>265</v>
      </c>
      <c r="C24" s="80" t="s">
        <v>266</v>
      </c>
    </row>
    <row r="25" spans="1:3" ht="25" thickTop="1">
      <c r="A25" s="81" t="s">
        <v>283</v>
      </c>
      <c r="B25" s="82" t="s">
        <v>284</v>
      </c>
      <c r="C25" s="82" t="s">
        <v>287</v>
      </c>
    </row>
    <row r="26" spans="1:3" ht="24">
      <c r="A26" s="468" t="s">
        <v>1635</v>
      </c>
      <c r="B26" s="84" t="s">
        <v>285</v>
      </c>
      <c r="C26" s="84" t="s">
        <v>271</v>
      </c>
    </row>
    <row r="27" spans="1:3" ht="24">
      <c r="A27" s="83" t="s">
        <v>282</v>
      </c>
      <c r="B27" s="84" t="s">
        <v>272</v>
      </c>
      <c r="C27" s="461" t="s">
        <v>273</v>
      </c>
    </row>
    <row r="28" spans="1:3" ht="24">
      <c r="A28" s="83" t="s">
        <v>281</v>
      </c>
      <c r="B28" s="84" t="s">
        <v>274</v>
      </c>
      <c r="C28" s="84" t="s">
        <v>271</v>
      </c>
    </row>
    <row r="29" spans="1:3" ht="24">
      <c r="A29" s="83" t="s">
        <v>280</v>
      </c>
      <c r="B29" s="84" t="s">
        <v>286</v>
      </c>
      <c r="C29" s="84" t="s">
        <v>275</v>
      </c>
    </row>
    <row r="30" spans="1:3">
      <c r="A30" s="83" t="s">
        <v>9</v>
      </c>
      <c r="B30" s="84" t="s">
        <v>276</v>
      </c>
      <c r="C30" s="84" t="s">
        <v>276</v>
      </c>
    </row>
    <row r="31" spans="1:3">
      <c r="A31" s="83" t="s">
        <v>11</v>
      </c>
      <c r="B31" s="84" t="s">
        <v>277</v>
      </c>
      <c r="C31" s="84" t="s">
        <v>277</v>
      </c>
    </row>
    <row r="32" spans="1:3" ht="36">
      <c r="A32" s="83" t="s">
        <v>279</v>
      </c>
      <c r="B32" s="84" t="s">
        <v>278</v>
      </c>
      <c r="C32" s="84" t="s">
        <v>288</v>
      </c>
    </row>
    <row r="33" spans="1:3">
      <c r="A33" s="20"/>
      <c r="B33" s="20"/>
      <c r="C33" s="20"/>
    </row>
    <row r="34" spans="1:3">
      <c r="A34" s="79" t="s">
        <v>289</v>
      </c>
      <c r="B34" s="20"/>
      <c r="C34" s="20"/>
    </row>
    <row r="35" spans="1:3">
      <c r="A35" s="79" t="s">
        <v>290</v>
      </c>
      <c r="B35" s="20"/>
      <c r="C35" s="20"/>
    </row>
    <row r="36" spans="1:3">
      <c r="A36" s="79" t="s">
        <v>291</v>
      </c>
      <c r="B36" s="20"/>
      <c r="C36" s="20"/>
    </row>
    <row r="37" spans="1:3">
      <c r="A37" s="79" t="s">
        <v>292</v>
      </c>
      <c r="B37" s="20"/>
      <c r="C37" s="20"/>
    </row>
    <row r="40" spans="1:3">
      <c r="A40" s="20"/>
      <c r="B40" s="20"/>
      <c r="C40" s="20"/>
    </row>
    <row r="41" spans="1:3">
      <c r="A41" s="20"/>
      <c r="B41" s="20"/>
      <c r="C41" s="20"/>
    </row>
    <row r="42" spans="1:3">
      <c r="B42" s="20"/>
      <c r="C42" s="20"/>
    </row>
    <row r="43" spans="1:3">
      <c r="B43" s="20"/>
      <c r="C43" s="20"/>
    </row>
    <row r="44" spans="1:3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F26"/>
  <sheetViews>
    <sheetView workbookViewId="0">
      <selection activeCell="B4" sqref="B4"/>
    </sheetView>
  </sheetViews>
  <sheetFormatPr baseColWidth="10" defaultColWidth="8.7109375" defaultRowHeight="15" x14ac:dyDescent="0"/>
  <cols>
    <col min="1" max="1" width="0.5703125" customWidth="1"/>
    <col min="2" max="2" width="8.7109375" customWidth="1"/>
    <col min="3" max="3" width="49.28515625" customWidth="1"/>
    <col min="5" max="5" width="10.7109375" customWidth="1"/>
    <col min="6" max="6" width="0.42578125" customWidth="1"/>
  </cols>
  <sheetData>
    <row r="1" spans="1:6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>
      <c r="A3" s="483" t="str">
        <f>'Title Page'!$B$34</f>
        <v/>
      </c>
      <c r="B3" s="483"/>
      <c r="C3" s="483"/>
      <c r="D3" s="483"/>
      <c r="E3" s="483"/>
      <c r="F3" s="483"/>
    </row>
    <row r="5" spans="1:6" ht="17.25" customHeight="1">
      <c r="B5" s="484" t="s">
        <v>1418</v>
      </c>
      <c r="C5" s="484"/>
      <c r="D5" s="484"/>
      <c r="E5" s="484"/>
    </row>
    <row r="6" spans="1:6" ht="16" thickBot="1"/>
    <row r="7" spans="1:6" ht="17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1:6" ht="16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1:6">
      <c r="B9" s="416" t="s">
        <v>1119</v>
      </c>
      <c r="C9" s="417" t="s">
        <v>1103</v>
      </c>
      <c r="D9" s="478"/>
      <c r="E9" s="428" t="s">
        <v>1615</v>
      </c>
    </row>
    <row r="10" spans="1:6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1:6">
      <c r="B11" s="416" t="s">
        <v>1123</v>
      </c>
      <c r="C11" s="417" t="s">
        <v>231</v>
      </c>
      <c r="D11" s="478"/>
      <c r="E11" s="428" t="s">
        <v>1627</v>
      </c>
    </row>
    <row r="12" spans="1:6">
      <c r="B12" s="416" t="s">
        <v>1126</v>
      </c>
      <c r="C12" s="417" t="s">
        <v>1105</v>
      </c>
      <c r="D12" s="478"/>
      <c r="E12" s="428" t="s">
        <v>1628</v>
      </c>
    </row>
    <row r="13" spans="1:6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1:6">
      <c r="B14" s="416" t="s">
        <v>1131</v>
      </c>
      <c r="C14" s="417" t="s">
        <v>1108</v>
      </c>
      <c r="D14" s="478"/>
      <c r="E14" s="428" t="s">
        <v>1617</v>
      </c>
    </row>
    <row r="15" spans="1:6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1:6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1:6">
      <c r="B17" s="416" t="s">
        <v>1137</v>
      </c>
      <c r="C17" s="417" t="s">
        <v>1644</v>
      </c>
      <c r="D17" s="478"/>
      <c r="E17" s="428" t="s">
        <v>1620</v>
      </c>
    </row>
    <row r="18" spans="1:6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1:6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1:6">
      <c r="B20" s="416" t="s">
        <v>1142</v>
      </c>
      <c r="C20" s="417" t="s">
        <v>1486</v>
      </c>
      <c r="D20" s="481"/>
      <c r="E20" s="428" t="s">
        <v>1623</v>
      </c>
    </row>
    <row r="21" spans="1:6">
      <c r="B21" s="416" t="s">
        <v>1143</v>
      </c>
      <c r="C21" s="417" t="s">
        <v>1487</v>
      </c>
      <c r="D21" s="481"/>
      <c r="E21" s="428" t="s">
        <v>1624</v>
      </c>
    </row>
    <row r="22" spans="1:6" ht="16" thickBot="1">
      <c r="B22" s="419" t="s">
        <v>1145</v>
      </c>
      <c r="C22" s="420" t="s">
        <v>1488</v>
      </c>
      <c r="D22" s="482"/>
      <c r="E22" s="429" t="s">
        <v>1625</v>
      </c>
    </row>
    <row r="23" spans="1:6" ht="16" thickTop="1"/>
    <row r="26" spans="1:6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F95"/>
  <sheetViews>
    <sheetView workbookViewId="0">
      <selection sqref="A1:E1"/>
    </sheetView>
  </sheetViews>
  <sheetFormatPr baseColWidth="10" defaultColWidth="8.7109375" defaultRowHeight="15" x14ac:dyDescent="0"/>
  <cols>
    <col min="1" max="1" width="0.42578125" customWidth="1"/>
    <col min="2" max="2" width="5.42578125" customWidth="1"/>
    <col min="3" max="3" width="50.140625" customWidth="1"/>
    <col min="4" max="4" width="22.42578125" customWidth="1"/>
    <col min="5" max="5" width="0.28515625" customWidth="1"/>
  </cols>
  <sheetData>
    <row r="1" spans="1:6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1:6" ht="17.25" customHeight="1">
      <c r="B5" s="484" t="s">
        <v>1419</v>
      </c>
      <c r="C5" s="484"/>
      <c r="D5" s="484"/>
      <c r="E5" s="442"/>
    </row>
    <row r="6" spans="1:6" ht="5.25" customHeight="1" thickBot="1">
      <c r="B6" s="335"/>
    </row>
    <row r="7" spans="1:6" ht="12.75" customHeight="1" thickTop="1" thickBot="1">
      <c r="B7" s="430" t="s">
        <v>1114</v>
      </c>
      <c r="C7" s="431" t="s">
        <v>1115</v>
      </c>
      <c r="D7" s="436" t="s">
        <v>1100</v>
      </c>
    </row>
    <row r="8" spans="1:6" ht="16" thickTop="1">
      <c r="B8" s="434" t="s">
        <v>1116</v>
      </c>
      <c r="C8" s="422" t="s">
        <v>1117</v>
      </c>
      <c r="D8" s="435" t="s">
        <v>1118</v>
      </c>
    </row>
    <row r="9" spans="1:6">
      <c r="B9" s="416" t="s">
        <v>1119</v>
      </c>
      <c r="C9" s="417" t="s">
        <v>1286</v>
      </c>
      <c r="D9" s="418" t="s">
        <v>1120</v>
      </c>
    </row>
    <row r="10" spans="1:6">
      <c r="B10" s="416" t="s">
        <v>1121</v>
      </c>
      <c r="C10" s="417" t="s">
        <v>1287</v>
      </c>
      <c r="D10" s="418" t="s">
        <v>1122</v>
      </c>
    </row>
    <row r="11" spans="1:6">
      <c r="B11" s="486" t="s">
        <v>1123</v>
      </c>
      <c r="C11" s="421" t="s">
        <v>1124</v>
      </c>
      <c r="D11" s="487" t="s">
        <v>1125</v>
      </c>
    </row>
    <row r="12" spans="1:6">
      <c r="B12" s="486"/>
      <c r="C12" s="422" t="s">
        <v>1288</v>
      </c>
      <c r="D12" s="487"/>
    </row>
    <row r="13" spans="1:6">
      <c r="B13" s="486" t="s">
        <v>1126</v>
      </c>
      <c r="C13" s="421" t="s">
        <v>1127</v>
      </c>
      <c r="D13" s="487" t="s">
        <v>1128</v>
      </c>
    </row>
    <row r="14" spans="1:6">
      <c r="B14" s="486"/>
      <c r="C14" s="422" t="s">
        <v>1289</v>
      </c>
      <c r="D14" s="487"/>
    </row>
    <row r="15" spans="1:6">
      <c r="B15" s="416" t="s">
        <v>1129</v>
      </c>
      <c r="C15" s="417" t="s">
        <v>1130</v>
      </c>
      <c r="D15" s="418" t="s">
        <v>1474</v>
      </c>
    </row>
    <row r="16" spans="1:6">
      <c r="B16" s="416" t="s">
        <v>1131</v>
      </c>
      <c r="C16" s="417" t="s">
        <v>1132</v>
      </c>
      <c r="D16" s="418" t="s">
        <v>1475</v>
      </c>
    </row>
    <row r="17" spans="2:4">
      <c r="B17" s="416" t="s">
        <v>1133</v>
      </c>
      <c r="C17" s="417" t="s">
        <v>1134</v>
      </c>
      <c r="D17" s="418" t="s">
        <v>1476</v>
      </c>
    </row>
    <row r="18" spans="2:4">
      <c r="B18" s="416" t="s">
        <v>1135</v>
      </c>
      <c r="C18" s="417" t="s">
        <v>1136</v>
      </c>
      <c r="D18" s="418" t="s">
        <v>1477</v>
      </c>
    </row>
    <row r="19" spans="2:4">
      <c r="B19" s="416" t="s">
        <v>1137</v>
      </c>
      <c r="C19" s="417" t="s">
        <v>1138</v>
      </c>
      <c r="D19" s="418" t="s">
        <v>1478</v>
      </c>
    </row>
    <row r="20" spans="2:4">
      <c r="B20" s="416" t="s">
        <v>1139</v>
      </c>
      <c r="C20" s="417" t="s">
        <v>1140</v>
      </c>
      <c r="D20" s="418" t="s">
        <v>1479</v>
      </c>
    </row>
    <row r="21" spans="2:4">
      <c r="B21" s="416" t="s">
        <v>1141</v>
      </c>
      <c r="C21" s="417" t="s">
        <v>1258</v>
      </c>
      <c r="D21" s="418" t="s">
        <v>1480</v>
      </c>
    </row>
    <row r="22" spans="2:4" ht="12.5" customHeight="1">
      <c r="B22" s="416" t="s">
        <v>1142</v>
      </c>
      <c r="C22" s="421" t="s">
        <v>1497</v>
      </c>
      <c r="D22" s="418" t="s">
        <v>1481</v>
      </c>
    </row>
    <row r="23" spans="2:4" ht="12.5" customHeight="1">
      <c r="B23" s="416" t="s">
        <v>1143</v>
      </c>
      <c r="C23" s="421" t="s">
        <v>1512</v>
      </c>
      <c r="D23" s="418" t="s">
        <v>1144</v>
      </c>
    </row>
    <row r="24" spans="2:4" ht="12.5" customHeight="1">
      <c r="B24" s="416" t="s">
        <v>1145</v>
      </c>
      <c r="C24" s="421" t="s">
        <v>1513</v>
      </c>
      <c r="D24" s="418" t="s">
        <v>1146</v>
      </c>
    </row>
    <row r="25" spans="2:4" ht="12.5" customHeight="1">
      <c r="B25" s="416" t="s">
        <v>1147</v>
      </c>
      <c r="C25" s="421" t="s">
        <v>1514</v>
      </c>
      <c r="D25" s="418" t="s">
        <v>1148</v>
      </c>
    </row>
    <row r="26" spans="2:4" ht="12.5" customHeight="1">
      <c r="B26" s="462" t="s">
        <v>1149</v>
      </c>
      <c r="C26" s="421" t="s">
        <v>1150</v>
      </c>
      <c r="D26" s="465" t="s">
        <v>1152</v>
      </c>
    </row>
    <row r="27" spans="2:4" ht="12.5" customHeight="1">
      <c r="B27" s="434"/>
      <c r="C27" s="422" t="s">
        <v>1151</v>
      </c>
      <c r="D27" s="435"/>
    </row>
    <row r="28" spans="2:4" ht="12.5" customHeight="1">
      <c r="B28" s="486" t="s">
        <v>1153</v>
      </c>
      <c r="C28" s="421" t="s">
        <v>1150</v>
      </c>
      <c r="D28" s="487" t="s">
        <v>1155</v>
      </c>
    </row>
    <row r="29" spans="2:4" ht="12.5" customHeight="1">
      <c r="B29" s="486"/>
      <c r="C29" s="422" t="s">
        <v>1154</v>
      </c>
      <c r="D29" s="487"/>
    </row>
    <row r="30" spans="2:4" ht="12.5" customHeight="1">
      <c r="B30" s="486" t="s">
        <v>1156</v>
      </c>
      <c r="C30" s="421" t="s">
        <v>1157</v>
      </c>
      <c r="D30" s="487" t="s">
        <v>1158</v>
      </c>
    </row>
    <row r="31" spans="2:4" ht="12.5" customHeight="1">
      <c r="B31" s="486"/>
      <c r="C31" s="422" t="s">
        <v>1151</v>
      </c>
      <c r="D31" s="487"/>
    </row>
    <row r="32" spans="2:4" ht="12.5" customHeight="1">
      <c r="B32" s="486" t="s">
        <v>1159</v>
      </c>
      <c r="C32" s="421" t="s">
        <v>1157</v>
      </c>
      <c r="D32" s="487" t="s">
        <v>1160</v>
      </c>
    </row>
    <row r="33" spans="2:4" ht="12.5" customHeight="1">
      <c r="B33" s="486"/>
      <c r="C33" s="422" t="s">
        <v>1154</v>
      </c>
      <c r="D33" s="487"/>
    </row>
    <row r="34" spans="2:4" ht="12.5" customHeight="1">
      <c r="B34" s="486" t="s">
        <v>1161</v>
      </c>
      <c r="C34" s="421" t="s">
        <v>1162</v>
      </c>
      <c r="D34" s="487" t="s">
        <v>1163</v>
      </c>
    </row>
    <row r="35" spans="2:4" ht="12.5" customHeight="1">
      <c r="B35" s="486"/>
      <c r="C35" s="422" t="s">
        <v>1151</v>
      </c>
      <c r="D35" s="487"/>
    </row>
    <row r="36" spans="2:4" ht="12.5" customHeight="1">
      <c r="B36" s="486" t="s">
        <v>1164</v>
      </c>
      <c r="C36" s="421" t="s">
        <v>1162</v>
      </c>
      <c r="D36" s="487" t="s">
        <v>1165</v>
      </c>
    </row>
    <row r="37" spans="2:4" ht="12.5" customHeight="1">
      <c r="B37" s="486"/>
      <c r="C37" s="422" t="s">
        <v>1154</v>
      </c>
      <c r="D37" s="487"/>
    </row>
    <row r="38" spans="2:4" ht="12.5" customHeight="1">
      <c r="B38" s="416" t="s">
        <v>1166</v>
      </c>
      <c r="C38" s="421" t="s">
        <v>1498</v>
      </c>
      <c r="D38" s="418" t="s">
        <v>1167</v>
      </c>
    </row>
    <row r="39" spans="2:4" ht="12.5" customHeight="1">
      <c r="B39" s="416" t="s">
        <v>1168</v>
      </c>
      <c r="C39" s="421" t="s">
        <v>1499</v>
      </c>
      <c r="D39" s="418" t="s">
        <v>1170</v>
      </c>
    </row>
    <row r="40" spans="2:4" ht="12.5" customHeight="1">
      <c r="B40" s="416" t="s">
        <v>1171</v>
      </c>
      <c r="C40" s="421" t="s">
        <v>1500</v>
      </c>
      <c r="D40" s="418" t="s">
        <v>1172</v>
      </c>
    </row>
    <row r="41" spans="2:4" ht="12.5" customHeight="1">
      <c r="B41" s="416" t="s">
        <v>1173</v>
      </c>
      <c r="C41" s="421" t="s">
        <v>1501</v>
      </c>
      <c r="D41" s="418" t="s">
        <v>1175</v>
      </c>
    </row>
    <row r="42" spans="2:4" ht="12.5" customHeight="1">
      <c r="B42" s="416" t="s">
        <v>1176</v>
      </c>
      <c r="C42" s="421" t="s">
        <v>1515</v>
      </c>
      <c r="D42" s="418" t="s">
        <v>1177</v>
      </c>
    </row>
    <row r="43" spans="2:4" ht="12.5" customHeight="1">
      <c r="B43" s="416" t="s">
        <v>1178</v>
      </c>
      <c r="C43" s="421" t="s">
        <v>1516</v>
      </c>
      <c r="D43" s="418" t="s">
        <v>1179</v>
      </c>
    </row>
    <row r="44" spans="2:4" ht="12.5" customHeight="1">
      <c r="B44" s="486" t="s">
        <v>1180</v>
      </c>
      <c r="C44" s="421" t="s">
        <v>1181</v>
      </c>
      <c r="D44" s="487" t="s">
        <v>1182</v>
      </c>
    </row>
    <row r="45" spans="2:4" ht="12.5" customHeight="1">
      <c r="B45" s="486"/>
      <c r="C45" s="422" t="s">
        <v>1151</v>
      </c>
      <c r="D45" s="487"/>
    </row>
    <row r="46" spans="2:4" ht="12.5" customHeight="1">
      <c r="B46" s="486" t="s">
        <v>1183</v>
      </c>
      <c r="C46" s="421" t="s">
        <v>1181</v>
      </c>
      <c r="D46" s="487" t="s">
        <v>1184</v>
      </c>
    </row>
    <row r="47" spans="2:4" ht="12.5" customHeight="1">
      <c r="B47" s="486"/>
      <c r="C47" s="422" t="s">
        <v>1154</v>
      </c>
      <c r="D47" s="487"/>
    </row>
    <row r="48" spans="2:4" ht="12.5" customHeight="1">
      <c r="B48" s="486" t="s">
        <v>1185</v>
      </c>
      <c r="C48" s="421" t="s">
        <v>1186</v>
      </c>
      <c r="D48" s="487" t="s">
        <v>1187</v>
      </c>
    </row>
    <row r="49" spans="2:4" ht="12.5" customHeight="1">
      <c r="B49" s="486"/>
      <c r="C49" s="422" t="s">
        <v>1151</v>
      </c>
      <c r="D49" s="487"/>
    </row>
    <row r="50" spans="2:4" ht="12.5" customHeight="1">
      <c r="B50" s="486" t="s">
        <v>1188</v>
      </c>
      <c r="C50" s="421" t="s">
        <v>1186</v>
      </c>
      <c r="D50" s="487" t="s">
        <v>1189</v>
      </c>
    </row>
    <row r="51" spans="2:4" ht="12.5" customHeight="1">
      <c r="B51" s="486"/>
      <c r="C51" s="422" t="s">
        <v>1154</v>
      </c>
      <c r="D51" s="487"/>
    </row>
    <row r="52" spans="2:4" ht="12.5" customHeight="1">
      <c r="B52" s="416" t="s">
        <v>1190</v>
      </c>
      <c r="C52" s="421" t="s">
        <v>1517</v>
      </c>
      <c r="D52" s="418" t="s">
        <v>1191</v>
      </c>
    </row>
    <row r="53" spans="2:4" ht="12" customHeight="1">
      <c r="B53" s="416" t="s">
        <v>1192</v>
      </c>
      <c r="C53" s="421" t="s">
        <v>1518</v>
      </c>
      <c r="D53" s="418" t="s">
        <v>1193</v>
      </c>
    </row>
    <row r="54" spans="2:4" ht="12.5" customHeight="1">
      <c r="B54" s="416" t="s">
        <v>1194</v>
      </c>
      <c r="C54" s="421" t="s">
        <v>1502</v>
      </c>
      <c r="D54" s="418" t="s">
        <v>1195</v>
      </c>
    </row>
    <row r="55" spans="2:4" ht="12.5" customHeight="1">
      <c r="B55" s="416" t="s">
        <v>1196</v>
      </c>
      <c r="C55" s="421" t="s">
        <v>1503</v>
      </c>
      <c r="D55" s="418" t="s">
        <v>1197</v>
      </c>
    </row>
    <row r="56" spans="2:4" ht="12.5" customHeight="1">
      <c r="B56" s="416" t="s">
        <v>1198</v>
      </c>
      <c r="C56" s="421" t="s">
        <v>1504</v>
      </c>
      <c r="D56" s="418" t="s">
        <v>1199</v>
      </c>
    </row>
    <row r="57" spans="2:4" ht="12.5" customHeight="1">
      <c r="B57" s="416" t="s">
        <v>1200</v>
      </c>
      <c r="C57" s="421" t="s">
        <v>1505</v>
      </c>
      <c r="D57" s="418" t="s">
        <v>1201</v>
      </c>
    </row>
    <row r="58" spans="2:4" ht="12.5" customHeight="1">
      <c r="B58" s="416" t="s">
        <v>1202</v>
      </c>
      <c r="C58" s="421" t="s">
        <v>1506</v>
      </c>
      <c r="D58" s="418" t="s">
        <v>1203</v>
      </c>
    </row>
    <row r="59" spans="2:4" ht="12.5" customHeight="1">
      <c r="B59" s="416" t="s">
        <v>1204</v>
      </c>
      <c r="C59" s="421" t="s">
        <v>1507</v>
      </c>
      <c r="D59" s="418" t="s">
        <v>1205</v>
      </c>
    </row>
    <row r="60" spans="2:4" ht="12.5" customHeight="1">
      <c r="B60" s="486" t="s">
        <v>1206</v>
      </c>
      <c r="C60" s="421" t="s">
        <v>1207</v>
      </c>
      <c r="D60" s="487" t="s">
        <v>1208</v>
      </c>
    </row>
    <row r="61" spans="2:4" ht="12.5" customHeight="1">
      <c r="B61" s="486"/>
      <c r="C61" s="422" t="s">
        <v>1151</v>
      </c>
      <c r="D61" s="487"/>
    </row>
    <row r="62" spans="2:4" ht="12.5" customHeight="1">
      <c r="B62" s="486" t="s">
        <v>1209</v>
      </c>
      <c r="C62" s="421" t="s">
        <v>1207</v>
      </c>
      <c r="D62" s="487" t="s">
        <v>1210</v>
      </c>
    </row>
    <row r="63" spans="2:4" ht="12.5" customHeight="1">
      <c r="B63" s="486"/>
      <c r="C63" s="422" t="s">
        <v>1154</v>
      </c>
      <c r="D63" s="487"/>
    </row>
    <row r="64" spans="2:4" ht="12.5" customHeight="1">
      <c r="B64" s="486" t="s">
        <v>1211</v>
      </c>
      <c r="C64" s="421" t="s">
        <v>1212</v>
      </c>
      <c r="D64" s="487" t="s">
        <v>1213</v>
      </c>
    </row>
    <row r="65" spans="2:4" ht="12.5" customHeight="1">
      <c r="B65" s="486"/>
      <c r="C65" s="422" t="s">
        <v>1151</v>
      </c>
      <c r="D65" s="487"/>
    </row>
    <row r="66" spans="2:4" ht="12.5" customHeight="1">
      <c r="B66" s="486" t="s">
        <v>1214</v>
      </c>
      <c r="C66" s="421" t="s">
        <v>1212</v>
      </c>
      <c r="D66" s="487" t="s">
        <v>1215</v>
      </c>
    </row>
    <row r="67" spans="2:4" ht="12.5" customHeight="1">
      <c r="B67" s="486"/>
      <c r="C67" s="422" t="s">
        <v>1154</v>
      </c>
      <c r="D67" s="487"/>
    </row>
    <row r="68" spans="2:4" ht="12.5" customHeight="1">
      <c r="B68" s="486" t="s">
        <v>1216</v>
      </c>
      <c r="C68" s="421" t="s">
        <v>1217</v>
      </c>
      <c r="D68" s="487" t="s">
        <v>1218</v>
      </c>
    </row>
    <row r="69" spans="2:4" ht="12.5" customHeight="1">
      <c r="B69" s="486"/>
      <c r="C69" s="422" t="s">
        <v>1151</v>
      </c>
      <c r="D69" s="487"/>
    </row>
    <row r="70" spans="2:4" ht="12.5" customHeight="1">
      <c r="B70" s="486" t="s">
        <v>1219</v>
      </c>
      <c r="C70" s="421" t="s">
        <v>1217</v>
      </c>
      <c r="D70" s="487" t="s">
        <v>1220</v>
      </c>
    </row>
    <row r="71" spans="2:4" ht="12.5" customHeight="1">
      <c r="B71" s="486"/>
      <c r="C71" s="422" t="s">
        <v>1174</v>
      </c>
      <c r="D71" s="487"/>
    </row>
    <row r="72" spans="2:4" ht="12.5" customHeight="1">
      <c r="B72" s="416" t="s">
        <v>1221</v>
      </c>
      <c r="C72" s="421" t="s">
        <v>1508</v>
      </c>
      <c r="D72" s="418" t="s">
        <v>1222</v>
      </c>
    </row>
    <row r="73" spans="2:4" ht="12.5" customHeight="1">
      <c r="B73" s="416" t="s">
        <v>1223</v>
      </c>
      <c r="C73" s="421" t="s">
        <v>1509</v>
      </c>
      <c r="D73" s="418" t="s">
        <v>1224</v>
      </c>
    </row>
    <row r="74" spans="2:4" ht="12.5" customHeight="1">
      <c r="B74" s="416" t="s">
        <v>1225</v>
      </c>
      <c r="C74" s="421" t="s">
        <v>1510</v>
      </c>
      <c r="D74" s="418" t="s">
        <v>1226</v>
      </c>
    </row>
    <row r="75" spans="2:4" ht="12.5" customHeight="1">
      <c r="B75" s="416" t="s">
        <v>1227</v>
      </c>
      <c r="C75" s="421" t="s">
        <v>1511</v>
      </c>
      <c r="D75" s="418" t="s">
        <v>1228</v>
      </c>
    </row>
    <row r="76" spans="2:4" ht="12.5" customHeight="1">
      <c r="B76" s="486" t="s">
        <v>1229</v>
      </c>
      <c r="C76" s="421" t="s">
        <v>1230</v>
      </c>
      <c r="D76" s="487" t="s">
        <v>1231</v>
      </c>
    </row>
    <row r="77" spans="2:4" ht="12.5" customHeight="1">
      <c r="B77" s="486"/>
      <c r="C77" s="422" t="s">
        <v>1151</v>
      </c>
      <c r="D77" s="487"/>
    </row>
    <row r="78" spans="2:4" ht="12.5" customHeight="1">
      <c r="B78" s="486" t="s">
        <v>1232</v>
      </c>
      <c r="C78" s="421" t="s">
        <v>1230</v>
      </c>
      <c r="D78" s="487" t="s">
        <v>1233</v>
      </c>
    </row>
    <row r="79" spans="2:4" ht="12.5" customHeight="1">
      <c r="B79" s="486"/>
      <c r="C79" s="422" t="s">
        <v>1154</v>
      </c>
      <c r="D79" s="487"/>
    </row>
    <row r="80" spans="2:4" ht="12.5" customHeight="1">
      <c r="B80" s="416" t="s">
        <v>1234</v>
      </c>
      <c r="C80" s="417" t="s">
        <v>1235</v>
      </c>
      <c r="D80" s="418" t="s">
        <v>1236</v>
      </c>
    </row>
    <row r="81" spans="2:4" ht="12.5" customHeight="1">
      <c r="B81" s="486" t="s">
        <v>1237</v>
      </c>
      <c r="C81" s="421" t="s">
        <v>1238</v>
      </c>
      <c r="D81" s="487" t="s">
        <v>1240</v>
      </c>
    </row>
    <row r="82" spans="2:4" ht="12.5" customHeight="1">
      <c r="B82" s="486"/>
      <c r="C82" s="422" t="s">
        <v>1239</v>
      </c>
      <c r="D82" s="487"/>
    </row>
    <row r="83" spans="2:4" ht="12.5" customHeight="1">
      <c r="B83" s="486" t="s">
        <v>1241</v>
      </c>
      <c r="C83" s="421" t="s">
        <v>1238</v>
      </c>
      <c r="D83" s="487" t="s">
        <v>1243</v>
      </c>
    </row>
    <row r="84" spans="2:4" ht="12.5" customHeight="1">
      <c r="B84" s="486"/>
      <c r="C84" s="422" t="s">
        <v>1242</v>
      </c>
      <c r="D84" s="487"/>
    </row>
    <row r="85" spans="2:4" ht="12.5" customHeight="1">
      <c r="B85" s="486" t="s">
        <v>1244</v>
      </c>
      <c r="C85" s="421" t="s">
        <v>1245</v>
      </c>
      <c r="D85" s="487" t="s">
        <v>1247</v>
      </c>
    </row>
    <row r="86" spans="2:4" ht="12.5" customHeight="1">
      <c r="B86" s="486"/>
      <c r="C86" s="422" t="s">
        <v>1246</v>
      </c>
      <c r="D86" s="487"/>
    </row>
    <row r="87" spans="2:4" ht="12.5" customHeight="1">
      <c r="B87" s="486" t="s">
        <v>1248</v>
      </c>
      <c r="C87" s="421" t="s">
        <v>1245</v>
      </c>
      <c r="D87" s="487" t="s">
        <v>1250</v>
      </c>
    </row>
    <row r="88" spans="2:4" ht="12.5" customHeight="1">
      <c r="B88" s="486"/>
      <c r="C88" s="422" t="s">
        <v>1249</v>
      </c>
      <c r="D88" s="487"/>
    </row>
    <row r="89" spans="2:4" ht="12.5" customHeight="1">
      <c r="B89" s="486" t="s">
        <v>1251</v>
      </c>
      <c r="C89" s="421" t="s">
        <v>1252</v>
      </c>
      <c r="D89" s="487" t="s">
        <v>1254</v>
      </c>
    </row>
    <row r="90" spans="2:4" ht="12.5" customHeight="1">
      <c r="B90" s="486"/>
      <c r="C90" s="422" t="s">
        <v>1253</v>
      </c>
      <c r="D90" s="487"/>
    </row>
    <row r="91" spans="2:4" ht="12.5" customHeight="1">
      <c r="B91" s="486" t="s">
        <v>1255</v>
      </c>
      <c r="C91" s="421" t="s">
        <v>1256</v>
      </c>
      <c r="D91" s="487" t="s">
        <v>1257</v>
      </c>
    </row>
    <row r="92" spans="2:4" ht="12.5" customHeight="1" thickBot="1">
      <c r="B92" s="488"/>
      <c r="C92" s="423" t="s">
        <v>1253</v>
      </c>
      <c r="D92" s="489"/>
    </row>
    <row r="93" spans="2:4" ht="16" thickTop="1">
      <c r="B93" s="335"/>
    </row>
    <row r="94" spans="2:4">
      <c r="B94" s="335"/>
    </row>
    <row r="95" spans="2:4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/>
  <rowBreaks count="1" manualBreakCount="1">
    <brk id="54" max="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6" enableFormatConditionsCalculation="0">
    <pageSetUpPr fitToPage="1"/>
  </sheetPr>
  <dimension ref="B1:AY725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5703125" style="75" customWidth="1"/>
    <col min="3" max="4" width="7.7109375" style="20" customWidth="1"/>
    <col min="5" max="5" width="7.7109375" style="26" customWidth="1"/>
    <col min="6" max="6" width="8.28515625" style="20" customWidth="1"/>
    <col min="7" max="10" width="7.7109375" style="20" customWidth="1"/>
    <col min="11" max="13" width="6.7109375" style="20" customWidth="1"/>
    <col min="14" max="14" width="8.7109375" style="20" customWidth="1"/>
    <col min="15" max="15" width="0.85546875" style="20" customWidth="1"/>
    <col min="16" max="16" width="10.7109375" style="20" customWidth="1"/>
    <col min="17" max="17" width="9.7109375" style="20"/>
    <col min="18" max="18" width="32.7109375" style="75" customWidth="1"/>
    <col min="19" max="19" width="9.7109375" style="20"/>
    <col min="20" max="20" width="12.85546875" style="20" customWidth="1"/>
    <col min="21" max="26" width="9.7109375" style="20"/>
    <col min="27" max="27" width="10.28515625" style="20" customWidth="1"/>
    <col min="28" max="29" width="9.7109375" style="20"/>
    <col min="30" max="30" width="9.7109375" style="1"/>
    <col min="31" max="31" width="9.7109375" style="1" customWidth="1"/>
    <col min="32" max="16384" width="9.7109375" style="1"/>
  </cols>
  <sheetData>
    <row r="1" spans="2:47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47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47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47" ht="15" customHeight="1">
      <c r="B4" s="355"/>
      <c r="C4" s="443" t="s">
        <v>1658</v>
      </c>
    </row>
    <row r="5" spans="2:47" ht="10.5" customHeight="1">
      <c r="B5" s="355"/>
      <c r="C5" s="443" t="s">
        <v>312</v>
      </c>
    </row>
    <row r="6" spans="2:47" ht="5.25" customHeight="1"/>
    <row r="7" spans="2:47" ht="16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ht="16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ht="14.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ht="14.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ht="14.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ht="14.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ht="14.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ht="14.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ht="14.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ht="14.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ht="14.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ht="14.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ht="14.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ht="14.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ht="14.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ht="14.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ht="14.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ht="14.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ht="14.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ht="14.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ht="14.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ht="14.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ht="14.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ht="14.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ht="14.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ht="14.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ht="14.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ht="14.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ht="14.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ht="14.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ht="14.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ht="14.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ht="14.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ht="14.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ht="14.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ht="14.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ht="14.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ht="14.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ht="14.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47" ht="16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ht="16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ht="14.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ht="14.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ht="14.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ht="14.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ht="14.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ht="14.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ht="14.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ht="14.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ht="14.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ht="14.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ht="14.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ht="14.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ht="14.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ht="14.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ht="14.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ht="14.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ht="14.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ht="14.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ht="14.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ht="14.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ht="14.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ht="14.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ht="14.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ht="14.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ht="14.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ht="14.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ht="14.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ht="14.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ht="14.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ht="14.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ht="14.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ht="14.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ht="14.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ht="14.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ht="14.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2:47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47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47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47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47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47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47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47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47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47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47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47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47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47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47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47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47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47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47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47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47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47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47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47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47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47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47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47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51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51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51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51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51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51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51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51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51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3:51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3:51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3:51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3:51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3:51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2:51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2:51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2:51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2:51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2:51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2:51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2:51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2:51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2:51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2:51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2:51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2:51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2:51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2:51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2:51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2:51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2:51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2:51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2:51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2:51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2:51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2:51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2:51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2:51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51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51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51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51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51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51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51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51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51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51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47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47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47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47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47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47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47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47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47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47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47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47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47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47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47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47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47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47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47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47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47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2:16">
      <c r="E308" s="20"/>
    </row>
    <row r="309" spans="2:16">
      <c r="E309" s="20"/>
    </row>
    <row r="310" spans="2:16">
      <c r="E310" s="20"/>
    </row>
    <row r="311" spans="2:16">
      <c r="E311" s="20"/>
    </row>
    <row r="312" spans="2:16">
      <c r="E312" s="20"/>
    </row>
    <row r="313" spans="2:16">
      <c r="E313" s="20"/>
    </row>
    <row r="314" spans="2:16">
      <c r="E314" s="20"/>
      <c r="P314" s="23"/>
    </row>
    <row r="315" spans="2:16">
      <c r="B315" s="28"/>
      <c r="E315" s="20"/>
      <c r="P315" s="23"/>
    </row>
    <row r="316" spans="2:16">
      <c r="B316" s="28"/>
      <c r="E316" s="20"/>
      <c r="P316" s="28"/>
    </row>
    <row r="317" spans="2:16">
      <c r="B317" s="28"/>
      <c r="E317" s="20"/>
      <c r="P317" s="69"/>
    </row>
    <row r="318" spans="2:16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2:16">
      <c r="E347" s="20"/>
    </row>
    <row r="348" spans="2:16">
      <c r="E348" s="20"/>
    </row>
    <row r="349" spans="2:16">
      <c r="E349" s="20"/>
    </row>
    <row r="350" spans="2:16">
      <c r="E350" s="20"/>
    </row>
    <row r="351" spans="2:16">
      <c r="E351" s="20"/>
    </row>
    <row r="352" spans="2:16">
      <c r="E352" s="20"/>
    </row>
    <row r="353" spans="2:16">
      <c r="E353" s="20"/>
      <c r="P353" s="23"/>
    </row>
    <row r="354" spans="2:16">
      <c r="E354" s="20"/>
      <c r="P354" s="23"/>
    </row>
    <row r="355" spans="2:16">
      <c r="B355" s="28"/>
      <c r="E355" s="20"/>
      <c r="P355" s="28"/>
    </row>
    <row r="356" spans="2:16">
      <c r="B356" s="28"/>
      <c r="E356" s="20"/>
      <c r="P356" s="69"/>
    </row>
    <row r="357" spans="2:16">
      <c r="B357" s="28"/>
      <c r="E357" s="20"/>
    </row>
    <row r="358" spans="2:16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2:16">
      <c r="E387" s="20"/>
    </row>
    <row r="388" spans="2:16">
      <c r="E388" s="20"/>
    </row>
    <row r="389" spans="2:16">
      <c r="E389" s="20"/>
    </row>
    <row r="390" spans="2:16">
      <c r="E390" s="20"/>
    </row>
    <row r="391" spans="2:16">
      <c r="E391" s="20"/>
    </row>
    <row r="392" spans="2:16">
      <c r="E392" s="20"/>
      <c r="P392" s="23"/>
    </row>
    <row r="393" spans="2:16">
      <c r="E393" s="20"/>
      <c r="P393" s="23"/>
    </row>
    <row r="394" spans="2:16">
      <c r="E394" s="20"/>
      <c r="P394" s="28"/>
    </row>
    <row r="395" spans="2:16">
      <c r="B395" s="28"/>
      <c r="E395" s="20"/>
      <c r="P395" s="69"/>
    </row>
    <row r="396" spans="2:16">
      <c r="B396" s="28"/>
      <c r="E396" s="20"/>
    </row>
    <row r="397" spans="2:16">
      <c r="B397" s="28"/>
      <c r="E397" s="20"/>
    </row>
    <row r="398" spans="2:16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2:16">
      <c r="E427" s="20"/>
    </row>
    <row r="428" spans="2:16">
      <c r="E428" s="20"/>
    </row>
    <row r="429" spans="2:16">
      <c r="E429" s="20"/>
    </row>
    <row r="430" spans="2:16">
      <c r="E430" s="20"/>
    </row>
    <row r="431" spans="2:16">
      <c r="E431" s="20"/>
      <c r="P431" s="23"/>
    </row>
    <row r="432" spans="2:16">
      <c r="E432" s="20"/>
      <c r="P432" s="23"/>
    </row>
    <row r="433" spans="2:16">
      <c r="E433" s="20"/>
      <c r="P433" s="28"/>
    </row>
    <row r="434" spans="2:16">
      <c r="E434" s="20"/>
      <c r="P434" s="69"/>
    </row>
    <row r="435" spans="2:16">
      <c r="B435" s="28"/>
      <c r="E435" s="20"/>
    </row>
    <row r="436" spans="2:16">
      <c r="B436" s="28"/>
      <c r="E436" s="20"/>
    </row>
    <row r="437" spans="2:16">
      <c r="B437" s="28"/>
      <c r="E437" s="20"/>
    </row>
    <row r="438" spans="2:16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2:16">
      <c r="E467" s="20"/>
    </row>
    <row r="468" spans="2:16">
      <c r="E468" s="20"/>
    </row>
    <row r="469" spans="2:16">
      <c r="E469" s="20"/>
    </row>
    <row r="470" spans="2:16">
      <c r="E470" s="20"/>
      <c r="P470" s="23"/>
    </row>
    <row r="471" spans="2:16">
      <c r="E471" s="20"/>
      <c r="P471" s="23"/>
    </row>
    <row r="472" spans="2:16">
      <c r="E472" s="20"/>
      <c r="P472" s="23"/>
    </row>
    <row r="473" spans="2:16">
      <c r="E473" s="20"/>
      <c r="P473" s="69"/>
    </row>
    <row r="474" spans="2:16">
      <c r="E474" s="20"/>
    </row>
    <row r="475" spans="2:16">
      <c r="B475" s="28"/>
      <c r="E475" s="20"/>
    </row>
    <row r="476" spans="2:16">
      <c r="B476" s="28"/>
      <c r="E476" s="20"/>
    </row>
    <row r="477" spans="2:16">
      <c r="B477" s="28"/>
      <c r="E477" s="20"/>
    </row>
    <row r="478" spans="2:16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2:16">
      <c r="E507" s="20"/>
    </row>
    <row r="508" spans="2:16">
      <c r="E508" s="20"/>
    </row>
    <row r="509" spans="2:16">
      <c r="E509" s="20"/>
      <c r="P509" s="23"/>
    </row>
    <row r="510" spans="2:16">
      <c r="E510" s="20"/>
      <c r="P510" s="23"/>
    </row>
    <row r="511" spans="2:16">
      <c r="E511" s="20"/>
      <c r="P511" s="23"/>
    </row>
    <row r="512" spans="2:16">
      <c r="E512" s="20"/>
      <c r="P512" s="69"/>
    </row>
    <row r="513" spans="2:16">
      <c r="E513" s="20"/>
    </row>
    <row r="514" spans="2:16">
      <c r="E514" s="20"/>
    </row>
    <row r="515" spans="2:16">
      <c r="B515" s="28"/>
      <c r="E515" s="20"/>
    </row>
    <row r="516" spans="2:16">
      <c r="B516" s="28"/>
      <c r="E516" s="20"/>
    </row>
    <row r="517" spans="2:16">
      <c r="B517" s="28"/>
      <c r="E517" s="20"/>
    </row>
    <row r="518" spans="2:16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2:16">
      <c r="E547" s="20"/>
      <c r="F547" s="26"/>
      <c r="G547" s="26"/>
    </row>
    <row r="548" spans="2:16">
      <c r="E548" s="20"/>
      <c r="F548" s="26"/>
      <c r="G548" s="26"/>
    </row>
    <row r="549" spans="2:16">
      <c r="E549" s="20"/>
      <c r="F549" s="26"/>
      <c r="G549" s="26"/>
    </row>
    <row r="550" spans="2:16">
      <c r="E550" s="20"/>
      <c r="F550" s="26"/>
      <c r="G550" s="26"/>
    </row>
    <row r="551" spans="2:16">
      <c r="E551" s="20"/>
      <c r="F551" s="26"/>
      <c r="G551" s="26"/>
    </row>
    <row r="552" spans="2:16">
      <c r="E552" s="20"/>
      <c r="F552" s="26"/>
      <c r="G552" s="26"/>
    </row>
    <row r="553" spans="2:16">
      <c r="E553" s="20"/>
      <c r="F553" s="26"/>
      <c r="G553" s="26"/>
    </row>
    <row r="554" spans="2:16">
      <c r="E554" s="20"/>
      <c r="F554" s="26"/>
      <c r="G554" s="26"/>
    </row>
    <row r="555" spans="2:16">
      <c r="B555" s="28"/>
      <c r="E555" s="20"/>
      <c r="F555" s="26"/>
      <c r="G555" s="26"/>
    </row>
    <row r="556" spans="2:16">
      <c r="B556" s="28"/>
      <c r="E556" s="20"/>
      <c r="F556" s="26"/>
      <c r="G556" s="26"/>
    </row>
    <row r="557" spans="2:16">
      <c r="B557" s="28"/>
      <c r="E557" s="20"/>
      <c r="F557" s="26"/>
      <c r="G557" s="26"/>
    </row>
    <row r="558" spans="2:16">
      <c r="B558" s="28"/>
      <c r="E558" s="20"/>
      <c r="F558" s="26"/>
      <c r="G558" s="26"/>
    </row>
    <row r="559" spans="2:16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2:16">
      <c r="K716" s="29"/>
    </row>
    <row r="717" spans="2:16">
      <c r="K717" s="29"/>
    </row>
    <row r="718" spans="2:16">
      <c r="K718" s="29"/>
    </row>
    <row r="719" spans="2:16">
      <c r="K719" s="29"/>
    </row>
    <row r="720" spans="2:16">
      <c r="K720" s="29"/>
    </row>
    <row r="721" spans="11:11">
      <c r="K721" s="29"/>
    </row>
    <row r="722" spans="11:11">
      <c r="K722" s="69"/>
    </row>
    <row r="723" spans="11:11">
      <c r="K723" s="69"/>
    </row>
    <row r="724" spans="11:11">
      <c r="K724" s="69"/>
    </row>
    <row r="725" spans="11:11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/>
  <headerFooter alignWithMargins="0"/>
  <rowBreaks count="7" manualBreak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" enableFormatConditionsCalculation="0">
    <pageSetUpPr fitToPage="1"/>
  </sheetPr>
  <dimension ref="A1:BO752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140625" style="75" customWidth="1"/>
    <col min="3" max="3" width="5" style="20" customWidth="1"/>
    <col min="4" max="4" width="5.5703125" style="20" customWidth="1"/>
    <col min="5" max="5" width="2.85546875" style="20" customWidth="1"/>
    <col min="6" max="6" width="5" style="20" customWidth="1"/>
    <col min="7" max="7" width="5.5703125" style="20" customWidth="1"/>
    <col min="8" max="8" width="2.85546875" style="20" customWidth="1"/>
    <col min="9" max="9" width="5" style="20" customWidth="1"/>
    <col min="10" max="10" width="5.5703125" style="20" customWidth="1"/>
    <col min="11" max="11" width="3.140625" style="20" customWidth="1"/>
    <col min="12" max="12" width="5" style="20" customWidth="1"/>
    <col min="13" max="13" width="5.5703125" style="20" customWidth="1"/>
    <col min="14" max="14" width="2.85546875" style="20" customWidth="1"/>
    <col min="15" max="15" width="4.28515625" style="20" customWidth="1"/>
    <col min="16" max="17" width="0.28515625" style="20" customWidth="1"/>
    <col min="18" max="18" width="5" style="20" customWidth="1"/>
    <col min="19" max="19" width="5.5703125" style="20" customWidth="1"/>
    <col min="20" max="20" width="2.85546875" style="20" customWidth="1"/>
    <col min="21" max="21" width="5" style="20" customWidth="1"/>
    <col min="22" max="22" width="5.5703125" style="20" customWidth="1"/>
    <col min="23" max="23" width="2.85546875" style="20" customWidth="1"/>
    <col min="24" max="24" width="5" style="20" customWidth="1"/>
    <col min="25" max="25" width="5.5703125" style="20" customWidth="1"/>
    <col min="26" max="26" width="2.85546875" style="20" customWidth="1"/>
    <col min="27" max="29" width="5.5703125" style="20" customWidth="1"/>
    <col min="30" max="30" width="8" style="20" customWidth="1"/>
    <col min="31" max="31" width="0.7109375" style="20" customWidth="1"/>
    <col min="32" max="32" width="4.85546875" style="20" customWidth="1"/>
    <col min="33" max="33" width="5.5703125" style="20" customWidth="1"/>
    <col min="34" max="34" width="2.85546875" style="20" customWidth="1"/>
    <col min="35" max="35" width="9.7109375" style="20"/>
    <col min="36" max="36" width="12.85546875" style="20" customWidth="1"/>
    <col min="37" max="42" width="9.7109375" style="20"/>
    <col min="43" max="43" width="10.28515625" style="20" customWidth="1"/>
    <col min="44" max="45" width="9.7109375" style="20"/>
    <col min="46" max="46" width="9.7109375" style="1"/>
    <col min="47" max="47" width="9.7109375" style="1" customWidth="1"/>
    <col min="48" max="16384" width="9.7109375" style="1"/>
  </cols>
  <sheetData>
    <row r="1" spans="1:63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1:63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1:63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1:63" ht="15" customHeight="1">
      <c r="F4" s="443" t="s">
        <v>1658</v>
      </c>
    </row>
    <row r="5" spans="1:63" ht="10.5" customHeight="1">
      <c r="F5" s="443" t="s">
        <v>312</v>
      </c>
    </row>
    <row r="6" spans="1:63" ht="5.25" customHeight="1"/>
    <row r="7" spans="1:63" ht="16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6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42373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42373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42373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42373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42373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42373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42373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42373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42373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42373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42373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42373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42373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42373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42373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42373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42373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42373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42373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42373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42373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42373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42373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42373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42373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42373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42373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42373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42373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42373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42373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42373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42373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42373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42373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42373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42373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42373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42373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42373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42373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42373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42373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42373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42373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42373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42373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42373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42373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42373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42373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42373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42373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42373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42373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42373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42373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42372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42373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42373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42373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42373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42373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42373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42373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42373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42373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42373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42373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42373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42373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42373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42373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42373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42373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42373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42373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42373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42373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42373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42373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42373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42373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42373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42373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42373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42373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42373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42373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42373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42373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42373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42373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42373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42373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42373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42373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42373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42373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42373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42373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42373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42373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42373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42373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42373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42373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42373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42373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42373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42373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42373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42373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42373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42373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42373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42373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42373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42373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42373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42373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42373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42373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42373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42373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42373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42373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42373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42373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42373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42373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42373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42373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42373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42373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42373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42373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42373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42373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42373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42373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42373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42373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42373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42373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42373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42373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42373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42373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42373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42373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42373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42373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42373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42373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ht="16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42373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42373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42373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42373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6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ht="16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42659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42659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42659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42699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42660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42699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42382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42699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42699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42660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1:63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42577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42577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42577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42577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42577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63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42577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42577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42577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42577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42659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42659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42659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42699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42660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63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42659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42659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42659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42699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42660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1:63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42649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42660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42660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42660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42660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63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42664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42660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42660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42660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42660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63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42577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42577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42577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42577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42577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63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42577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42577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42577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42577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1:63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42649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42660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42660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42660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42660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63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42615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42615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42615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42615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42615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3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42577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42577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42577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42577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42577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42577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42577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42577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42578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42577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42577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42577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42577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42578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42577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42577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42577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42577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42578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42577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42577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42577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42618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42618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42608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42608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42618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42699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42659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42659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42699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42659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42659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42699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42699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42699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42577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42577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42577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42551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42577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42699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42659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42659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42577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42577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42577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42577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42577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42578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42577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42577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42577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42577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42578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42577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42577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42577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42577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42578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42577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42577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42577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42608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42598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42577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42577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42618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42659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42659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42660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42598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42579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42578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42578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42618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ht="16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42608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42615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42615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ht="16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6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42659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42660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42659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42659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42660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42658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42615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42615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42615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42615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42660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42628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42659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42660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42659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42659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42660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42659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42615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42615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42615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42615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42615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42628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ht="16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42649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42660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42660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42660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42660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42658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ht="16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42373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42373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42373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42373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42373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42377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42373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42373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42373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42373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42373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42377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42373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42373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42373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42373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42373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42371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42373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42373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42373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42373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42373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42376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ht="16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42406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42406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42406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42406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42373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42405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ht="16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ht="16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6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2:63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:63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:63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:63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:63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:63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2:63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2:63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2:63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2:63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:63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:63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3:63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:63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:63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:63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:63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:63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:63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:63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:63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:63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:63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:63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3:63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:63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:63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:63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:63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:63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:63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:67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:67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:67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:67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:67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:67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:67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:67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:67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3:67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:67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:67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2:67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2:67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2:67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2:67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2:67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2:67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2:67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2:67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2:67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2:67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2:67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2:67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2:67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2:67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2:67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2:67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2:67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2:67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2:67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7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7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7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7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7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7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7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7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7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7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7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7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7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7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7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2:63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2:63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2:63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2:63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2:63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2:63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2:63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63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63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63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2:34">
      <c r="AF341" s="23"/>
    </row>
    <row r="342" spans="2:34">
      <c r="B342" s="28"/>
      <c r="AF342" s="23"/>
    </row>
    <row r="343" spans="2:34">
      <c r="B343" s="28"/>
      <c r="AF343" s="28"/>
    </row>
    <row r="344" spans="2:34">
      <c r="B344" s="28"/>
      <c r="AF344" s="69"/>
    </row>
    <row r="345" spans="2:34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2:34">
      <c r="AF380" s="23"/>
    </row>
    <row r="381" spans="2:34">
      <c r="AF381" s="23"/>
    </row>
    <row r="382" spans="2:34">
      <c r="B382" s="28"/>
      <c r="AF382" s="28"/>
    </row>
    <row r="383" spans="2:34">
      <c r="B383" s="28"/>
      <c r="AF383" s="69"/>
    </row>
    <row r="384" spans="2:34">
      <c r="B384" s="28"/>
    </row>
    <row r="385" spans="2:34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2:34">
      <c r="AF419" s="23"/>
    </row>
    <row r="420" spans="2:34">
      <c r="AF420" s="23"/>
    </row>
    <row r="421" spans="2:34">
      <c r="AF421" s="28"/>
    </row>
    <row r="422" spans="2:34">
      <c r="B422" s="28"/>
      <c r="AF422" s="69"/>
    </row>
    <row r="423" spans="2:34">
      <c r="B423" s="28"/>
    </row>
    <row r="424" spans="2:34">
      <c r="B424" s="28"/>
    </row>
    <row r="425" spans="2:34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2:34">
      <c r="AF458" s="23"/>
    </row>
    <row r="459" spans="2:34">
      <c r="AF459" s="23"/>
    </row>
    <row r="460" spans="2:34">
      <c r="AF460" s="28"/>
    </row>
    <row r="461" spans="2:34">
      <c r="AF461" s="69"/>
    </row>
    <row r="462" spans="2:34">
      <c r="B462" s="28"/>
    </row>
    <row r="463" spans="2:34">
      <c r="B463" s="28"/>
    </row>
    <row r="464" spans="2:34">
      <c r="B464" s="28"/>
    </row>
    <row r="465" spans="2:34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2:34">
      <c r="AF497" s="23"/>
    </row>
    <row r="498" spans="2:34">
      <c r="AF498" s="23"/>
    </row>
    <row r="499" spans="2:34">
      <c r="AF499" s="23"/>
    </row>
    <row r="500" spans="2:34">
      <c r="AF500" s="69"/>
    </row>
    <row r="502" spans="2:34">
      <c r="B502" s="28"/>
    </row>
    <row r="503" spans="2:34">
      <c r="B503" s="28"/>
    </row>
    <row r="504" spans="2:34">
      <c r="B504" s="28"/>
    </row>
    <row r="505" spans="2:34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2:34">
      <c r="AF536" s="23"/>
    </row>
    <row r="537" spans="2:34">
      <c r="AF537" s="23"/>
    </row>
    <row r="538" spans="2:34">
      <c r="AF538" s="23"/>
    </row>
    <row r="539" spans="2:34">
      <c r="AF539" s="69"/>
    </row>
    <row r="542" spans="2:34">
      <c r="B542" s="28"/>
    </row>
    <row r="543" spans="2:34">
      <c r="B543" s="28"/>
    </row>
    <row r="544" spans="2:34">
      <c r="B544" s="28"/>
    </row>
    <row r="545" spans="2:34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34">
      <c r="B582" s="28"/>
    </row>
    <row r="583" spans="2:34">
      <c r="B583" s="28"/>
    </row>
    <row r="584" spans="2:34">
      <c r="B584" s="28"/>
    </row>
    <row r="585" spans="2:34">
      <c r="B585" s="28"/>
    </row>
    <row r="586" spans="2:34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:34">
      <c r="AA743" s="29"/>
    </row>
    <row r="744" spans="2:34">
      <c r="AA744" s="29"/>
    </row>
    <row r="745" spans="2:34">
      <c r="AA745" s="29"/>
    </row>
    <row r="746" spans="2:34">
      <c r="AA746" s="29"/>
    </row>
    <row r="747" spans="2:34">
      <c r="AA747" s="29"/>
    </row>
    <row r="748" spans="2:34">
      <c r="AA748" s="29"/>
    </row>
    <row r="749" spans="2:34">
      <c r="AA749" s="69"/>
    </row>
    <row r="750" spans="2:34">
      <c r="AA750" s="69"/>
    </row>
    <row r="751" spans="2:34">
      <c r="AA751" s="69"/>
    </row>
    <row r="752" spans="2:34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/>
  <headerFooter alignWithMargins="0"/>
  <rowBreaks count="8" manualBreak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</vt:vector>
  </HeadingPairs>
  <TitlesOfParts>
    <vt:vector size="81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David Goldwasser</cp:lastModifiedBy>
  <cp:lastPrinted>2014-11-10T20:29:01Z</cp:lastPrinted>
  <dcterms:created xsi:type="dcterms:W3CDTF">1999-11-02T18:01:56Z</dcterms:created>
  <dcterms:modified xsi:type="dcterms:W3CDTF">2016-10-24T19:25:19Z</dcterms:modified>
</cp:coreProperties>
</file>