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saveExternalLinkValues="0" codeName="ThisWorkbook" autoCompressPictures="0"/>
  <bookViews>
    <workbookView xWindow="0" yWindow="-20" windowWidth="38400" windowHeight="23460" tabRatio="945" activeTab="12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P1418" i="1"/>
  <c r="O1418" i="1"/>
  <c r="N1418" i="1"/>
  <c r="F2137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T1414" i="1"/>
  <c r="H2135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G2125" i="1"/>
  <c r="P1403" i="1"/>
  <c r="O1403" i="1"/>
  <c r="N1403" i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N1400" i="1"/>
  <c r="F2121" i="1"/>
  <c r="M1402" i="1"/>
  <c r="L1402" i="1"/>
  <c r="K1402" i="1"/>
  <c r="D1402" i="1"/>
  <c r="C1402" i="1"/>
  <c r="B1402" i="1"/>
  <c r="B1400" i="1"/>
  <c r="B212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K1400" i="1"/>
  <c r="E2120" i="1"/>
  <c r="D1401" i="1"/>
  <c r="C1401" i="1"/>
  <c r="B1401" i="1"/>
  <c r="V1400" i="1"/>
  <c r="U1400" i="1"/>
  <c r="T1400" i="1"/>
  <c r="H2121" i="1"/>
  <c r="S1400" i="1"/>
  <c r="R1400" i="1"/>
  <c r="Q1400" i="1"/>
  <c r="P1400" i="1"/>
  <c r="O1400" i="1"/>
  <c r="M1400" i="1"/>
  <c r="L1400" i="1"/>
  <c r="D1400" i="1"/>
  <c r="C1400" i="1"/>
  <c r="T1399" i="1"/>
  <c r="V1389" i="1"/>
  <c r="U1389" i="1"/>
  <c r="T1389" i="1"/>
  <c r="S1389" i="1"/>
  <c r="R1389" i="1"/>
  <c r="Q1389" i="1"/>
  <c r="P1389" i="1"/>
  <c r="O1389" i="1"/>
  <c r="N1389" i="1"/>
  <c r="N1388" i="1"/>
  <c r="F2107" i="1"/>
  <c r="M1389" i="1"/>
  <c r="L1389" i="1"/>
  <c r="K1389" i="1"/>
  <c r="D1389" i="1"/>
  <c r="C1389" i="1"/>
  <c r="B1389" i="1"/>
  <c r="B1388" i="1"/>
  <c r="B2107" i="1"/>
  <c r="V1388" i="1"/>
  <c r="U1388" i="1"/>
  <c r="T1388" i="1"/>
  <c r="S1388" i="1"/>
  <c r="R1388" i="1"/>
  <c r="Q1388" i="1"/>
  <c r="P1388" i="1"/>
  <c r="O1388" i="1"/>
  <c r="M1388" i="1"/>
  <c r="L1388" i="1"/>
  <c r="K1388" i="1"/>
  <c r="E2107" i="1"/>
  <c r="D1388" i="1"/>
  <c r="C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Q1384" i="1"/>
  <c r="G2105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T1382" i="1"/>
  <c r="H2104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K1370" i="1"/>
  <c r="E2091" i="1"/>
  <c r="D1372" i="1"/>
  <c r="C1372" i="1"/>
  <c r="B1372" i="1"/>
  <c r="V1371" i="1"/>
  <c r="U1371" i="1"/>
  <c r="T1371" i="1"/>
  <c r="T1370" i="1"/>
  <c r="H2090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S1370" i="1"/>
  <c r="R1370" i="1"/>
  <c r="Q1370" i="1"/>
  <c r="G2098" i="1"/>
  <c r="P1370" i="1"/>
  <c r="O1370" i="1"/>
  <c r="N1370" i="1"/>
  <c r="M1370" i="1"/>
  <c r="L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K1358" i="1"/>
  <c r="E2077" i="1"/>
  <c r="D1359" i="1"/>
  <c r="C1359" i="1"/>
  <c r="B1359" i="1"/>
  <c r="V1358" i="1"/>
  <c r="U1358" i="1"/>
  <c r="T1358" i="1"/>
  <c r="S1358" i="1"/>
  <c r="R1358" i="1"/>
  <c r="Q1358" i="1"/>
  <c r="P1358" i="1"/>
  <c r="O1358" i="1"/>
  <c r="N1358" i="1"/>
  <c r="M1358" i="1"/>
  <c r="L1358" i="1"/>
  <c r="D1358" i="1"/>
  <c r="C1358" i="1"/>
  <c r="B1358" i="1"/>
  <c r="V1357" i="1"/>
  <c r="U1357" i="1"/>
  <c r="T1357" i="1"/>
  <c r="S1357" i="1"/>
  <c r="R1357" i="1"/>
  <c r="Q1357" i="1"/>
  <c r="Q1352" i="1"/>
  <c r="G2076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N1354" i="1"/>
  <c r="F2075" i="1"/>
  <c r="M1356" i="1"/>
  <c r="L1356" i="1"/>
  <c r="K1356" i="1"/>
  <c r="D1356" i="1"/>
  <c r="C1356" i="1"/>
  <c r="B1356" i="1"/>
  <c r="B1354" i="1"/>
  <c r="B2075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M1354" i="1"/>
  <c r="L1354" i="1"/>
  <c r="K1354" i="1"/>
  <c r="D1354" i="1"/>
  <c r="C1354" i="1"/>
  <c r="V1353" i="1"/>
  <c r="U1353" i="1"/>
  <c r="T1353" i="1"/>
  <c r="S1353" i="1"/>
  <c r="R1353" i="1"/>
  <c r="Q1353" i="1"/>
  <c r="G2074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P1352" i="1"/>
  <c r="O1352" i="1"/>
  <c r="N1352" i="1"/>
  <c r="M1352" i="1"/>
  <c r="L1352" i="1"/>
  <c r="K1352" i="1"/>
  <c r="D1352" i="1"/>
  <c r="C1352" i="1"/>
  <c r="B1352" i="1"/>
  <c r="B2074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K1340" i="1"/>
  <c r="E2068" i="1"/>
  <c r="D1347" i="1"/>
  <c r="C1347" i="1"/>
  <c r="B1347" i="1"/>
  <c r="V1346" i="1"/>
  <c r="U1346" i="1"/>
  <c r="T1346" i="1"/>
  <c r="T1340" i="1"/>
  <c r="H2067" i="1"/>
  <c r="S1346" i="1"/>
  <c r="R1346" i="1"/>
  <c r="Q1346" i="1"/>
  <c r="P1346" i="1"/>
  <c r="O1346" i="1"/>
  <c r="N1346" i="1"/>
  <c r="M1346" i="1"/>
  <c r="L1346" i="1"/>
  <c r="K1346" i="1"/>
  <c r="D1346" i="1"/>
  <c r="C1346" i="1"/>
  <c r="B1346" i="1"/>
  <c r="V1345" i="1"/>
  <c r="U1345" i="1"/>
  <c r="T1345" i="1"/>
  <c r="S1345" i="1"/>
  <c r="R1345" i="1"/>
  <c r="Q1345" i="1"/>
  <c r="Q1340" i="1"/>
  <c r="G2066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H2061" i="1"/>
  <c r="S1342" i="1"/>
  <c r="R1342" i="1"/>
  <c r="Q1342" i="1"/>
  <c r="P1342" i="1"/>
  <c r="O1342" i="1"/>
  <c r="N1342" i="1"/>
  <c r="M1342" i="1"/>
  <c r="L1342" i="1"/>
  <c r="K1342" i="1"/>
  <c r="D1342" i="1"/>
  <c r="C1342" i="1"/>
  <c r="B1342" i="1"/>
  <c r="V1341" i="1"/>
  <c r="U1341" i="1"/>
  <c r="T1341" i="1"/>
  <c r="S1341" i="1"/>
  <c r="R1341" i="1"/>
  <c r="Q1341" i="1"/>
  <c r="G2060" i="1"/>
  <c r="P1341" i="1"/>
  <c r="O1341" i="1"/>
  <c r="N1341" i="1"/>
  <c r="M1341" i="1"/>
  <c r="L1341" i="1"/>
  <c r="K1341" i="1"/>
  <c r="D1341" i="1"/>
  <c r="C1341" i="1"/>
  <c r="B1341" i="1"/>
  <c r="V1340" i="1"/>
  <c r="U1340" i="1"/>
  <c r="S1340" i="1"/>
  <c r="R1340" i="1"/>
  <c r="P1340" i="1"/>
  <c r="O1340" i="1"/>
  <c r="N1340" i="1"/>
  <c r="M1340" i="1"/>
  <c r="L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G2047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N1322" i="1"/>
  <c r="F2046" i="1"/>
  <c r="M1327" i="1"/>
  <c r="L1327" i="1"/>
  <c r="K1327" i="1"/>
  <c r="D1327" i="1"/>
  <c r="C1327" i="1"/>
  <c r="B1327" i="1"/>
  <c r="B1322" i="1"/>
  <c r="B2046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K1324" i="1"/>
  <c r="E2045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G2045" i="1"/>
  <c r="P1324" i="1"/>
  <c r="O1324" i="1"/>
  <c r="N1324" i="1"/>
  <c r="M1324" i="1"/>
  <c r="L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F2044" i="1"/>
  <c r="M1323" i="1"/>
  <c r="L1323" i="1"/>
  <c r="K1323" i="1"/>
  <c r="D1323" i="1"/>
  <c r="C1323" i="1"/>
  <c r="B1323" i="1"/>
  <c r="B2044" i="1"/>
  <c r="V1322" i="1"/>
  <c r="U1322" i="1"/>
  <c r="T1322" i="1"/>
  <c r="S1322" i="1"/>
  <c r="R1322" i="1"/>
  <c r="Q1322" i="1"/>
  <c r="P1322" i="1"/>
  <c r="O1322" i="1"/>
  <c r="M1322" i="1"/>
  <c r="L1322" i="1"/>
  <c r="K1322" i="1"/>
  <c r="D1322" i="1"/>
  <c r="C1322" i="1"/>
  <c r="V1321" i="1"/>
  <c r="U1321" i="1"/>
  <c r="T1321" i="1"/>
  <c r="T1310" i="1"/>
  <c r="H2042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Q1310" i="1"/>
  <c r="G2041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N1310" i="1"/>
  <c r="F2040" i="1"/>
  <c r="M1319" i="1"/>
  <c r="L1319" i="1"/>
  <c r="K1319" i="1"/>
  <c r="D1319" i="1"/>
  <c r="C1319" i="1"/>
  <c r="B1319" i="1"/>
  <c r="B1310" i="1"/>
  <c r="B2040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H2038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G2037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F2036" i="1"/>
  <c r="M1315" i="1"/>
  <c r="L1315" i="1"/>
  <c r="K1315" i="1"/>
  <c r="D1315" i="1"/>
  <c r="C1315" i="1"/>
  <c r="B1315" i="1"/>
  <c r="B2036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V1311" i="1"/>
  <c r="U1311" i="1"/>
  <c r="T1311" i="1"/>
  <c r="S1311" i="1"/>
  <c r="R1311" i="1"/>
  <c r="Q1311" i="1"/>
  <c r="P1311" i="1"/>
  <c r="O1311" i="1"/>
  <c r="N1311" i="1"/>
  <c r="F2030" i="1"/>
  <c r="M1311" i="1"/>
  <c r="L1311" i="1"/>
  <c r="K1311" i="1"/>
  <c r="D1311" i="1"/>
  <c r="C1311" i="1"/>
  <c r="B1311" i="1"/>
  <c r="B2030" i="1"/>
  <c r="V1310" i="1"/>
  <c r="U1310" i="1"/>
  <c r="S1310" i="1"/>
  <c r="R1310" i="1"/>
  <c r="P1310" i="1"/>
  <c r="O1310" i="1"/>
  <c r="M1310" i="1"/>
  <c r="L1310" i="1"/>
  <c r="K1310" i="1"/>
  <c r="D1310" i="1"/>
  <c r="C1310" i="1"/>
  <c r="T1309" i="1"/>
  <c r="V1299" i="1"/>
  <c r="U1299" i="1"/>
  <c r="T1299" i="1"/>
  <c r="S1299" i="1"/>
  <c r="R1299" i="1"/>
  <c r="Q1299" i="1"/>
  <c r="Q1298" i="1"/>
  <c r="G2017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P1298" i="1"/>
  <c r="O1298" i="1"/>
  <c r="N1298" i="1"/>
  <c r="F2017" i="1"/>
  <c r="M1298" i="1"/>
  <c r="L1298" i="1"/>
  <c r="K1298" i="1"/>
  <c r="D1298" i="1"/>
  <c r="C1298" i="1"/>
  <c r="B1298" i="1"/>
  <c r="B2017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K1292" i="1"/>
  <c r="E2016" i="1"/>
  <c r="D1297" i="1"/>
  <c r="C1297" i="1"/>
  <c r="B1297" i="1"/>
  <c r="V1296" i="1"/>
  <c r="U1296" i="1"/>
  <c r="T1296" i="1"/>
  <c r="T1294" i="1"/>
  <c r="H2015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S1294" i="1"/>
  <c r="R1294" i="1"/>
  <c r="Q1294" i="1"/>
  <c r="P1294" i="1"/>
  <c r="O1294" i="1"/>
  <c r="N1294" i="1"/>
  <c r="F2015" i="1"/>
  <c r="M1294" i="1"/>
  <c r="L1294" i="1"/>
  <c r="K1294" i="1"/>
  <c r="D1294" i="1"/>
  <c r="C1294" i="1"/>
  <c r="B1294" i="1"/>
  <c r="B2015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E2014" i="1"/>
  <c r="D1293" i="1"/>
  <c r="C1293" i="1"/>
  <c r="B1293" i="1"/>
  <c r="V1292" i="1"/>
  <c r="U1292" i="1"/>
  <c r="T1292" i="1"/>
  <c r="S1292" i="1"/>
  <c r="R1292" i="1"/>
  <c r="Q1292" i="1"/>
  <c r="P1292" i="1"/>
  <c r="O1292" i="1"/>
  <c r="N1292" i="1"/>
  <c r="M1292" i="1"/>
  <c r="L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N1280" i="1"/>
  <c r="F2011" i="1"/>
  <c r="M1290" i="1"/>
  <c r="L1290" i="1"/>
  <c r="K1290" i="1"/>
  <c r="D1290" i="1"/>
  <c r="C1290" i="1"/>
  <c r="B1290" i="1"/>
  <c r="B1280" i="1"/>
  <c r="B2011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Q1280" i="1"/>
  <c r="G2008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F2007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F2001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K1280" i="1"/>
  <c r="E2000" i="1"/>
  <c r="D1281" i="1"/>
  <c r="C1281" i="1"/>
  <c r="B1281" i="1"/>
  <c r="V1280" i="1"/>
  <c r="U1280" i="1"/>
  <c r="T1280" i="1"/>
  <c r="S1280" i="1"/>
  <c r="R1280" i="1"/>
  <c r="P1280" i="1"/>
  <c r="O1280" i="1"/>
  <c r="M1280" i="1"/>
  <c r="L1280" i="1"/>
  <c r="D1280" i="1"/>
  <c r="C1280" i="1"/>
  <c r="T1279" i="1"/>
  <c r="V1269" i="1"/>
  <c r="U1269" i="1"/>
  <c r="T1269" i="1"/>
  <c r="S1269" i="1"/>
  <c r="R1269" i="1"/>
  <c r="Q1269" i="1"/>
  <c r="P1269" i="1"/>
  <c r="O1269" i="1"/>
  <c r="N1269" i="1"/>
  <c r="N1268" i="1"/>
  <c r="F1987" i="1"/>
  <c r="M1269" i="1"/>
  <c r="L1269" i="1"/>
  <c r="K1269" i="1"/>
  <c r="D1269" i="1"/>
  <c r="C1269" i="1"/>
  <c r="B1269" i="1"/>
  <c r="B1268" i="1"/>
  <c r="B1987" i="1"/>
  <c r="V1268" i="1"/>
  <c r="U1268" i="1"/>
  <c r="T1268" i="1"/>
  <c r="S1268" i="1"/>
  <c r="R1268" i="1"/>
  <c r="Q1268" i="1"/>
  <c r="P1268" i="1"/>
  <c r="O1268" i="1"/>
  <c r="M1268" i="1"/>
  <c r="L1268" i="1"/>
  <c r="K1268" i="1"/>
  <c r="E1987" i="1"/>
  <c r="D1268" i="1"/>
  <c r="C1268" i="1"/>
  <c r="V1267" i="1"/>
  <c r="U1267" i="1"/>
  <c r="T1267" i="1"/>
  <c r="T1262" i="1"/>
  <c r="H1986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S1266" i="1"/>
  <c r="R1266" i="1"/>
  <c r="Q1266" i="1"/>
  <c r="Q1264" i="1"/>
  <c r="G1985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P1264" i="1"/>
  <c r="O1264" i="1"/>
  <c r="N1264" i="1"/>
  <c r="M1264" i="1"/>
  <c r="L1264" i="1"/>
  <c r="K1264" i="1"/>
  <c r="E1985" i="1"/>
  <c r="D1264" i="1"/>
  <c r="C1264" i="1"/>
  <c r="B1264" i="1"/>
  <c r="V1263" i="1"/>
  <c r="U1263" i="1"/>
  <c r="T1263" i="1"/>
  <c r="H1984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S1262" i="1"/>
  <c r="R1262" i="1"/>
  <c r="Q1262" i="1"/>
  <c r="G1986" i="1"/>
  <c r="P1262" i="1"/>
  <c r="O1262" i="1"/>
  <c r="N1262" i="1"/>
  <c r="M1262" i="1"/>
  <c r="L1262" i="1"/>
  <c r="K1262" i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B1250" i="1"/>
  <c r="B1982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K1250" i="1"/>
  <c r="E1981" i="1"/>
  <c r="D1260" i="1"/>
  <c r="C1260" i="1"/>
  <c r="B1260" i="1"/>
  <c r="V1259" i="1"/>
  <c r="U1259" i="1"/>
  <c r="T1259" i="1"/>
  <c r="T1250" i="1"/>
  <c r="H1980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B1978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E1977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N1252" i="1"/>
  <c r="F1973" i="1"/>
  <c r="M1253" i="1"/>
  <c r="L1253" i="1"/>
  <c r="K1253" i="1"/>
  <c r="D1253" i="1"/>
  <c r="C1253" i="1"/>
  <c r="B1253" i="1"/>
  <c r="B1975" i="1"/>
  <c r="V1252" i="1"/>
  <c r="U1252" i="1"/>
  <c r="T1252" i="1"/>
  <c r="S1252" i="1"/>
  <c r="R1252" i="1"/>
  <c r="Q1252" i="1"/>
  <c r="P1252" i="1"/>
  <c r="O1252" i="1"/>
  <c r="M1252" i="1"/>
  <c r="L1252" i="1"/>
  <c r="K1252" i="1"/>
  <c r="E1971" i="1"/>
  <c r="D1252" i="1"/>
  <c r="C1252" i="1"/>
  <c r="B1252" i="1"/>
  <c r="V1251" i="1"/>
  <c r="U1251" i="1"/>
  <c r="T1251" i="1"/>
  <c r="H1970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S1250" i="1"/>
  <c r="R1250" i="1"/>
  <c r="Q1250" i="1"/>
  <c r="P1250" i="1"/>
  <c r="O1250" i="1"/>
  <c r="N1250" i="1"/>
  <c r="M1250" i="1"/>
  <c r="L1250" i="1"/>
  <c r="D1250" i="1"/>
  <c r="C1250" i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K1238" i="1"/>
  <c r="E1957" i="1"/>
  <c r="D1239" i="1"/>
  <c r="C1239" i="1"/>
  <c r="B1239" i="1"/>
  <c r="V1238" i="1"/>
  <c r="U1238" i="1"/>
  <c r="T1238" i="1"/>
  <c r="H1957" i="1"/>
  <c r="S1238" i="1"/>
  <c r="R1238" i="1"/>
  <c r="Q1238" i="1"/>
  <c r="P1238" i="1"/>
  <c r="O1238" i="1"/>
  <c r="N1238" i="1"/>
  <c r="M1238" i="1"/>
  <c r="L1238" i="1"/>
  <c r="D1238" i="1"/>
  <c r="C1238" i="1"/>
  <c r="B1238" i="1"/>
  <c r="V1237" i="1"/>
  <c r="U1237" i="1"/>
  <c r="T1237" i="1"/>
  <c r="S1237" i="1"/>
  <c r="R1237" i="1"/>
  <c r="Q1237" i="1"/>
  <c r="Q1232" i="1"/>
  <c r="G1956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N1234" i="1"/>
  <c r="F1955" i="1"/>
  <c r="M1236" i="1"/>
  <c r="L1236" i="1"/>
  <c r="K1236" i="1"/>
  <c r="D1236" i="1"/>
  <c r="C1236" i="1"/>
  <c r="B1236" i="1"/>
  <c r="B1234" i="1"/>
  <c r="B195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H1955" i="1"/>
  <c r="S1234" i="1"/>
  <c r="R1234" i="1"/>
  <c r="Q1234" i="1"/>
  <c r="P1234" i="1"/>
  <c r="O1234" i="1"/>
  <c r="M1234" i="1"/>
  <c r="L1234" i="1"/>
  <c r="K1234" i="1"/>
  <c r="D1234" i="1"/>
  <c r="C1234" i="1"/>
  <c r="V1233" i="1"/>
  <c r="U1233" i="1"/>
  <c r="T1233" i="1"/>
  <c r="S1233" i="1"/>
  <c r="R1233" i="1"/>
  <c r="Q1233" i="1"/>
  <c r="G1954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K1220" i="1"/>
  <c r="E1952" i="1"/>
  <c r="D1231" i="1"/>
  <c r="C1231" i="1"/>
  <c r="B1231" i="1"/>
  <c r="V1230" i="1"/>
  <c r="U1230" i="1"/>
  <c r="T1230" i="1"/>
  <c r="T1220" i="1"/>
  <c r="H1951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Q1220" i="1"/>
  <c r="G1950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E1948" i="1"/>
  <c r="D1227" i="1"/>
  <c r="C1227" i="1"/>
  <c r="B1227" i="1"/>
  <c r="V1226" i="1"/>
  <c r="U1226" i="1"/>
  <c r="T1226" i="1"/>
  <c r="H1947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G1946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G1940" i="1"/>
  <c r="P1221" i="1"/>
  <c r="O1221" i="1"/>
  <c r="N1221" i="1"/>
  <c r="M1221" i="1"/>
  <c r="L1221" i="1"/>
  <c r="K1221" i="1"/>
  <c r="D1221" i="1"/>
  <c r="C1221" i="1"/>
  <c r="B1221" i="1"/>
  <c r="V1220" i="1"/>
  <c r="U1220" i="1"/>
  <c r="S1220" i="1"/>
  <c r="R1220" i="1"/>
  <c r="P1220" i="1"/>
  <c r="O1220" i="1"/>
  <c r="N1220" i="1"/>
  <c r="M1220" i="1"/>
  <c r="L1220" i="1"/>
  <c r="D1220" i="1"/>
  <c r="C1220" i="1"/>
  <c r="B1220" i="1"/>
  <c r="T1219" i="1"/>
  <c r="V1209" i="1"/>
  <c r="U1209" i="1"/>
  <c r="T1209" i="1"/>
  <c r="T1208" i="1"/>
  <c r="H1927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S1208" i="1"/>
  <c r="R1208" i="1"/>
  <c r="Q1208" i="1"/>
  <c r="G1927" i="1"/>
  <c r="P1208" i="1"/>
  <c r="O1208" i="1"/>
  <c r="N1208" i="1"/>
  <c r="M1208" i="1"/>
  <c r="L1208" i="1"/>
  <c r="K1208" i="1"/>
  <c r="D1208" i="1"/>
  <c r="C1208" i="1"/>
  <c r="B1208" i="1"/>
  <c r="V1207" i="1"/>
  <c r="U1207" i="1"/>
  <c r="T1207" i="1"/>
  <c r="S1207" i="1"/>
  <c r="R1207" i="1"/>
  <c r="Q1207" i="1"/>
  <c r="P1207" i="1"/>
  <c r="O1207" i="1"/>
  <c r="N1207" i="1"/>
  <c r="N1202" i="1"/>
  <c r="F1926" i="1"/>
  <c r="M1207" i="1"/>
  <c r="L1207" i="1"/>
  <c r="K1207" i="1"/>
  <c r="D1207" i="1"/>
  <c r="C1207" i="1"/>
  <c r="B1207" i="1"/>
  <c r="B1202" i="1"/>
  <c r="B192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K1204" i="1"/>
  <c r="E1925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G1925" i="1"/>
  <c r="P1204" i="1"/>
  <c r="O1204" i="1"/>
  <c r="N1204" i="1"/>
  <c r="M1204" i="1"/>
  <c r="L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F1924" i="1"/>
  <c r="M1203" i="1"/>
  <c r="L1203" i="1"/>
  <c r="K1203" i="1"/>
  <c r="D1203" i="1"/>
  <c r="C1203" i="1"/>
  <c r="B1203" i="1"/>
  <c r="B1924" i="1"/>
  <c r="V1202" i="1"/>
  <c r="U1202" i="1"/>
  <c r="T1202" i="1"/>
  <c r="S1202" i="1"/>
  <c r="R1202" i="1"/>
  <c r="Q1202" i="1"/>
  <c r="P1202" i="1"/>
  <c r="O1202" i="1"/>
  <c r="M1202" i="1"/>
  <c r="L1202" i="1"/>
  <c r="K1202" i="1"/>
  <c r="D1202" i="1"/>
  <c r="C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T1190" i="1"/>
  <c r="H1918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Q1190" i="1"/>
  <c r="G1917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N1190" i="1"/>
  <c r="F1916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S1190" i="1"/>
  <c r="R1190" i="1"/>
  <c r="P1190" i="1"/>
  <c r="O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/>
  <c r="U1159" i="1"/>
  <c r="AA53" i="66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/>
  <c r="U1158" i="1"/>
  <c r="AA52" i="66"/>
  <c r="T1158" i="1"/>
  <c r="Z52" i="66"/>
  <c r="I98" i="82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/>
  <c r="U1157" i="1"/>
  <c r="AA51" i="66"/>
  <c r="T1157" i="1"/>
  <c r="Z51" i="66"/>
  <c r="I97" i="82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/>
  <c r="U1156" i="1"/>
  <c r="AA50" i="66"/>
  <c r="T1156" i="1"/>
  <c r="Z50" i="66"/>
  <c r="I96" i="82"/>
  <c r="S1156" i="1"/>
  <c r="R1156" i="1"/>
  <c r="Q1156" i="1"/>
  <c r="P1156" i="1"/>
  <c r="O1156" i="1"/>
  <c r="N1156" i="1"/>
  <c r="M1156" i="1"/>
  <c r="L1156" i="1"/>
  <c r="K1156" i="1"/>
  <c r="K1154" i="1"/>
  <c r="E1895" i="1"/>
  <c r="D1156" i="1"/>
  <c r="C1156" i="1"/>
  <c r="B1156" i="1"/>
  <c r="V1155" i="1"/>
  <c r="AB49" i="66"/>
  <c r="U1155" i="1"/>
  <c r="AA49" i="66"/>
  <c r="T1155" i="1"/>
  <c r="Z49" i="66"/>
  <c r="I95" i="82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/>
  <c r="U1154" i="1"/>
  <c r="AA48" i="66"/>
  <c r="T1154" i="1"/>
  <c r="Z48" i="66"/>
  <c r="I94" i="82"/>
  <c r="S1154" i="1"/>
  <c r="R1154" i="1"/>
  <c r="Q1154" i="1"/>
  <c r="G1895" i="1"/>
  <c r="P1154" i="1"/>
  <c r="O1154" i="1"/>
  <c r="N1154" i="1"/>
  <c r="M1154" i="1"/>
  <c r="L1154" i="1"/>
  <c r="D1154" i="1"/>
  <c r="C1154" i="1"/>
  <c r="B1154" i="1"/>
  <c r="V1153" i="1"/>
  <c r="AB47" i="66"/>
  <c r="U1153" i="1"/>
  <c r="AA47" i="66"/>
  <c r="T1153" i="1"/>
  <c r="Z47" i="66"/>
  <c r="I93" i="82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/>
  <c r="U1152" i="1"/>
  <c r="AA46" i="66"/>
  <c r="T1152" i="1"/>
  <c r="Z46" i="66"/>
  <c r="I92" i="82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/>
  <c r="U1151" i="1"/>
  <c r="AA45" i="66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/>
  <c r="U1150" i="1"/>
  <c r="AA44" i="66"/>
  <c r="T1150" i="1"/>
  <c r="Z44" i="66"/>
  <c r="I90" i="82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/>
  <c r="U1149" i="1"/>
  <c r="AA43" i="66"/>
  <c r="T1149" i="1"/>
  <c r="Z43" i="66"/>
  <c r="I89" i="82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/>
  <c r="U1148" i="1"/>
  <c r="AA42" i="66"/>
  <c r="T1148" i="1"/>
  <c r="Z42" i="66"/>
  <c r="I88" i="82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/>
  <c r="U1147" i="1"/>
  <c r="AA41" i="66"/>
  <c r="T1147" i="1"/>
  <c r="Z41" i="66"/>
  <c r="I87" i="82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/>
  <c r="U1146" i="1"/>
  <c r="AA40" i="66"/>
  <c r="T1146" i="1"/>
  <c r="Z40" i="66"/>
  <c r="I86" i="82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/>
  <c r="U1145" i="1"/>
  <c r="AA39" i="66"/>
  <c r="T1145" i="1"/>
  <c r="Z39" i="66"/>
  <c r="I85" i="82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/>
  <c r="U1144" i="1"/>
  <c r="AA38" i="66"/>
  <c r="T1144" i="1"/>
  <c r="Z38" i="66"/>
  <c r="I84" i="82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/>
  <c r="U1143" i="1"/>
  <c r="AA37" i="66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/>
  <c r="U1142" i="1"/>
  <c r="AA36" i="66"/>
  <c r="T1142" i="1"/>
  <c r="Z36" i="66"/>
  <c r="I82" i="82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/>
  <c r="U1141" i="1"/>
  <c r="AA35" i="66"/>
  <c r="T1141" i="1"/>
  <c r="Z35" i="66"/>
  <c r="I81" i="82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/>
  <c r="U1140" i="1"/>
  <c r="AA34" i="66"/>
  <c r="T1140" i="1"/>
  <c r="Z34" i="66"/>
  <c r="I80" i="82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/>
  <c r="U1129" i="1"/>
  <c r="AA101" i="66"/>
  <c r="T1129" i="1"/>
  <c r="Z101" i="66"/>
  <c r="I76" i="82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/>
  <c r="U1128" i="1"/>
  <c r="AA100" i="66"/>
  <c r="T1128" i="1"/>
  <c r="Z100" i="66"/>
  <c r="I75" i="82"/>
  <c r="S1128" i="1"/>
  <c r="R1128" i="1"/>
  <c r="Q1128" i="1"/>
  <c r="P1128" i="1"/>
  <c r="O1128" i="1"/>
  <c r="N1128" i="1"/>
  <c r="M1128" i="1"/>
  <c r="L1128" i="1"/>
  <c r="K1128" i="1"/>
  <c r="D1128" i="1"/>
  <c r="C1128" i="1"/>
  <c r="B1128" i="1"/>
  <c r="V1127" i="1"/>
  <c r="AB99" i="66"/>
  <c r="U1127" i="1"/>
  <c r="AA99" i="66"/>
  <c r="T1127" i="1"/>
  <c r="Z99" i="66"/>
  <c r="I74" i="82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/>
  <c r="U1126" i="1"/>
  <c r="AA98" i="66"/>
  <c r="T1126" i="1"/>
  <c r="Z98" i="66"/>
  <c r="I73" i="82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/>
  <c r="U1125" i="1"/>
  <c r="AA97" i="66"/>
  <c r="T1125" i="1"/>
  <c r="Z97" i="66"/>
  <c r="I72" i="82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/>
  <c r="U1124" i="1"/>
  <c r="AA96" i="66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/>
  <c r="U1123" i="1"/>
  <c r="AA95" i="66"/>
  <c r="T1123" i="1"/>
  <c r="Z95" i="66"/>
  <c r="I70" i="82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V1122" i="1"/>
  <c r="AB94" i="66"/>
  <c r="U1122" i="1"/>
  <c r="AA94" i="66"/>
  <c r="T1122" i="1"/>
  <c r="Z94" i="66"/>
  <c r="I69" i="82"/>
  <c r="S1122" i="1"/>
  <c r="R1122" i="1"/>
  <c r="Q1122" i="1"/>
  <c r="P1122" i="1"/>
  <c r="O1122" i="1"/>
  <c r="N1122" i="1"/>
  <c r="M1122" i="1"/>
  <c r="L1122" i="1"/>
  <c r="K1122" i="1"/>
  <c r="D1122" i="1"/>
  <c r="C1122" i="1"/>
  <c r="B1122" i="1"/>
  <c r="V1121" i="1"/>
  <c r="AB93" i="66"/>
  <c r="U1121" i="1"/>
  <c r="AA93" i="66"/>
  <c r="T1121" i="1"/>
  <c r="Z93" i="66"/>
  <c r="I68" i="82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/>
  <c r="U1120" i="1"/>
  <c r="AA92" i="66"/>
  <c r="T1120" i="1"/>
  <c r="Z92" i="66"/>
  <c r="I67" i="82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/>
  <c r="U1119" i="1"/>
  <c r="AA91" i="66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/>
  <c r="U1118" i="1"/>
  <c r="AA90" i="66"/>
  <c r="T1118" i="1"/>
  <c r="Z90" i="66"/>
  <c r="I65" i="82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/>
  <c r="U1117" i="1"/>
  <c r="AA89" i="66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/>
  <c r="U1116" i="1"/>
  <c r="AA88" i="66"/>
  <c r="T1116" i="1"/>
  <c r="Z88" i="66"/>
  <c r="I63" i="82"/>
  <c r="S1116" i="1"/>
  <c r="R1116" i="1"/>
  <c r="Q1116" i="1"/>
  <c r="P1116" i="1"/>
  <c r="O1116" i="1"/>
  <c r="N1116" i="1"/>
  <c r="N1110" i="1"/>
  <c r="F1857" i="1"/>
  <c r="M1116" i="1"/>
  <c r="L1116" i="1"/>
  <c r="K1116" i="1"/>
  <c r="D1116" i="1"/>
  <c r="C1116" i="1"/>
  <c r="B1116" i="1"/>
  <c r="B1110" i="1"/>
  <c r="B1857" i="1"/>
  <c r="V1115" i="1"/>
  <c r="AB87" i="66"/>
  <c r="U1115" i="1"/>
  <c r="AA87" i="66"/>
  <c r="T1115" i="1"/>
  <c r="Z87" i="66"/>
  <c r="I62" i="82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V1114" i="1"/>
  <c r="AB86" i="66"/>
  <c r="U1114" i="1"/>
  <c r="AA86" i="66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/>
  <c r="U1113" i="1"/>
  <c r="AA85" i="66"/>
  <c r="T1113" i="1"/>
  <c r="Z85" i="66"/>
  <c r="I60" i="82"/>
  <c r="S1113" i="1"/>
  <c r="R1113" i="1"/>
  <c r="Q1113" i="1"/>
  <c r="P1113" i="1"/>
  <c r="O1113" i="1"/>
  <c r="N1113" i="1"/>
  <c r="M1113" i="1"/>
  <c r="L1113" i="1"/>
  <c r="K1113" i="1"/>
  <c r="D1113" i="1"/>
  <c r="C1113" i="1"/>
  <c r="B1113" i="1"/>
  <c r="V1112" i="1"/>
  <c r="AB84" i="66"/>
  <c r="U1112" i="1"/>
  <c r="AA84" i="66"/>
  <c r="T1112" i="1"/>
  <c r="Z84" i="66"/>
  <c r="I59" i="82"/>
  <c r="S1112" i="1"/>
  <c r="R1112" i="1"/>
  <c r="Q1112" i="1"/>
  <c r="G1853" i="1"/>
  <c r="P1112" i="1"/>
  <c r="O1112" i="1"/>
  <c r="N1112" i="1"/>
  <c r="M1112" i="1"/>
  <c r="L1112" i="1"/>
  <c r="K1112" i="1"/>
  <c r="D1112" i="1"/>
  <c r="C1112" i="1"/>
  <c r="B1112" i="1"/>
  <c r="V1111" i="1"/>
  <c r="AB83" i="66"/>
  <c r="U1111" i="1"/>
  <c r="AA83" i="66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V1110" i="1"/>
  <c r="AB82" i="66"/>
  <c r="U1110" i="1"/>
  <c r="AA82" i="66"/>
  <c r="T1110" i="1"/>
  <c r="Z82" i="66"/>
  <c r="I57" i="82"/>
  <c r="S1110" i="1"/>
  <c r="R1110" i="1"/>
  <c r="Q1110" i="1"/>
  <c r="P1110" i="1"/>
  <c r="O1110" i="1"/>
  <c r="M1110" i="1"/>
  <c r="L1110" i="1"/>
  <c r="K1110" i="1"/>
  <c r="D1110" i="1"/>
  <c r="C1110" i="1"/>
  <c r="T1109" i="1"/>
  <c r="V1099" i="1"/>
  <c r="AB78" i="66"/>
  <c r="U1099" i="1"/>
  <c r="AA78" i="66"/>
  <c r="T1099" i="1"/>
  <c r="Z78" i="66"/>
  <c r="I53" i="82"/>
  <c r="S1099" i="1"/>
  <c r="R1099" i="1"/>
  <c r="Q1099" i="1"/>
  <c r="P1099" i="1"/>
  <c r="O1099" i="1"/>
  <c r="N1099" i="1"/>
  <c r="N1098" i="1"/>
  <c r="F1837" i="1"/>
  <c r="M1099" i="1"/>
  <c r="L1099" i="1"/>
  <c r="K1099" i="1"/>
  <c r="D1099" i="1"/>
  <c r="C1099" i="1"/>
  <c r="B1099" i="1"/>
  <c r="B1098" i="1"/>
  <c r="B1837" i="1"/>
  <c r="V1098" i="1"/>
  <c r="AB77" i="66"/>
  <c r="U1098" i="1"/>
  <c r="AA77" i="66"/>
  <c r="T1098" i="1"/>
  <c r="Z77" i="66"/>
  <c r="I52" i="82"/>
  <c r="S1098" i="1"/>
  <c r="R1098" i="1"/>
  <c r="Q1098" i="1"/>
  <c r="P1098" i="1"/>
  <c r="O1098" i="1"/>
  <c r="M1098" i="1"/>
  <c r="L1098" i="1"/>
  <c r="K1098" i="1"/>
  <c r="E1837" i="1"/>
  <c r="D1098" i="1"/>
  <c r="C1098" i="1"/>
  <c r="V1097" i="1"/>
  <c r="AB76" i="66"/>
  <c r="U1097" i="1"/>
  <c r="AA76" i="66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/>
  <c r="U1096" i="1"/>
  <c r="AA75" i="66"/>
  <c r="T1096" i="1"/>
  <c r="Z75" i="66"/>
  <c r="I50" i="82"/>
  <c r="S1096" i="1"/>
  <c r="R1096" i="1"/>
  <c r="Q1096" i="1"/>
  <c r="Q1094" i="1"/>
  <c r="G1835" i="1"/>
  <c r="P1096" i="1"/>
  <c r="O1096" i="1"/>
  <c r="N1096" i="1"/>
  <c r="M1096" i="1"/>
  <c r="L1096" i="1"/>
  <c r="K1096" i="1"/>
  <c r="D1096" i="1"/>
  <c r="C1096" i="1"/>
  <c r="B1096" i="1"/>
  <c r="V1095" i="1"/>
  <c r="AB74" i="66"/>
  <c r="U1095" i="1"/>
  <c r="AA74" i="66"/>
  <c r="T1095" i="1"/>
  <c r="Z74" i="66"/>
  <c r="I49" i="82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/>
  <c r="U1094" i="1"/>
  <c r="AA73" i="66"/>
  <c r="T1094" i="1"/>
  <c r="Z73" i="66"/>
  <c r="I48" i="82"/>
  <c r="S1094" i="1"/>
  <c r="R1094" i="1"/>
  <c r="P1094" i="1"/>
  <c r="O1094" i="1"/>
  <c r="N1094" i="1"/>
  <c r="M1094" i="1"/>
  <c r="L1094" i="1"/>
  <c r="K1094" i="1"/>
  <c r="E1835" i="1"/>
  <c r="D1094" i="1"/>
  <c r="C1094" i="1"/>
  <c r="B1094" i="1"/>
  <c r="V1093" i="1"/>
  <c r="AB72" i="66"/>
  <c r="U1093" i="1"/>
  <c r="AA72" i="66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/>
  <c r="U1092" i="1"/>
  <c r="AA71" i="66"/>
  <c r="T1092" i="1"/>
  <c r="Z71" i="66"/>
  <c r="I46" i="82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/>
  <c r="U1091" i="1"/>
  <c r="AA70" i="66"/>
  <c r="T1091" i="1"/>
  <c r="Z70" i="66"/>
  <c r="I45" i="82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/>
  <c r="U1090" i="1"/>
  <c r="AA69" i="66"/>
  <c r="T1090" i="1"/>
  <c r="Z69" i="66"/>
  <c r="I44" i="82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/>
  <c r="U1089" i="1"/>
  <c r="AA68" i="66"/>
  <c r="T1089" i="1"/>
  <c r="Z68" i="66"/>
  <c r="I43" i="82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/>
  <c r="U1088" i="1"/>
  <c r="AA67" i="66"/>
  <c r="T1088" i="1"/>
  <c r="Z67" i="66"/>
  <c r="I42" i="82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/>
  <c r="U1087" i="1"/>
  <c r="AA66" i="66"/>
  <c r="T1087" i="1"/>
  <c r="Z66" i="66"/>
  <c r="I41" i="82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/>
  <c r="U1086" i="1"/>
  <c r="AA65" i="66"/>
  <c r="T1086" i="1"/>
  <c r="Z65" i="66"/>
  <c r="I40" i="82"/>
  <c r="T1080" i="1"/>
  <c r="H1827" i="1"/>
  <c r="O299" i="97"/>
  <c r="I298" i="98"/>
  <c r="S1086" i="1"/>
  <c r="R1086" i="1"/>
  <c r="Q1086" i="1"/>
  <c r="P1086" i="1"/>
  <c r="O1086" i="1"/>
  <c r="N1086" i="1"/>
  <c r="M1086" i="1"/>
  <c r="L1086" i="1"/>
  <c r="K1086" i="1"/>
  <c r="D1086" i="1"/>
  <c r="C1086" i="1"/>
  <c r="B1086" i="1"/>
  <c r="V1085" i="1"/>
  <c r="AB64" i="66"/>
  <c r="U1085" i="1"/>
  <c r="AA64" i="66"/>
  <c r="T1085" i="1"/>
  <c r="Z64" i="66"/>
  <c r="I39" i="82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/>
  <c r="U1084" i="1"/>
  <c r="AA63" i="66"/>
  <c r="T1084" i="1"/>
  <c r="Z63" i="66"/>
  <c r="I38" i="82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/>
  <c r="U1083" i="1"/>
  <c r="AA62" i="66"/>
  <c r="T1083" i="1"/>
  <c r="Z62" i="66"/>
  <c r="I37" i="82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/>
  <c r="U1082" i="1"/>
  <c r="AA61" i="66"/>
  <c r="T1082" i="1"/>
  <c r="Z61" i="66"/>
  <c r="I36" i="82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/>
  <c r="U1081" i="1"/>
  <c r="AA60" i="66"/>
  <c r="T1081" i="1"/>
  <c r="Z60" i="66"/>
  <c r="I35" i="82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/>
  <c r="U1080" i="1"/>
  <c r="AA59" i="66"/>
  <c r="Z59" i="66"/>
  <c r="I34" i="82"/>
  <c r="H1831" i="1"/>
  <c r="O303" i="97"/>
  <c r="I302" i="98"/>
  <c r="H1832" i="1"/>
  <c r="O304" i="97"/>
  <c r="I303" i="98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/>
  <c r="I30" i="82"/>
  <c r="S1069" i="1"/>
  <c r="R1069" i="1"/>
  <c r="Q1069" i="1"/>
  <c r="Q1068" i="1"/>
  <c r="G1807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/>
  <c r="T1068" i="1"/>
  <c r="S1068" i="1"/>
  <c r="R1068" i="1"/>
  <c r="P1068" i="1"/>
  <c r="O1068" i="1"/>
  <c r="N1068" i="1"/>
  <c r="M1068" i="1"/>
  <c r="L1068" i="1"/>
  <c r="K1068" i="1"/>
  <c r="E1807" i="1"/>
  <c r="D1068" i="1"/>
  <c r="C1068" i="1"/>
  <c r="B1068" i="1"/>
  <c r="V1067" i="1"/>
  <c r="AB28" i="66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/>
  <c r="I26" i="82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/>
  <c r="M1062" i="1"/>
  <c r="L1062" i="1"/>
  <c r="K1062" i="1"/>
  <c r="D1062" i="1"/>
  <c r="C1062" i="1"/>
  <c r="B1062" i="1"/>
  <c r="V1061" i="1"/>
  <c r="U1061" i="1"/>
  <c r="T1061" i="1"/>
  <c r="Z22" i="66"/>
  <c r="I22" i="82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/>
  <c r="I18" i="82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V1419" i="1"/>
  <c r="U1419" i="1"/>
  <c r="T1419" i="1"/>
  <c r="V1050" i="1"/>
  <c r="AB11" i="66"/>
  <c r="U1050" i="1"/>
  <c r="T1050" i="1"/>
  <c r="H1799" i="1"/>
  <c r="O256" i="97"/>
  <c r="I255" i="98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8" i="189"/>
  <c r="B32" i="189"/>
  <c r="A13" i="189"/>
  <c r="A23" i="189"/>
  <c r="A19" i="189"/>
  <c r="A15" i="189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E2133" i="1"/>
  <c r="AL101" i="58"/>
  <c r="H1412" i="1"/>
  <c r="AL106" i="58"/>
  <c r="H1417" i="1"/>
  <c r="D2136" i="1"/>
  <c r="AL89" i="58"/>
  <c r="H1400" i="1"/>
  <c r="D2133" i="1"/>
  <c r="AL101" i="57"/>
  <c r="E1412" i="1"/>
  <c r="AL89" i="57"/>
  <c r="E1400" i="1"/>
  <c r="B2133" i="1"/>
  <c r="J2132" i="1"/>
  <c r="F2132" i="1"/>
  <c r="E2132" i="1"/>
  <c r="AL100" i="58"/>
  <c r="H1411" i="1"/>
  <c r="AL100" i="57"/>
  <c r="E1411" i="1"/>
  <c r="B2132" i="1"/>
  <c r="J2131" i="1"/>
  <c r="G2131" i="1"/>
  <c r="E2131" i="1"/>
  <c r="AL99" i="58"/>
  <c r="H1410" i="1"/>
  <c r="AL99" i="57"/>
  <c r="E1410" i="1"/>
  <c r="J2130" i="1"/>
  <c r="G2130" i="1"/>
  <c r="F2130" i="1"/>
  <c r="AL98" i="58"/>
  <c r="H1409" i="1"/>
  <c r="AL98" i="57"/>
  <c r="E1409" i="1"/>
  <c r="B2130" i="1"/>
  <c r="J2129" i="1"/>
  <c r="I2129" i="1"/>
  <c r="G2129" i="1"/>
  <c r="F2129" i="1"/>
  <c r="E2129" i="1"/>
  <c r="AL97" i="58"/>
  <c r="H1408" i="1"/>
  <c r="AL97" i="57"/>
  <c r="E1408" i="1"/>
  <c r="B2129" i="1"/>
  <c r="J2128" i="1"/>
  <c r="I2128" i="1"/>
  <c r="F2128" i="1"/>
  <c r="E2128" i="1"/>
  <c r="AL96" i="58"/>
  <c r="H1407" i="1"/>
  <c r="AL96" i="57"/>
  <c r="E1407" i="1"/>
  <c r="B2128" i="1"/>
  <c r="J2127" i="1"/>
  <c r="I2127" i="1"/>
  <c r="G2127" i="1"/>
  <c r="E2127" i="1"/>
  <c r="AL95" i="58"/>
  <c r="H1406" i="1"/>
  <c r="AL95" i="57"/>
  <c r="E1406" i="1"/>
  <c r="J2126" i="1"/>
  <c r="I2126" i="1"/>
  <c r="H2126" i="1"/>
  <c r="G2126" i="1"/>
  <c r="F2126" i="1"/>
  <c r="AL94" i="58"/>
  <c r="H1405" i="1"/>
  <c r="AL94" i="57"/>
  <c r="E1405" i="1"/>
  <c r="B2126" i="1"/>
  <c r="J2124" i="1"/>
  <c r="I2124" i="1"/>
  <c r="G2124" i="1"/>
  <c r="F2124" i="1"/>
  <c r="E2124" i="1"/>
  <c r="AL93" i="58"/>
  <c r="H1404" i="1"/>
  <c r="AL93" i="57"/>
  <c r="E1404" i="1"/>
  <c r="B2124" i="1"/>
  <c r="I2122" i="1"/>
  <c r="F2122" i="1"/>
  <c r="E2122" i="1"/>
  <c r="AL92" i="58"/>
  <c r="H1403" i="1"/>
  <c r="AL92" i="57"/>
  <c r="E1403" i="1"/>
  <c r="B2122" i="1"/>
  <c r="J2121" i="1"/>
  <c r="I2121" i="1"/>
  <c r="G2121" i="1"/>
  <c r="E2121" i="1"/>
  <c r="AL91" i="58"/>
  <c r="H1402" i="1"/>
  <c r="AL91" i="57"/>
  <c r="E1402" i="1"/>
  <c r="J2120" i="1"/>
  <c r="I2120" i="1"/>
  <c r="G2120" i="1"/>
  <c r="F2120" i="1"/>
  <c r="AL90" i="58"/>
  <c r="H1401" i="1"/>
  <c r="AL90" i="57"/>
  <c r="E1401" i="1"/>
  <c r="B2120" i="1"/>
  <c r="J2137" i="1"/>
  <c r="H2137" i="1"/>
  <c r="G2137" i="1"/>
  <c r="E2137" i="1"/>
  <c r="AL108" i="58"/>
  <c r="H1419" i="1"/>
  <c r="AL107" i="58"/>
  <c r="H1418" i="1"/>
  <c r="AL108" i="57"/>
  <c r="E1419" i="1"/>
  <c r="AL107" i="57"/>
  <c r="E1418" i="1"/>
  <c r="B2137" i="1"/>
  <c r="J2136" i="1"/>
  <c r="I2136" i="1"/>
  <c r="G2136" i="1"/>
  <c r="F2136" i="1"/>
  <c r="AL106" i="57"/>
  <c r="E1417" i="1"/>
  <c r="C2136" i="1"/>
  <c r="B2136" i="1"/>
  <c r="J2135" i="1"/>
  <c r="I2135" i="1"/>
  <c r="G2135" i="1"/>
  <c r="F2135" i="1"/>
  <c r="E2135" i="1"/>
  <c r="AL105" i="58"/>
  <c r="H1416" i="1"/>
  <c r="AL103" i="58"/>
  <c r="H1414" i="1"/>
  <c r="AL105" i="57"/>
  <c r="E1416" i="1"/>
  <c r="AL103" i="57"/>
  <c r="E1414" i="1"/>
  <c r="C2135" i="1"/>
  <c r="B2135" i="1"/>
  <c r="J2134" i="1"/>
  <c r="I2134" i="1"/>
  <c r="G2134" i="1"/>
  <c r="F2134" i="1"/>
  <c r="AL102" i="58"/>
  <c r="H1413" i="1"/>
  <c r="AL102" i="57"/>
  <c r="E1413" i="1"/>
  <c r="C2134" i="1"/>
  <c r="B2134" i="1"/>
  <c r="F2125" i="1"/>
  <c r="B2125" i="1"/>
  <c r="G2123" i="1"/>
  <c r="E2123" i="1"/>
  <c r="H2103" i="1"/>
  <c r="F2103" i="1"/>
  <c r="E2103" i="1"/>
  <c r="AI101" i="58"/>
  <c r="H1382" i="1"/>
  <c r="AI89" i="58"/>
  <c r="H1370" i="1"/>
  <c r="D2103" i="1"/>
  <c r="AI101" i="57"/>
  <c r="E1382" i="1"/>
  <c r="AI89" i="57"/>
  <c r="E1370" i="1"/>
  <c r="B2103" i="1"/>
  <c r="J2102" i="1"/>
  <c r="H2102" i="1"/>
  <c r="E2102" i="1"/>
  <c r="AI100" i="58"/>
  <c r="H1381" i="1"/>
  <c r="D2102" i="1"/>
  <c r="AI100" i="57"/>
  <c r="E1381" i="1"/>
  <c r="H2101" i="1"/>
  <c r="F2101" i="1"/>
  <c r="AI99" i="58"/>
  <c r="H1380" i="1"/>
  <c r="D2101" i="1"/>
  <c r="AI99" i="57"/>
  <c r="E1380" i="1"/>
  <c r="B2101" i="1"/>
  <c r="F2100" i="1"/>
  <c r="E2100" i="1"/>
  <c r="AI98" i="58"/>
  <c r="H1379" i="1"/>
  <c r="D2100" i="1"/>
  <c r="AI98" i="57"/>
  <c r="E1379" i="1"/>
  <c r="B2100" i="1"/>
  <c r="H2099" i="1"/>
  <c r="F2099" i="1"/>
  <c r="E2099" i="1"/>
  <c r="AI97" i="58"/>
  <c r="H1378" i="1"/>
  <c r="D2099" i="1"/>
  <c r="AI97" i="57"/>
  <c r="E1378" i="1"/>
  <c r="B2099" i="1"/>
  <c r="H2098" i="1"/>
  <c r="E2098" i="1"/>
  <c r="AI96" i="58"/>
  <c r="H1377" i="1"/>
  <c r="D2098" i="1"/>
  <c r="AI96" i="57"/>
  <c r="E1377" i="1"/>
  <c r="H2097" i="1"/>
  <c r="F2097" i="1"/>
  <c r="AI95" i="58"/>
  <c r="H1376" i="1"/>
  <c r="D2097" i="1"/>
  <c r="AI95" i="57"/>
  <c r="E1376" i="1"/>
  <c r="B2097" i="1"/>
  <c r="F2096" i="1"/>
  <c r="E2096" i="1"/>
  <c r="AI94" i="58"/>
  <c r="H1375" i="1"/>
  <c r="D2096" i="1"/>
  <c r="AI94" i="57"/>
  <c r="E1375" i="1"/>
  <c r="B2096" i="1"/>
  <c r="H2094" i="1"/>
  <c r="F2094" i="1"/>
  <c r="E2094" i="1"/>
  <c r="AI93" i="58"/>
  <c r="H1374" i="1"/>
  <c r="D2094" i="1"/>
  <c r="AI93" i="57"/>
  <c r="E1374" i="1"/>
  <c r="B2094" i="1"/>
  <c r="H2092" i="1"/>
  <c r="F2092" i="1"/>
  <c r="AI92" i="58"/>
  <c r="H1373" i="1"/>
  <c r="D2092" i="1"/>
  <c r="D2095" i="1"/>
  <c r="AI92" i="57"/>
  <c r="E1373" i="1"/>
  <c r="H2091" i="1"/>
  <c r="F2091" i="1"/>
  <c r="AI91" i="58"/>
  <c r="H1372" i="1"/>
  <c r="D2091" i="1"/>
  <c r="AI91" i="57"/>
  <c r="E1372" i="1"/>
  <c r="B2091" i="1"/>
  <c r="F2090" i="1"/>
  <c r="E2090" i="1"/>
  <c r="AI90" i="58"/>
  <c r="H1371" i="1"/>
  <c r="D2090" i="1"/>
  <c r="AI90" i="57"/>
  <c r="E1371" i="1"/>
  <c r="B2090" i="1"/>
  <c r="J2107" i="1"/>
  <c r="I2107" i="1"/>
  <c r="H2107" i="1"/>
  <c r="G2107" i="1"/>
  <c r="AI108" i="58"/>
  <c r="H1389" i="1"/>
  <c r="AI107" i="58"/>
  <c r="H1388" i="1"/>
  <c r="D2107" i="1"/>
  <c r="AI108" i="57"/>
  <c r="E1389" i="1"/>
  <c r="AI107" i="57"/>
  <c r="E1388" i="1"/>
  <c r="C2107" i="1"/>
  <c r="J2106" i="1"/>
  <c r="I2106" i="1"/>
  <c r="F2106" i="1"/>
  <c r="E2106" i="1"/>
  <c r="AI106" i="58"/>
  <c r="H1387" i="1"/>
  <c r="D2106" i="1"/>
  <c r="AI106" i="57"/>
  <c r="E1387" i="1"/>
  <c r="B2106" i="1"/>
  <c r="J2105" i="1"/>
  <c r="I2105" i="1"/>
  <c r="H2105" i="1"/>
  <c r="F2105" i="1"/>
  <c r="E2105" i="1"/>
  <c r="AI105" i="58"/>
  <c r="H1386" i="1"/>
  <c r="AI103" i="58"/>
  <c r="H1384" i="1"/>
  <c r="AI105" i="57"/>
  <c r="E1386" i="1"/>
  <c r="AI103" i="57"/>
  <c r="E1384" i="1"/>
  <c r="B2105" i="1"/>
  <c r="J2104" i="1"/>
  <c r="I2104" i="1"/>
  <c r="F2104" i="1"/>
  <c r="E2104" i="1"/>
  <c r="AI102" i="58"/>
  <c r="H1383" i="1"/>
  <c r="AI102" i="57"/>
  <c r="E1383" i="1"/>
  <c r="C2104" i="1"/>
  <c r="B2104" i="1"/>
  <c r="J2095" i="1"/>
  <c r="H2095" i="1"/>
  <c r="F2095" i="1"/>
  <c r="J2093" i="1"/>
  <c r="H2093" i="1"/>
  <c r="G2093" i="1"/>
  <c r="F2093" i="1"/>
  <c r="D2093" i="1"/>
  <c r="J2073" i="1"/>
  <c r="H2073" i="1"/>
  <c r="G2073" i="1"/>
  <c r="E2073" i="1"/>
  <c r="AF101" i="58"/>
  <c r="H1352" i="1"/>
  <c r="AF89" i="58"/>
  <c r="H1340" i="1"/>
  <c r="D2073" i="1"/>
  <c r="AF101" i="57"/>
  <c r="E1352" i="1"/>
  <c r="AF89" i="57"/>
  <c r="E1340" i="1"/>
  <c r="C2073" i="1"/>
  <c r="J2072" i="1"/>
  <c r="I2072" i="1"/>
  <c r="H2072" i="1"/>
  <c r="G2072" i="1"/>
  <c r="AF100" i="58"/>
  <c r="H1351" i="1"/>
  <c r="D2072" i="1"/>
  <c r="AF100" i="57"/>
  <c r="E1351" i="1"/>
  <c r="C2072" i="1"/>
  <c r="B2072" i="1"/>
  <c r="J2071" i="1"/>
  <c r="G2071" i="1"/>
  <c r="E2071" i="1"/>
  <c r="AF99" i="58"/>
  <c r="H1350" i="1"/>
  <c r="D2071" i="1"/>
  <c r="AF99" i="57"/>
  <c r="E1350" i="1"/>
  <c r="C2071" i="1"/>
  <c r="J2070" i="1"/>
  <c r="H2070" i="1"/>
  <c r="E2070" i="1"/>
  <c r="AF98" i="58"/>
  <c r="H1349" i="1"/>
  <c r="AF98" i="57"/>
  <c r="E1349" i="1"/>
  <c r="C2070" i="1"/>
  <c r="J2069" i="1"/>
  <c r="H2069" i="1"/>
  <c r="G2069" i="1"/>
  <c r="E2069" i="1"/>
  <c r="AF97" i="58"/>
  <c r="H1348" i="1"/>
  <c r="D2069" i="1"/>
  <c r="AF97" i="57"/>
  <c r="E1348" i="1"/>
  <c r="C2069" i="1"/>
  <c r="J2068" i="1"/>
  <c r="H2068" i="1"/>
  <c r="G2068" i="1"/>
  <c r="AF96" i="58"/>
  <c r="H1347" i="1"/>
  <c r="D2068" i="1"/>
  <c r="AF96" i="57"/>
  <c r="E1347" i="1"/>
  <c r="C2068" i="1"/>
  <c r="J2067" i="1"/>
  <c r="G2067" i="1"/>
  <c r="E2067" i="1"/>
  <c r="AF95" i="58"/>
  <c r="H1346" i="1"/>
  <c r="AF95" i="57"/>
  <c r="E1346" i="1"/>
  <c r="C2067" i="1"/>
  <c r="J2066" i="1"/>
  <c r="H2066" i="1"/>
  <c r="E2066" i="1"/>
  <c r="AF94" i="58"/>
  <c r="H1345" i="1"/>
  <c r="D2066" i="1"/>
  <c r="AF94" i="57"/>
  <c r="E1345" i="1"/>
  <c r="C2066" i="1"/>
  <c r="J2064" i="1"/>
  <c r="H2064" i="1"/>
  <c r="G2064" i="1"/>
  <c r="E2064" i="1"/>
  <c r="AF93" i="58"/>
  <c r="H1344" i="1"/>
  <c r="D2064" i="1"/>
  <c r="AF93" i="57"/>
  <c r="E1344" i="1"/>
  <c r="C2064" i="1"/>
  <c r="J2062" i="1"/>
  <c r="H2062" i="1"/>
  <c r="G2065" i="1"/>
  <c r="G2062" i="1"/>
  <c r="AF92" i="58"/>
  <c r="H1343" i="1"/>
  <c r="AF92" i="57"/>
  <c r="E1343" i="1"/>
  <c r="J2061" i="1"/>
  <c r="G2061" i="1"/>
  <c r="E2061" i="1"/>
  <c r="AF91" i="58"/>
  <c r="H1342" i="1"/>
  <c r="D2061" i="1"/>
  <c r="AF91" i="57"/>
  <c r="E1342" i="1"/>
  <c r="C2061" i="1"/>
  <c r="J2060" i="1"/>
  <c r="I2060" i="1"/>
  <c r="H2060" i="1"/>
  <c r="E2060" i="1"/>
  <c r="AF90" i="58"/>
  <c r="H1341" i="1"/>
  <c r="D2060" i="1"/>
  <c r="AF90" i="57"/>
  <c r="E1341" i="1"/>
  <c r="C2060" i="1"/>
  <c r="J2077" i="1"/>
  <c r="G2077" i="1"/>
  <c r="F2077" i="1"/>
  <c r="AF108" i="58"/>
  <c r="H1359" i="1"/>
  <c r="AF107" i="58"/>
  <c r="H1358" i="1"/>
  <c r="AF108" i="57"/>
  <c r="E1359" i="1"/>
  <c r="AF107" i="57"/>
  <c r="E1358" i="1"/>
  <c r="C2077" i="1"/>
  <c r="B2077" i="1"/>
  <c r="J2076" i="1"/>
  <c r="I2076" i="1"/>
  <c r="H2076" i="1"/>
  <c r="E2076" i="1"/>
  <c r="AF106" i="58"/>
  <c r="H1357" i="1"/>
  <c r="AF106" i="57"/>
  <c r="E1357" i="1"/>
  <c r="H2075" i="1"/>
  <c r="G2075" i="1"/>
  <c r="E2075" i="1"/>
  <c r="AF105" i="58"/>
  <c r="H1356" i="1"/>
  <c r="AF103" i="58"/>
  <c r="H1354" i="1"/>
  <c r="AF105" i="57"/>
  <c r="E1356" i="1"/>
  <c r="AF103" i="57"/>
  <c r="E1354" i="1"/>
  <c r="C2075" i="1"/>
  <c r="J2074" i="1"/>
  <c r="I2074" i="1"/>
  <c r="H2074" i="1"/>
  <c r="E2074" i="1"/>
  <c r="AF102" i="58"/>
  <c r="H1353" i="1"/>
  <c r="D2074" i="1"/>
  <c r="AF102" i="57"/>
  <c r="E1353" i="1"/>
  <c r="C2074" i="1"/>
  <c r="I2065" i="1"/>
  <c r="H2065" i="1"/>
  <c r="G2063" i="1"/>
  <c r="F2063" i="1"/>
  <c r="B2063" i="1"/>
  <c r="J2043" i="1"/>
  <c r="H2043" i="1"/>
  <c r="G2042" i="1"/>
  <c r="G2043" i="1"/>
  <c r="F2043" i="1"/>
  <c r="AC101" i="58"/>
  <c r="H1322" i="1"/>
  <c r="AC89" i="58"/>
  <c r="H1310" i="1"/>
  <c r="D2043" i="1"/>
  <c r="AC101" i="57"/>
  <c r="E1322" i="1"/>
  <c r="AC89" i="57"/>
  <c r="E1310" i="1"/>
  <c r="C2043" i="1"/>
  <c r="B2043" i="1"/>
  <c r="J2042" i="1"/>
  <c r="F2042" i="1"/>
  <c r="AC100" i="58"/>
  <c r="H1321" i="1"/>
  <c r="AC100" i="57"/>
  <c r="E1321" i="1"/>
  <c r="C2042" i="1"/>
  <c r="B2042" i="1"/>
  <c r="J2041" i="1"/>
  <c r="I2041" i="1"/>
  <c r="H2041" i="1"/>
  <c r="F2041" i="1"/>
  <c r="AC99" i="58"/>
  <c r="H1320" i="1"/>
  <c r="D2041" i="1"/>
  <c r="AC99" i="57"/>
  <c r="E1320" i="1"/>
  <c r="B2041" i="1"/>
  <c r="I2040" i="1"/>
  <c r="H2040" i="1"/>
  <c r="AC98" i="58"/>
  <c r="H1319" i="1"/>
  <c r="AC98" i="57"/>
  <c r="E1319" i="1"/>
  <c r="C2040" i="1"/>
  <c r="J2039" i="1"/>
  <c r="I2039" i="1"/>
  <c r="H2039" i="1"/>
  <c r="G2039" i="1"/>
  <c r="F2039" i="1"/>
  <c r="AC97" i="58"/>
  <c r="H1318" i="1"/>
  <c r="D2039" i="1"/>
  <c r="AC97" i="57"/>
  <c r="E1318" i="1"/>
  <c r="B2039" i="1"/>
  <c r="I2038" i="1"/>
  <c r="G2038" i="1"/>
  <c r="F2038" i="1"/>
  <c r="AC96" i="58"/>
  <c r="H1317" i="1"/>
  <c r="D2038" i="1"/>
  <c r="AC96" i="57"/>
  <c r="E1317" i="1"/>
  <c r="C2038" i="1"/>
  <c r="B2038" i="1"/>
  <c r="I2037" i="1"/>
  <c r="H2037" i="1"/>
  <c r="F2037" i="1"/>
  <c r="AC95" i="58"/>
  <c r="H1316" i="1"/>
  <c r="D2037" i="1"/>
  <c r="AC95" i="57"/>
  <c r="E1316" i="1"/>
  <c r="B2037" i="1"/>
  <c r="I2036" i="1"/>
  <c r="H2036" i="1"/>
  <c r="G2036" i="1"/>
  <c r="AC94" i="58"/>
  <c r="H1315" i="1"/>
  <c r="AC94" i="57"/>
  <c r="E1315" i="1"/>
  <c r="C2036" i="1"/>
  <c r="J2034" i="1"/>
  <c r="H2034" i="1"/>
  <c r="G2034" i="1"/>
  <c r="F2034" i="1"/>
  <c r="AC93" i="58"/>
  <c r="H1314" i="1"/>
  <c r="AC93" i="57"/>
  <c r="E1314" i="1"/>
  <c r="C2034" i="1"/>
  <c r="B2034" i="1"/>
  <c r="J2032" i="1"/>
  <c r="I2035" i="1"/>
  <c r="I2032" i="1"/>
  <c r="G2032" i="1"/>
  <c r="F2032" i="1"/>
  <c r="AC92" i="58"/>
  <c r="H1313" i="1"/>
  <c r="AC92" i="57"/>
  <c r="E1313" i="1"/>
  <c r="C2032" i="1"/>
  <c r="C2035" i="1"/>
  <c r="B2032" i="1"/>
  <c r="J2031" i="1"/>
  <c r="H2031" i="1"/>
  <c r="F2031" i="1"/>
  <c r="AC91" i="58"/>
  <c r="H1312" i="1"/>
  <c r="D2031" i="1"/>
  <c r="AC91" i="57"/>
  <c r="E1312" i="1"/>
  <c r="C2033" i="1"/>
  <c r="B2031" i="1"/>
  <c r="J2030" i="1"/>
  <c r="I2030" i="1"/>
  <c r="H2030" i="1"/>
  <c r="G2030" i="1"/>
  <c r="AC90" i="58"/>
  <c r="H1311" i="1"/>
  <c r="AC90" i="57"/>
  <c r="E1311" i="1"/>
  <c r="C2030" i="1"/>
  <c r="H2047" i="1"/>
  <c r="F2047" i="1"/>
  <c r="E2047" i="1"/>
  <c r="AC108" i="58"/>
  <c r="H1329" i="1"/>
  <c r="AC107" i="58"/>
  <c r="H1328" i="1"/>
  <c r="AC108" i="57"/>
  <c r="E1329" i="1"/>
  <c r="AC107" i="57"/>
  <c r="E1328" i="1"/>
  <c r="C2047" i="1"/>
  <c r="J2046" i="1"/>
  <c r="I2046" i="1"/>
  <c r="H2046" i="1"/>
  <c r="G2046" i="1"/>
  <c r="AC106" i="58"/>
  <c r="H1327" i="1"/>
  <c r="D2046" i="1"/>
  <c r="AC106" i="57"/>
  <c r="E1327" i="1"/>
  <c r="C2046" i="1"/>
  <c r="H2045" i="1"/>
  <c r="F2045" i="1"/>
  <c r="AC105" i="58"/>
  <c r="H1326" i="1"/>
  <c r="AC103" i="58"/>
  <c r="H1324" i="1"/>
  <c r="D2045" i="1"/>
  <c r="AC105" i="57"/>
  <c r="E1326" i="1"/>
  <c r="AC103" i="57"/>
  <c r="E1324" i="1"/>
  <c r="B2045" i="1"/>
  <c r="J2044" i="1"/>
  <c r="I2044" i="1"/>
  <c r="H2044" i="1"/>
  <c r="G2044" i="1"/>
  <c r="AC102" i="58"/>
  <c r="H1323" i="1"/>
  <c r="D2044" i="1"/>
  <c r="AC102" i="57"/>
  <c r="E1323" i="1"/>
  <c r="C2044" i="1"/>
  <c r="G2035" i="1"/>
  <c r="B2035" i="1"/>
  <c r="E2033" i="1"/>
  <c r="B2033" i="1"/>
  <c r="G2013" i="1"/>
  <c r="F2013" i="1"/>
  <c r="E2013" i="1"/>
  <c r="E2012" i="1"/>
  <c r="Z101" i="58"/>
  <c r="H1292" i="1"/>
  <c r="Z89" i="58"/>
  <c r="H1280" i="1"/>
  <c r="Z101" i="57"/>
  <c r="E1292" i="1"/>
  <c r="Z89" i="57"/>
  <c r="E1280" i="1"/>
  <c r="C2013" i="1"/>
  <c r="B2013" i="1"/>
  <c r="J2012" i="1"/>
  <c r="I2012" i="1"/>
  <c r="G2012" i="1"/>
  <c r="F2012" i="1"/>
  <c r="Z100" i="58"/>
  <c r="H1291" i="1"/>
  <c r="Z100" i="57"/>
  <c r="E1291" i="1"/>
  <c r="B2012" i="1"/>
  <c r="G2011" i="1"/>
  <c r="Z99" i="58"/>
  <c r="H1290" i="1"/>
  <c r="Z99" i="57"/>
  <c r="E1290" i="1"/>
  <c r="C2011" i="1"/>
  <c r="J2010" i="1"/>
  <c r="G2010" i="1"/>
  <c r="F2010" i="1"/>
  <c r="Z98" i="58"/>
  <c r="H1289" i="1"/>
  <c r="Z98" i="57"/>
  <c r="E1289" i="1"/>
  <c r="C2010" i="1"/>
  <c r="B2010" i="1"/>
  <c r="J2009" i="1"/>
  <c r="G2009" i="1"/>
  <c r="F2009" i="1"/>
  <c r="Z97" i="58"/>
  <c r="H1288" i="1"/>
  <c r="Z97" i="57"/>
  <c r="E1288" i="1"/>
  <c r="C2009" i="1"/>
  <c r="B2009" i="1"/>
  <c r="F2008" i="1"/>
  <c r="Z96" i="58"/>
  <c r="H1287" i="1"/>
  <c r="D2008" i="1"/>
  <c r="Z96" i="57"/>
  <c r="E1287" i="1"/>
  <c r="B2008" i="1"/>
  <c r="J2007" i="1"/>
  <c r="G2007" i="1"/>
  <c r="Z95" i="58"/>
  <c r="H1286" i="1"/>
  <c r="Z95" i="57"/>
  <c r="E1286" i="1"/>
  <c r="C2007" i="1"/>
  <c r="B2007" i="1"/>
  <c r="J2006" i="1"/>
  <c r="G2006" i="1"/>
  <c r="F2006" i="1"/>
  <c r="Z94" i="58"/>
  <c r="H1285" i="1"/>
  <c r="Z94" i="57"/>
  <c r="E1285" i="1"/>
  <c r="B2006" i="1"/>
  <c r="J2004" i="1"/>
  <c r="G2004" i="1"/>
  <c r="F2004" i="1"/>
  <c r="Z93" i="58"/>
  <c r="H1284" i="1"/>
  <c r="Z93" i="57"/>
  <c r="E1284" i="1"/>
  <c r="C2004" i="1"/>
  <c r="B2004" i="1"/>
  <c r="J2002" i="1"/>
  <c r="I2005" i="1"/>
  <c r="F2005" i="1"/>
  <c r="F2002" i="1"/>
  <c r="Z92" i="58"/>
  <c r="H1283" i="1"/>
  <c r="Z92" i="57"/>
  <c r="E1283" i="1"/>
  <c r="B2002" i="1"/>
  <c r="J2001" i="1"/>
  <c r="H2001" i="1"/>
  <c r="G2001" i="1"/>
  <c r="Z91" i="58"/>
  <c r="H1282" i="1"/>
  <c r="Z91" i="57"/>
  <c r="E1282" i="1"/>
  <c r="C2001" i="1"/>
  <c r="J2000" i="1"/>
  <c r="I2000" i="1"/>
  <c r="G2000" i="1"/>
  <c r="F2000" i="1"/>
  <c r="Z90" i="58"/>
  <c r="H1281" i="1"/>
  <c r="Z90" i="57"/>
  <c r="E1281" i="1"/>
  <c r="C2000" i="1"/>
  <c r="B2000" i="1"/>
  <c r="I2017" i="1"/>
  <c r="H2017" i="1"/>
  <c r="E2017" i="1"/>
  <c r="Z108" i="58"/>
  <c r="H1299" i="1"/>
  <c r="Z107" i="58"/>
  <c r="H1298" i="1"/>
  <c r="D2017" i="1"/>
  <c r="Z108" i="57"/>
  <c r="E1299" i="1"/>
  <c r="Z107" i="57"/>
  <c r="E1298" i="1"/>
  <c r="I2016" i="1"/>
  <c r="G2016" i="1"/>
  <c r="Z106" i="58"/>
  <c r="H1297" i="1"/>
  <c r="Z106" i="57"/>
  <c r="E1297" i="1"/>
  <c r="B2016" i="1"/>
  <c r="I2015" i="1"/>
  <c r="G2015" i="1"/>
  <c r="E2015" i="1"/>
  <c r="Z105" i="58"/>
  <c r="H1296" i="1"/>
  <c r="Z103" i="58"/>
  <c r="H1294" i="1"/>
  <c r="D2015" i="1"/>
  <c r="Z105" i="57"/>
  <c r="E1296" i="1"/>
  <c r="Z103" i="57"/>
  <c r="E1294" i="1"/>
  <c r="I2014" i="1"/>
  <c r="G2014" i="1"/>
  <c r="Z102" i="58"/>
  <c r="H1293" i="1"/>
  <c r="Z102" i="57"/>
  <c r="E1293" i="1"/>
  <c r="C2014" i="1"/>
  <c r="B2014" i="1"/>
  <c r="G2005" i="1"/>
  <c r="E2005" i="1"/>
  <c r="B2005" i="1"/>
  <c r="H2003" i="1"/>
  <c r="E2003" i="1"/>
  <c r="D2003" i="1"/>
  <c r="H1983" i="1"/>
  <c r="F1983" i="1"/>
  <c r="E1983" i="1"/>
  <c r="W101" i="58"/>
  <c r="H1262" i="1"/>
  <c r="W89" i="58"/>
  <c r="H1250" i="1"/>
  <c r="D1983" i="1"/>
  <c r="W101" i="57"/>
  <c r="E1262" i="1"/>
  <c r="W89" i="57"/>
  <c r="E1250" i="1"/>
  <c r="B1983" i="1"/>
  <c r="I1982" i="1"/>
  <c r="H1982" i="1"/>
  <c r="E1982" i="1"/>
  <c r="W100" i="58"/>
  <c r="H1261" i="1"/>
  <c r="D1982" i="1"/>
  <c r="W100" i="57"/>
  <c r="E1261" i="1"/>
  <c r="I1981" i="1"/>
  <c r="H1981" i="1"/>
  <c r="W99" i="58"/>
  <c r="H1260" i="1"/>
  <c r="D1981" i="1"/>
  <c r="W99" i="57"/>
  <c r="E1260" i="1"/>
  <c r="B1981" i="1"/>
  <c r="I1980" i="1"/>
  <c r="E1980" i="1"/>
  <c r="W98" i="58"/>
  <c r="H1259" i="1"/>
  <c r="D1980" i="1"/>
  <c r="W98" i="57"/>
  <c r="E1259" i="1"/>
  <c r="B1980" i="1"/>
  <c r="I1979" i="1"/>
  <c r="H1979" i="1"/>
  <c r="E1979" i="1"/>
  <c r="W97" i="58"/>
  <c r="H1258" i="1"/>
  <c r="D1979" i="1"/>
  <c r="W97" i="57"/>
  <c r="E1258" i="1"/>
  <c r="B1979" i="1"/>
  <c r="I1978" i="1"/>
  <c r="H1978" i="1"/>
  <c r="E1978" i="1"/>
  <c r="W96" i="58"/>
  <c r="H1257" i="1"/>
  <c r="D1978" i="1"/>
  <c r="W96" i="57"/>
  <c r="E1257" i="1"/>
  <c r="I1977" i="1"/>
  <c r="H1977" i="1"/>
  <c r="W95" i="58"/>
  <c r="H1256" i="1"/>
  <c r="D1977" i="1"/>
  <c r="W95" i="57"/>
  <c r="E1256" i="1"/>
  <c r="B1977" i="1"/>
  <c r="I1976" i="1"/>
  <c r="H1976" i="1"/>
  <c r="E1976" i="1"/>
  <c r="W94" i="58"/>
  <c r="H1255" i="1"/>
  <c r="D1976" i="1"/>
  <c r="W94" i="57"/>
  <c r="E1255" i="1"/>
  <c r="B1976" i="1"/>
  <c r="H1974" i="1"/>
  <c r="E1974" i="1"/>
  <c r="W93" i="58"/>
  <c r="H1254" i="1"/>
  <c r="D1974" i="1"/>
  <c r="W93" i="57"/>
  <c r="E1254" i="1"/>
  <c r="W92" i="57"/>
  <c r="E1253" i="1"/>
  <c r="C1975" i="1"/>
  <c r="B1974" i="1"/>
  <c r="H1972" i="1"/>
  <c r="W92" i="58"/>
  <c r="H1253" i="1"/>
  <c r="W91" i="58"/>
  <c r="H1252" i="1"/>
  <c r="D1973" i="1"/>
  <c r="D1972" i="1"/>
  <c r="I1971" i="1"/>
  <c r="H1971" i="1"/>
  <c r="D1971" i="1"/>
  <c r="W91" i="57"/>
  <c r="E1252" i="1"/>
  <c r="B1971" i="1"/>
  <c r="I1970" i="1"/>
  <c r="E1970" i="1"/>
  <c r="W90" i="58"/>
  <c r="H1251" i="1"/>
  <c r="D1970" i="1"/>
  <c r="W90" i="57"/>
  <c r="E1251" i="1"/>
  <c r="B1970" i="1"/>
  <c r="J1987" i="1"/>
  <c r="I1987" i="1"/>
  <c r="H1987" i="1"/>
  <c r="W108" i="58"/>
  <c r="H1269" i="1"/>
  <c r="W107" i="58"/>
  <c r="H1268" i="1"/>
  <c r="D1987" i="1"/>
  <c r="W108" i="57"/>
  <c r="E1269" i="1"/>
  <c r="W107" i="57"/>
  <c r="E1268" i="1"/>
  <c r="J1986" i="1"/>
  <c r="I1986" i="1"/>
  <c r="F1986" i="1"/>
  <c r="E1986" i="1"/>
  <c r="W106" i="58"/>
  <c r="H1267" i="1"/>
  <c r="W106" i="57"/>
  <c r="E1267" i="1"/>
  <c r="B1986" i="1"/>
  <c r="J1985" i="1"/>
  <c r="H1985" i="1"/>
  <c r="F1985" i="1"/>
  <c r="W105" i="58"/>
  <c r="H1266" i="1"/>
  <c r="W103" i="58"/>
  <c r="H1264" i="1"/>
  <c r="D1985" i="1"/>
  <c r="W105" i="57"/>
  <c r="E1266" i="1"/>
  <c r="W103" i="57"/>
  <c r="E1264" i="1"/>
  <c r="B1985" i="1"/>
  <c r="J1984" i="1"/>
  <c r="I1984" i="1"/>
  <c r="F1984" i="1"/>
  <c r="E1984" i="1"/>
  <c r="W102" i="58"/>
  <c r="H1263" i="1"/>
  <c r="W102" i="57"/>
  <c r="E1263" i="1"/>
  <c r="B1984" i="1"/>
  <c r="H1975" i="1"/>
  <c r="F1975" i="1"/>
  <c r="D1975" i="1"/>
  <c r="H1973" i="1"/>
  <c r="G1973" i="1"/>
  <c r="C1973" i="1"/>
  <c r="H1953" i="1"/>
  <c r="G1953" i="1"/>
  <c r="E1953" i="1"/>
  <c r="T101" i="58"/>
  <c r="H1232" i="1"/>
  <c r="T89" i="58"/>
  <c r="H1220" i="1"/>
  <c r="D1953" i="1"/>
  <c r="T101" i="57"/>
  <c r="E1232" i="1"/>
  <c r="T89" i="57"/>
  <c r="E1220" i="1"/>
  <c r="C1953" i="1"/>
  <c r="H1952" i="1"/>
  <c r="G1952" i="1"/>
  <c r="T100" i="58"/>
  <c r="H1231" i="1"/>
  <c r="D1952" i="1"/>
  <c r="T100" i="57"/>
  <c r="E1231" i="1"/>
  <c r="C1952" i="1"/>
  <c r="I1951" i="1"/>
  <c r="G1951" i="1"/>
  <c r="E1951" i="1"/>
  <c r="T99" i="58"/>
  <c r="H1230" i="1"/>
  <c r="T99" i="57"/>
  <c r="E1230" i="1"/>
  <c r="C1951" i="1"/>
  <c r="H1950" i="1"/>
  <c r="E1950" i="1"/>
  <c r="T98" i="58"/>
  <c r="H1229" i="1"/>
  <c r="D1950" i="1"/>
  <c r="T98" i="57"/>
  <c r="E1229" i="1"/>
  <c r="I1949" i="1"/>
  <c r="H1949" i="1"/>
  <c r="G1949" i="1"/>
  <c r="E1949" i="1"/>
  <c r="T97" i="58"/>
  <c r="H1228" i="1"/>
  <c r="D1949" i="1"/>
  <c r="T97" i="57"/>
  <c r="E1228" i="1"/>
  <c r="C1949" i="1"/>
  <c r="I1948" i="1"/>
  <c r="H1948" i="1"/>
  <c r="G1948" i="1"/>
  <c r="T96" i="58"/>
  <c r="H1227" i="1"/>
  <c r="D1948" i="1"/>
  <c r="T96" i="57"/>
  <c r="E1227" i="1"/>
  <c r="C1948" i="1"/>
  <c r="I1947" i="1"/>
  <c r="G1947" i="1"/>
  <c r="E1947" i="1"/>
  <c r="T95" i="58"/>
  <c r="H1226" i="1"/>
  <c r="D1947" i="1"/>
  <c r="T95" i="57"/>
  <c r="E1226" i="1"/>
  <c r="C1947" i="1"/>
  <c r="I1946" i="1"/>
  <c r="H1946" i="1"/>
  <c r="E1946" i="1"/>
  <c r="T94" i="58"/>
  <c r="H1225" i="1"/>
  <c r="D1946" i="1"/>
  <c r="T94" i="57"/>
  <c r="E1225" i="1"/>
  <c r="C1946" i="1"/>
  <c r="J1944" i="1"/>
  <c r="I1944" i="1"/>
  <c r="H1944" i="1"/>
  <c r="G1944" i="1"/>
  <c r="E1944" i="1"/>
  <c r="T93" i="58"/>
  <c r="H1224" i="1"/>
  <c r="D1944" i="1"/>
  <c r="T93" i="57"/>
  <c r="E1224" i="1"/>
  <c r="C1944" i="1"/>
  <c r="I1942" i="1"/>
  <c r="H1942" i="1"/>
  <c r="G1942" i="1"/>
  <c r="T92" i="58"/>
  <c r="H1223" i="1"/>
  <c r="D1942" i="1"/>
  <c r="T92" i="57"/>
  <c r="E1223" i="1"/>
  <c r="T91" i="57"/>
  <c r="E1222" i="1"/>
  <c r="C1943" i="1"/>
  <c r="J1941" i="1"/>
  <c r="I1941" i="1"/>
  <c r="G1941" i="1"/>
  <c r="E1941" i="1"/>
  <c r="T91" i="58"/>
  <c r="H1222" i="1"/>
  <c r="C1941" i="1"/>
  <c r="I1940" i="1"/>
  <c r="H1940" i="1"/>
  <c r="F1940" i="1"/>
  <c r="E1940" i="1"/>
  <c r="T90" i="58"/>
  <c r="H1221" i="1"/>
  <c r="D1940" i="1"/>
  <c r="T90" i="57"/>
  <c r="E1221" i="1"/>
  <c r="C1940" i="1"/>
  <c r="G1957" i="1"/>
  <c r="F1957" i="1"/>
  <c r="T108" i="58"/>
  <c r="H1239" i="1"/>
  <c r="T107" i="58"/>
  <c r="H1238" i="1"/>
  <c r="D1957" i="1"/>
  <c r="T108" i="57"/>
  <c r="E1239" i="1"/>
  <c r="T107" i="57"/>
  <c r="E1238" i="1"/>
  <c r="C1957" i="1"/>
  <c r="B1957" i="1"/>
  <c r="J1956" i="1"/>
  <c r="I1956" i="1"/>
  <c r="H1956" i="1"/>
  <c r="E1956" i="1"/>
  <c r="T106" i="58"/>
  <c r="H1237" i="1"/>
  <c r="D1956" i="1"/>
  <c r="T106" i="57"/>
  <c r="E1237" i="1"/>
  <c r="C1956" i="1"/>
  <c r="J1955" i="1"/>
  <c r="I1955" i="1"/>
  <c r="G1955" i="1"/>
  <c r="E1955" i="1"/>
  <c r="T105" i="58"/>
  <c r="H1236" i="1"/>
  <c r="T103" i="58"/>
  <c r="H1234" i="1"/>
  <c r="D1955" i="1"/>
  <c r="T105" i="57"/>
  <c r="E1236" i="1"/>
  <c r="T103" i="57"/>
  <c r="E1234" i="1"/>
  <c r="C1955" i="1"/>
  <c r="J1954" i="1"/>
  <c r="I1954" i="1"/>
  <c r="H1954" i="1"/>
  <c r="E1954" i="1"/>
  <c r="T102" i="58"/>
  <c r="H1233" i="1"/>
  <c r="D1954" i="1"/>
  <c r="T102" i="57"/>
  <c r="E1233" i="1"/>
  <c r="C1954" i="1"/>
  <c r="H1945" i="1"/>
  <c r="D1945" i="1"/>
  <c r="G1943" i="1"/>
  <c r="F1943" i="1"/>
  <c r="B1943" i="1"/>
  <c r="H1923" i="1"/>
  <c r="G1923" i="1"/>
  <c r="F1923" i="1"/>
  <c r="Q101" i="58"/>
  <c r="H1202" i="1"/>
  <c r="Q89" i="58"/>
  <c r="H1190" i="1"/>
  <c r="D1923" i="1"/>
  <c r="Q101" i="57"/>
  <c r="E1202" i="1"/>
  <c r="Q89" i="57"/>
  <c r="E1190" i="1"/>
  <c r="B1923" i="1"/>
  <c r="J1922" i="1"/>
  <c r="I1922" i="1"/>
  <c r="H1922" i="1"/>
  <c r="G1922" i="1"/>
  <c r="F1922" i="1"/>
  <c r="Q100" i="58"/>
  <c r="H1201" i="1"/>
  <c r="D1922" i="1"/>
  <c r="Q100" i="57"/>
  <c r="E1201" i="1"/>
  <c r="B1922" i="1"/>
  <c r="J1921" i="1"/>
  <c r="H1921" i="1"/>
  <c r="F1921" i="1"/>
  <c r="Q99" i="58"/>
  <c r="H1200" i="1"/>
  <c r="D1921" i="1"/>
  <c r="Q99" i="57"/>
  <c r="E1200" i="1"/>
  <c r="B1921" i="1"/>
  <c r="J1920" i="1"/>
  <c r="I1920" i="1"/>
  <c r="H1920" i="1"/>
  <c r="G1920" i="1"/>
  <c r="Q98" i="58"/>
  <c r="H1199" i="1"/>
  <c r="D1920" i="1"/>
  <c r="Q98" i="57"/>
  <c r="E1199" i="1"/>
  <c r="I1919" i="1"/>
  <c r="H1919" i="1"/>
  <c r="G1919" i="1"/>
  <c r="F1919" i="1"/>
  <c r="Q97" i="58"/>
  <c r="H1198" i="1"/>
  <c r="D1919" i="1"/>
  <c r="Q97" i="57"/>
  <c r="E1198" i="1"/>
  <c r="B1919" i="1"/>
  <c r="J1918" i="1"/>
  <c r="I1918" i="1"/>
  <c r="G1918" i="1"/>
  <c r="F1918" i="1"/>
  <c r="Q96" i="58"/>
  <c r="H1197" i="1"/>
  <c r="D1918" i="1"/>
  <c r="Q96" i="57"/>
  <c r="E1197" i="1"/>
  <c r="B1918" i="1"/>
  <c r="J1917" i="1"/>
  <c r="I1917" i="1"/>
  <c r="H1917" i="1"/>
  <c r="F1917" i="1"/>
  <c r="Q95" i="58"/>
  <c r="H1196" i="1"/>
  <c r="D1917" i="1"/>
  <c r="Q95" i="57"/>
  <c r="E1196" i="1"/>
  <c r="B1917" i="1"/>
  <c r="I1916" i="1"/>
  <c r="H1916" i="1"/>
  <c r="G1916" i="1"/>
  <c r="Q94" i="58"/>
  <c r="H1195" i="1"/>
  <c r="D1916" i="1"/>
  <c r="Q94" i="57"/>
  <c r="E1195" i="1"/>
  <c r="I1914" i="1"/>
  <c r="H1914" i="1"/>
  <c r="G1914" i="1"/>
  <c r="F1914" i="1"/>
  <c r="Q93" i="58"/>
  <c r="H1194" i="1"/>
  <c r="D1914" i="1"/>
  <c r="Q93" i="57"/>
  <c r="E1194" i="1"/>
  <c r="Q92" i="57"/>
  <c r="E1193" i="1"/>
  <c r="C1915" i="1"/>
  <c r="B1914" i="1"/>
  <c r="I1912" i="1"/>
  <c r="G1912" i="1"/>
  <c r="F1913" i="1"/>
  <c r="F1912" i="1"/>
  <c r="Q92" i="58"/>
  <c r="H1193" i="1"/>
  <c r="B1912" i="1"/>
  <c r="I1911" i="1"/>
  <c r="H1911" i="1"/>
  <c r="F1911" i="1"/>
  <c r="Q91" i="58"/>
  <c r="H1192" i="1"/>
  <c r="D1911" i="1"/>
  <c r="Q91" i="57"/>
  <c r="E1192" i="1"/>
  <c r="C1913" i="1"/>
  <c r="B1911" i="1"/>
  <c r="J1910" i="1"/>
  <c r="I1910" i="1"/>
  <c r="H1910" i="1"/>
  <c r="G1910" i="1"/>
  <c r="Q90" i="58"/>
  <c r="H1191" i="1"/>
  <c r="D1910" i="1"/>
  <c r="Q90" i="57"/>
  <c r="E1191" i="1"/>
  <c r="I1927" i="1"/>
  <c r="F1927" i="1"/>
  <c r="E1927" i="1"/>
  <c r="Q108" i="58"/>
  <c r="H1209" i="1"/>
  <c r="Q107" i="58"/>
  <c r="H1208" i="1"/>
  <c r="D1927" i="1"/>
  <c r="Q108" i="57"/>
  <c r="E1209" i="1"/>
  <c r="Q107" i="57"/>
  <c r="E1208" i="1"/>
  <c r="B1927" i="1"/>
  <c r="J1926" i="1"/>
  <c r="I1926" i="1"/>
  <c r="H1926" i="1"/>
  <c r="G1926" i="1"/>
  <c r="Q106" i="58"/>
  <c r="H1207" i="1"/>
  <c r="D1926" i="1"/>
  <c r="Q106" i="57"/>
  <c r="E1207" i="1"/>
  <c r="C1926" i="1"/>
  <c r="I1925" i="1"/>
  <c r="H1925" i="1"/>
  <c r="F1925" i="1"/>
  <c r="Q105" i="58"/>
  <c r="H1206" i="1"/>
  <c r="Q103" i="58"/>
  <c r="H1204" i="1"/>
  <c r="D1925" i="1"/>
  <c r="Q105" i="57"/>
  <c r="E1206" i="1"/>
  <c r="Q103" i="57"/>
  <c r="E1204" i="1"/>
  <c r="C1925" i="1"/>
  <c r="B1925" i="1"/>
  <c r="J1924" i="1"/>
  <c r="I1924" i="1"/>
  <c r="H1924" i="1"/>
  <c r="G1924" i="1"/>
  <c r="Q102" i="58"/>
  <c r="H1203" i="1"/>
  <c r="D1924" i="1"/>
  <c r="Q102" i="57"/>
  <c r="E1203" i="1"/>
  <c r="C1924" i="1"/>
  <c r="G1915" i="1"/>
  <c r="F1915" i="1"/>
  <c r="B1915" i="1"/>
  <c r="E1913" i="1"/>
  <c r="I1893" i="1"/>
  <c r="H1893" i="1"/>
  <c r="O284" i="97"/>
  <c r="I283" i="98"/>
  <c r="Z74" i="58"/>
  <c r="H1152" i="1"/>
  <c r="Z62" i="58"/>
  <c r="H1140" i="1"/>
  <c r="Z74" i="57"/>
  <c r="E1152" i="1"/>
  <c r="Z62" i="57"/>
  <c r="E1140" i="1"/>
  <c r="B1893" i="1"/>
  <c r="I1892" i="1"/>
  <c r="E1892" i="1"/>
  <c r="Z73" i="58"/>
  <c r="H1151" i="1"/>
  <c r="D1892" i="1"/>
  <c r="Z73" i="57"/>
  <c r="E1151" i="1"/>
  <c r="B1892" i="1"/>
  <c r="I1891" i="1"/>
  <c r="E1891" i="1"/>
  <c r="Z72" i="58"/>
  <c r="H1150" i="1"/>
  <c r="D1891" i="1"/>
  <c r="Z72" i="57"/>
  <c r="E1150" i="1"/>
  <c r="B1891" i="1"/>
  <c r="I1890" i="1"/>
  <c r="E1890" i="1"/>
  <c r="Z71" i="58"/>
  <c r="H1149" i="1"/>
  <c r="D1890" i="1"/>
  <c r="Z71" i="57"/>
  <c r="E1149" i="1"/>
  <c r="B1890" i="1"/>
  <c r="I1889" i="1"/>
  <c r="Z70" i="58"/>
  <c r="H1148" i="1"/>
  <c r="D1889" i="1"/>
  <c r="Z70" i="57"/>
  <c r="E1148" i="1"/>
  <c r="B1889" i="1"/>
  <c r="I1888" i="1"/>
  <c r="E1888" i="1"/>
  <c r="Z69" i="58"/>
  <c r="H1147" i="1"/>
  <c r="D1888" i="1"/>
  <c r="Z69" i="57"/>
  <c r="E1147" i="1"/>
  <c r="B1888" i="1"/>
  <c r="I1887" i="1"/>
  <c r="E1887" i="1"/>
  <c r="Z68" i="58"/>
  <c r="H1146" i="1"/>
  <c r="D1887" i="1"/>
  <c r="Z68" i="57"/>
  <c r="E1146" i="1"/>
  <c r="B1887" i="1"/>
  <c r="I1886" i="1"/>
  <c r="E1886" i="1"/>
  <c r="Z67" i="58"/>
  <c r="H1145" i="1"/>
  <c r="D1886" i="1"/>
  <c r="Z67" i="57"/>
  <c r="E1145" i="1"/>
  <c r="I1884" i="1"/>
  <c r="Z66" i="58"/>
  <c r="H1144" i="1"/>
  <c r="D1884" i="1"/>
  <c r="Z66" i="57"/>
  <c r="E1144" i="1"/>
  <c r="B1884" i="1"/>
  <c r="Z65" i="58"/>
  <c r="H1143" i="1"/>
  <c r="Z65" i="57"/>
  <c r="E1143" i="1"/>
  <c r="I1881" i="1"/>
  <c r="E1881" i="1"/>
  <c r="Z64" i="58"/>
  <c r="H1142" i="1"/>
  <c r="D1881" i="1"/>
  <c r="Z64" i="57"/>
  <c r="E1142" i="1"/>
  <c r="B1881" i="1"/>
  <c r="I1880" i="1"/>
  <c r="E1880" i="1"/>
  <c r="Z63" i="58"/>
  <c r="H1141" i="1"/>
  <c r="D1880" i="1"/>
  <c r="Z63" i="57"/>
  <c r="E1141" i="1"/>
  <c r="B1880" i="1"/>
  <c r="J1897" i="1"/>
  <c r="F1897" i="1"/>
  <c r="E1897" i="1"/>
  <c r="Z81" i="58"/>
  <c r="H1159" i="1"/>
  <c r="Z80" i="58"/>
  <c r="H1158" i="1"/>
  <c r="Z81" i="57"/>
  <c r="E1159" i="1"/>
  <c r="Z80" i="57"/>
  <c r="E1158" i="1"/>
  <c r="B1897" i="1"/>
  <c r="J1896" i="1"/>
  <c r="I1896" i="1"/>
  <c r="G1896" i="1"/>
  <c r="Z79" i="58"/>
  <c r="H1157" i="1"/>
  <c r="Z79" i="57"/>
  <c r="E1157" i="1"/>
  <c r="C1896" i="1"/>
  <c r="F1895" i="1"/>
  <c r="Z78" i="58"/>
  <c r="H1156" i="1"/>
  <c r="Z76" i="58"/>
  <c r="H1154" i="1"/>
  <c r="D1895" i="1"/>
  <c r="Z78" i="57"/>
  <c r="E1156" i="1"/>
  <c r="Z76" i="57"/>
  <c r="E1154" i="1"/>
  <c r="C1895" i="1"/>
  <c r="B1895" i="1"/>
  <c r="J1894" i="1"/>
  <c r="I1894" i="1"/>
  <c r="G1894" i="1"/>
  <c r="F1894" i="1"/>
  <c r="Z75" i="58"/>
  <c r="H1153" i="1"/>
  <c r="Z75" i="57"/>
  <c r="E1153" i="1"/>
  <c r="C1894" i="1"/>
  <c r="G1885" i="1"/>
  <c r="F1885" i="1"/>
  <c r="B1885" i="1"/>
  <c r="J1883" i="1"/>
  <c r="G1883" i="1"/>
  <c r="F1883" i="1"/>
  <c r="J1863" i="1"/>
  <c r="H1863" i="1"/>
  <c r="F1863" i="1"/>
  <c r="E1863" i="1"/>
  <c r="W74" i="58"/>
  <c r="H1122" i="1"/>
  <c r="W62" i="58"/>
  <c r="H1110" i="1"/>
  <c r="W74" i="57"/>
  <c r="E1122" i="1"/>
  <c r="W62" i="57"/>
  <c r="E1110" i="1"/>
  <c r="W66" i="57"/>
  <c r="E1114" i="1"/>
  <c r="C1854" i="1"/>
  <c r="B1863" i="1"/>
  <c r="J1862" i="1"/>
  <c r="H1862" i="1"/>
  <c r="E1862" i="1"/>
  <c r="W73" i="58"/>
  <c r="H1121" i="1"/>
  <c r="W73" i="57"/>
  <c r="E1121" i="1"/>
  <c r="J1861" i="1"/>
  <c r="H1861" i="1"/>
  <c r="G1861" i="1"/>
  <c r="F1861" i="1"/>
  <c r="W72" i="58"/>
  <c r="H1120" i="1"/>
  <c r="D1861" i="1"/>
  <c r="W72" i="57"/>
  <c r="E1120" i="1"/>
  <c r="B1861" i="1"/>
  <c r="I1860" i="1"/>
  <c r="F1860" i="1"/>
  <c r="E1860" i="1"/>
  <c r="W71" i="58"/>
  <c r="H1119" i="1"/>
  <c r="W71" i="57"/>
  <c r="E1119" i="1"/>
  <c r="J1859" i="1"/>
  <c r="I1859" i="1"/>
  <c r="H1859" i="1"/>
  <c r="G1859" i="1"/>
  <c r="F1859" i="1"/>
  <c r="E1859" i="1"/>
  <c r="W70" i="58"/>
  <c r="H1118" i="1"/>
  <c r="W70" i="57"/>
  <c r="E1118" i="1"/>
  <c r="B1859" i="1"/>
  <c r="I1858" i="1"/>
  <c r="F1858" i="1"/>
  <c r="E1858" i="1"/>
  <c r="W69" i="58"/>
  <c r="H1117" i="1"/>
  <c r="D1858" i="1"/>
  <c r="W69" i="57"/>
  <c r="E1117" i="1"/>
  <c r="I1857" i="1"/>
  <c r="H1857" i="1"/>
  <c r="E1857" i="1"/>
  <c r="W68" i="58"/>
  <c r="H1116" i="1"/>
  <c r="D1857" i="1"/>
  <c r="W68" i="57"/>
  <c r="E1116" i="1"/>
  <c r="J1856" i="1"/>
  <c r="I1856" i="1"/>
  <c r="G1856" i="1"/>
  <c r="F1856" i="1"/>
  <c r="W67" i="58"/>
  <c r="H1115" i="1"/>
  <c r="D1856" i="1"/>
  <c r="W67" i="57"/>
  <c r="E1115" i="1"/>
  <c r="B1856" i="1"/>
  <c r="I1854" i="1"/>
  <c r="F1854" i="1"/>
  <c r="E1854" i="1"/>
  <c r="W66" i="58"/>
  <c r="H1114" i="1"/>
  <c r="D1854" i="1"/>
  <c r="B1854" i="1"/>
  <c r="J1852" i="1"/>
  <c r="I1852" i="1"/>
  <c r="H1852" i="1"/>
  <c r="F1852" i="1"/>
  <c r="E1852" i="1"/>
  <c r="W65" i="58"/>
  <c r="H1113" i="1"/>
  <c r="W65" i="57"/>
  <c r="E1113" i="1"/>
  <c r="B1852" i="1"/>
  <c r="H1851" i="1"/>
  <c r="O316" i="97"/>
  <c r="I313" i="98"/>
  <c r="F1851" i="1"/>
  <c r="E1851" i="1"/>
  <c r="W64" i="58"/>
  <c r="H1112" i="1"/>
  <c r="D1851" i="1"/>
  <c r="W64" i="57"/>
  <c r="E1112" i="1"/>
  <c r="B1851" i="1"/>
  <c r="J1850" i="1"/>
  <c r="F1850" i="1"/>
  <c r="E1850" i="1"/>
  <c r="W63" i="58"/>
  <c r="H1111" i="1"/>
  <c r="D1850" i="1"/>
  <c r="W63" i="57"/>
  <c r="E1111" i="1"/>
  <c r="B1850" i="1"/>
  <c r="G1867" i="1"/>
  <c r="F1867" i="1"/>
  <c r="W81" i="58"/>
  <c r="H1129" i="1"/>
  <c r="W80" i="58"/>
  <c r="H1128" i="1"/>
  <c r="D1867" i="1"/>
  <c r="W81" i="57"/>
  <c r="E1129" i="1"/>
  <c r="W80" i="57"/>
  <c r="E1128" i="1"/>
  <c r="B1867" i="1"/>
  <c r="J1866" i="1"/>
  <c r="I1866" i="1"/>
  <c r="F1866" i="1"/>
  <c r="E1866" i="1"/>
  <c r="W79" i="58"/>
  <c r="H1127" i="1"/>
  <c r="D1866" i="1"/>
  <c r="W79" i="57"/>
  <c r="E1127" i="1"/>
  <c r="C1866" i="1"/>
  <c r="B1866" i="1"/>
  <c r="I1865" i="1"/>
  <c r="G1865" i="1"/>
  <c r="E1865" i="1"/>
  <c r="W78" i="58"/>
  <c r="H1126" i="1"/>
  <c r="W76" i="58"/>
  <c r="H1124" i="1"/>
  <c r="W78" i="57"/>
  <c r="E1126" i="1"/>
  <c r="W76" i="57"/>
  <c r="E1124" i="1"/>
  <c r="J1864" i="1"/>
  <c r="I1864" i="1"/>
  <c r="F1864" i="1"/>
  <c r="E1864" i="1"/>
  <c r="W75" i="58"/>
  <c r="H1123" i="1"/>
  <c r="D1864" i="1"/>
  <c r="W75" i="57"/>
  <c r="E1123" i="1"/>
  <c r="B1864" i="1"/>
  <c r="I1855" i="1"/>
  <c r="G1855" i="1"/>
  <c r="F1855" i="1"/>
  <c r="B1855" i="1"/>
  <c r="H1853" i="1"/>
  <c r="O318" i="97"/>
  <c r="I315" i="98"/>
  <c r="F1853" i="1"/>
  <c r="E1853" i="1"/>
  <c r="J1833" i="1"/>
  <c r="H1833" i="1"/>
  <c r="O305" i="97"/>
  <c r="I304" i="98"/>
  <c r="F1833" i="1"/>
  <c r="E1833" i="1"/>
  <c r="T74" i="58"/>
  <c r="H1092" i="1"/>
  <c r="T62" i="58"/>
  <c r="H1080" i="1"/>
  <c r="T74" i="57"/>
  <c r="E1092" i="1"/>
  <c r="T62" i="57"/>
  <c r="E1080" i="1"/>
  <c r="B1833" i="1"/>
  <c r="E1832" i="1"/>
  <c r="T73" i="58"/>
  <c r="H1091" i="1"/>
  <c r="D1832" i="1"/>
  <c r="T73" i="57"/>
  <c r="E1091" i="1"/>
  <c r="I1831" i="1"/>
  <c r="T72" i="58"/>
  <c r="H1090" i="1"/>
  <c r="D1831" i="1"/>
  <c r="T72" i="57"/>
  <c r="E1090" i="1"/>
  <c r="B1831" i="1"/>
  <c r="I1830" i="1"/>
  <c r="E1830" i="1"/>
  <c r="T71" i="58"/>
  <c r="H1089" i="1"/>
  <c r="D1830" i="1"/>
  <c r="T71" i="57"/>
  <c r="E1089" i="1"/>
  <c r="B1830" i="1"/>
  <c r="I1829" i="1"/>
  <c r="H1829" i="1"/>
  <c r="O301" i="97"/>
  <c r="I300" i="98"/>
  <c r="E1829" i="1"/>
  <c r="T70" i="58"/>
  <c r="H1088" i="1"/>
  <c r="T70" i="57"/>
  <c r="E1088" i="1"/>
  <c r="C1829" i="1"/>
  <c r="B1829" i="1"/>
  <c r="I1828" i="1"/>
  <c r="G1828" i="1"/>
  <c r="E1828" i="1"/>
  <c r="T69" i="58"/>
  <c r="H1087" i="1"/>
  <c r="D1828" i="1"/>
  <c r="T69" i="57"/>
  <c r="E1087" i="1"/>
  <c r="I1827" i="1"/>
  <c r="G1827" i="1"/>
  <c r="E1827" i="1"/>
  <c r="T68" i="58"/>
  <c r="H1086" i="1"/>
  <c r="T68" i="57"/>
  <c r="E1086" i="1"/>
  <c r="I1826" i="1"/>
  <c r="G1826" i="1"/>
  <c r="T67" i="58"/>
  <c r="H1085" i="1"/>
  <c r="T67" i="57"/>
  <c r="E1085" i="1"/>
  <c r="B1826" i="1"/>
  <c r="I1824" i="1"/>
  <c r="H1824" i="1"/>
  <c r="O296" i="97"/>
  <c r="I295" i="98"/>
  <c r="E1824" i="1"/>
  <c r="T66" i="58"/>
  <c r="H1084" i="1"/>
  <c r="D1824" i="1"/>
  <c r="T66" i="57"/>
  <c r="E1084" i="1"/>
  <c r="C1824" i="1"/>
  <c r="B1824" i="1"/>
  <c r="H1822" i="1"/>
  <c r="O294" i="97"/>
  <c r="I293" i="98"/>
  <c r="T65" i="58"/>
  <c r="H1083" i="1"/>
  <c r="T65" i="57"/>
  <c r="E1083" i="1"/>
  <c r="I1821" i="1"/>
  <c r="E1821" i="1"/>
  <c r="T64" i="58"/>
  <c r="H1082" i="1"/>
  <c r="D1821" i="1"/>
  <c r="T64" i="57"/>
  <c r="E1082" i="1"/>
  <c r="B1821" i="1"/>
  <c r="J1820" i="1"/>
  <c r="I1820" i="1"/>
  <c r="E1820" i="1"/>
  <c r="T63" i="58"/>
  <c r="H1081" i="1"/>
  <c r="T63" i="57"/>
  <c r="E1081" i="1"/>
  <c r="C1820" i="1"/>
  <c r="J1837" i="1"/>
  <c r="G1837" i="1"/>
  <c r="T81" i="58"/>
  <c r="H1099" i="1"/>
  <c r="T80" i="58"/>
  <c r="H1098" i="1"/>
  <c r="T81" i="57"/>
  <c r="E1099" i="1"/>
  <c r="T80" i="57"/>
  <c r="E1098" i="1"/>
  <c r="F1836" i="1"/>
  <c r="E1836" i="1"/>
  <c r="T79" i="58"/>
  <c r="H1097" i="1"/>
  <c r="D1836" i="1"/>
  <c r="T79" i="57"/>
  <c r="E1097" i="1"/>
  <c r="B1836" i="1"/>
  <c r="J1835" i="1"/>
  <c r="I1835" i="1"/>
  <c r="F1835" i="1"/>
  <c r="T78" i="58"/>
  <c r="H1096" i="1"/>
  <c r="T76" i="58"/>
  <c r="H1094" i="1"/>
  <c r="T78" i="57"/>
  <c r="E1096" i="1"/>
  <c r="T76" i="57"/>
  <c r="E1094" i="1"/>
  <c r="B1835" i="1"/>
  <c r="J1834" i="1"/>
  <c r="F1834" i="1"/>
  <c r="E1834" i="1"/>
  <c r="T75" i="58"/>
  <c r="H1093" i="1"/>
  <c r="T75" i="57"/>
  <c r="E1093" i="1"/>
  <c r="B1834" i="1"/>
  <c r="F1825" i="1"/>
  <c r="B1825" i="1"/>
  <c r="J1823" i="1"/>
  <c r="F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/>
  <c r="I256" i="98"/>
  <c r="H1794" i="1"/>
  <c r="O251" i="97"/>
  <c r="I250" i="98"/>
  <c r="H1791" i="1"/>
  <c r="O248" i="97"/>
  <c r="I247" i="98"/>
  <c r="G1805" i="1"/>
  <c r="G1804" i="1"/>
  <c r="G1803" i="1"/>
  <c r="G1801" i="1"/>
  <c r="G1800" i="1"/>
  <c r="G1798" i="1"/>
  <c r="G1797" i="1"/>
  <c r="G1796" i="1"/>
  <c r="G1794" i="1"/>
  <c r="G1795" i="1"/>
  <c r="G1791" i="1"/>
  <c r="G1793" i="1"/>
  <c r="G1792" i="1"/>
  <c r="G1790" i="1"/>
  <c r="F1807" i="1"/>
  <c r="F1806" i="1"/>
  <c r="F1802" i="1"/>
  <c r="F1803" i="1"/>
  <c r="F1801" i="1"/>
  <c r="F1799" i="1"/>
  <c r="F1797" i="1"/>
  <c r="F1795" i="1"/>
  <c r="F1794" i="1"/>
  <c r="F1791" i="1"/>
  <c r="F1793" i="1"/>
  <c r="F1790" i="1"/>
  <c r="E1806" i="1"/>
  <c r="E1805" i="1"/>
  <c r="E1804" i="1"/>
  <c r="E1802" i="1"/>
  <c r="E1801" i="1"/>
  <c r="E1799" i="1"/>
  <c r="E1797" i="1"/>
  <c r="E1793" i="1"/>
  <c r="E1791" i="1"/>
  <c r="E1790" i="1"/>
  <c r="Q81" i="58"/>
  <c r="H1069" i="1"/>
  <c r="Q80" i="58"/>
  <c r="H1068" i="1"/>
  <c r="Q79" i="58"/>
  <c r="H1067" i="1"/>
  <c r="Q74" i="58"/>
  <c r="H1062" i="1"/>
  <c r="D1806" i="1"/>
  <c r="Q78" i="58"/>
  <c r="H1066" i="1"/>
  <c r="Q76" i="58"/>
  <c r="H1064" i="1"/>
  <c r="Q75" i="58"/>
  <c r="H1063" i="1"/>
  <c r="D1804" i="1"/>
  <c r="Q62" i="58"/>
  <c r="H1050" i="1"/>
  <c r="Q73" i="58"/>
  <c r="H1061" i="1"/>
  <c r="Q72" i="58"/>
  <c r="H1060" i="1"/>
  <c r="Q71" i="58"/>
  <c r="H1059" i="1"/>
  <c r="Q70" i="58"/>
  <c r="H1058" i="1"/>
  <c r="Q69" i="58"/>
  <c r="H1057" i="1"/>
  <c r="Q68" i="58"/>
  <c r="H1056" i="1"/>
  <c r="Q67" i="58"/>
  <c r="H1055" i="1"/>
  <c r="Q65" i="58"/>
  <c r="H1053" i="1"/>
  <c r="I14" i="66"/>
  <c r="Q66" i="58"/>
  <c r="H1054" i="1"/>
  <c r="Q64" i="58"/>
  <c r="H1052" i="1"/>
  <c r="Q63" i="58"/>
  <c r="H1051" i="1"/>
  <c r="Q81" i="57"/>
  <c r="E1069" i="1"/>
  <c r="Q80" i="57"/>
  <c r="E1068" i="1"/>
  <c r="Q79" i="57"/>
  <c r="E1067" i="1"/>
  <c r="Q74" i="57"/>
  <c r="E1062" i="1"/>
  <c r="Q78" i="57"/>
  <c r="E1066" i="1"/>
  <c r="Q76" i="57"/>
  <c r="E1064" i="1"/>
  <c r="Q75" i="57"/>
  <c r="E1063" i="1"/>
  <c r="Q62" i="57"/>
  <c r="E1050" i="1"/>
  <c r="Q73" i="57"/>
  <c r="E1061" i="1"/>
  <c r="Q72" i="57"/>
  <c r="E1060" i="1"/>
  <c r="Q71" i="57"/>
  <c r="E1059" i="1"/>
  <c r="Q70" i="57"/>
  <c r="E1058" i="1"/>
  <c r="Q69" i="57"/>
  <c r="E1057" i="1"/>
  <c r="Q68" i="57"/>
  <c r="E1056" i="1"/>
  <c r="Q67" i="57"/>
  <c r="E1055" i="1"/>
  <c r="Q65" i="57"/>
  <c r="E1053" i="1"/>
  <c r="Q66" i="57"/>
  <c r="E1054" i="1"/>
  <c r="Q64" i="57"/>
  <c r="E1052" i="1"/>
  <c r="Q63" i="57"/>
  <c r="E1051" i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3" i="1"/>
  <c r="B1791" i="1"/>
  <c r="B1792" i="1"/>
  <c r="B1790" i="1"/>
  <c r="K63" i="57"/>
  <c r="C411" i="1"/>
  <c r="K62" i="57"/>
  <c r="C410" i="1"/>
  <c r="K63" i="58"/>
  <c r="D411" i="1"/>
  <c r="K62" i="58"/>
  <c r="D410" i="1"/>
  <c r="D422" i="1"/>
  <c r="D1743" i="1"/>
  <c r="E411" i="1"/>
  <c r="E410" i="1"/>
  <c r="E421" i="1"/>
  <c r="E1742" i="1"/>
  <c r="F411" i="1"/>
  <c r="F410" i="1"/>
  <c r="F1730" i="1"/>
  <c r="G411" i="1"/>
  <c r="G410" i="1"/>
  <c r="H411" i="1"/>
  <c r="H410" i="1"/>
  <c r="I1730" i="1"/>
  <c r="K64" i="57"/>
  <c r="C412" i="1"/>
  <c r="K64" i="58"/>
  <c r="D412" i="1"/>
  <c r="E412" i="1"/>
  <c r="E1731" i="1"/>
  <c r="F412" i="1"/>
  <c r="F1731" i="1"/>
  <c r="G412" i="1"/>
  <c r="G1731" i="1"/>
  <c r="H412" i="1"/>
  <c r="I1731" i="1"/>
  <c r="J1731" i="1"/>
  <c r="K65" i="57"/>
  <c r="C413" i="1"/>
  <c r="K65" i="58"/>
  <c r="D413" i="1"/>
  <c r="E413" i="1"/>
  <c r="E1733" i="1"/>
  <c r="F413" i="1"/>
  <c r="F1732" i="1"/>
  <c r="G413" i="1"/>
  <c r="G1733" i="1"/>
  <c r="H413" i="1"/>
  <c r="I1733" i="1"/>
  <c r="F1733" i="1"/>
  <c r="K66" i="57"/>
  <c r="C414" i="1"/>
  <c r="C1734" i="1"/>
  <c r="K66" i="58"/>
  <c r="D414" i="1"/>
  <c r="E414" i="1"/>
  <c r="F414" i="1"/>
  <c r="G414" i="1"/>
  <c r="H414" i="1"/>
  <c r="H1734" i="1"/>
  <c r="O200" i="97"/>
  <c r="I1734" i="1"/>
  <c r="J1734" i="1"/>
  <c r="E1735" i="1"/>
  <c r="K67" i="57"/>
  <c r="C415" i="1"/>
  <c r="C1736" i="1"/>
  <c r="K67" i="58"/>
  <c r="D415" i="1"/>
  <c r="E415" i="1"/>
  <c r="F415" i="1"/>
  <c r="F1736" i="1"/>
  <c r="G415" i="1"/>
  <c r="H415" i="1"/>
  <c r="I1736" i="1"/>
  <c r="J1736" i="1"/>
  <c r="K68" i="57"/>
  <c r="C416" i="1"/>
  <c r="K68" i="58"/>
  <c r="D416" i="1"/>
  <c r="E416" i="1"/>
  <c r="F416" i="1"/>
  <c r="F1737" i="1"/>
  <c r="G416" i="1"/>
  <c r="G1737" i="1"/>
  <c r="H416" i="1"/>
  <c r="I1737" i="1"/>
  <c r="J1737" i="1"/>
  <c r="K69" i="57"/>
  <c r="C417" i="1"/>
  <c r="C1738" i="1"/>
  <c r="K69" i="58"/>
  <c r="D417" i="1"/>
  <c r="E417" i="1"/>
  <c r="E1738" i="1"/>
  <c r="F417" i="1"/>
  <c r="F1738" i="1"/>
  <c r="G417" i="1"/>
  <c r="G1738" i="1"/>
  <c r="H417" i="1"/>
  <c r="I1738" i="1"/>
  <c r="J1738" i="1"/>
  <c r="K70" i="57"/>
  <c r="C418" i="1"/>
  <c r="C1739" i="1"/>
  <c r="K70" i="58"/>
  <c r="D418" i="1"/>
  <c r="E418" i="1"/>
  <c r="F418" i="1"/>
  <c r="F1739" i="1"/>
  <c r="G418" i="1"/>
  <c r="G1739" i="1"/>
  <c r="H418" i="1"/>
  <c r="H1739" i="1"/>
  <c r="I1739" i="1"/>
  <c r="J1739" i="1"/>
  <c r="K71" i="57"/>
  <c r="C419" i="1"/>
  <c r="K71" i="58"/>
  <c r="D419" i="1"/>
  <c r="E419" i="1"/>
  <c r="F419" i="1"/>
  <c r="F1740" i="1"/>
  <c r="G419" i="1"/>
  <c r="H419" i="1"/>
  <c r="H1740" i="1"/>
  <c r="O206" i="97"/>
  <c r="I205" i="98"/>
  <c r="I1740" i="1"/>
  <c r="J1740" i="1"/>
  <c r="K72" i="57"/>
  <c r="C420" i="1"/>
  <c r="K72" i="58"/>
  <c r="D420" i="1"/>
  <c r="D1741" i="1"/>
  <c r="E420" i="1"/>
  <c r="E1741" i="1"/>
  <c r="F420" i="1"/>
  <c r="F1741" i="1"/>
  <c r="G420" i="1"/>
  <c r="G1741" i="1"/>
  <c r="H420" i="1"/>
  <c r="H1741" i="1"/>
  <c r="I1741" i="1"/>
  <c r="J1741" i="1"/>
  <c r="K73" i="57"/>
  <c r="C421" i="1"/>
  <c r="K73" i="58"/>
  <c r="D421" i="1"/>
  <c r="D1742" i="1"/>
  <c r="F421" i="1"/>
  <c r="F1742" i="1"/>
  <c r="G421" i="1"/>
  <c r="G1742" i="1"/>
  <c r="H421" i="1"/>
  <c r="I1742" i="1"/>
  <c r="J1742" i="1"/>
  <c r="C422" i="1"/>
  <c r="E422" i="1"/>
  <c r="F422" i="1"/>
  <c r="F1743" i="1"/>
  <c r="G422" i="1"/>
  <c r="H422" i="1"/>
  <c r="H1743" i="1"/>
  <c r="O209" i="97"/>
  <c r="I1743" i="1"/>
  <c r="J1743" i="1"/>
  <c r="K76" i="57"/>
  <c r="C424" i="1"/>
  <c r="K75" i="57"/>
  <c r="C423" i="1"/>
  <c r="K76" i="58"/>
  <c r="D424" i="1"/>
  <c r="K75" i="58"/>
  <c r="D423" i="1"/>
  <c r="E424" i="1"/>
  <c r="E423" i="1"/>
  <c r="F424" i="1"/>
  <c r="F423" i="1"/>
  <c r="F1744" i="1"/>
  <c r="G424" i="1"/>
  <c r="G423" i="1"/>
  <c r="G1744" i="1"/>
  <c r="H424" i="1"/>
  <c r="H423" i="1"/>
  <c r="I1744" i="1"/>
  <c r="C427" i="1"/>
  <c r="C425" i="1"/>
  <c r="D427" i="1"/>
  <c r="D425" i="1"/>
  <c r="E427" i="1"/>
  <c r="E425" i="1"/>
  <c r="E1745" i="1"/>
  <c r="F427" i="1"/>
  <c r="F425" i="1"/>
  <c r="G427" i="1"/>
  <c r="G425" i="1"/>
  <c r="H427" i="1"/>
  <c r="H425" i="1"/>
  <c r="C428" i="1"/>
  <c r="D428" i="1"/>
  <c r="D1746" i="1"/>
  <c r="E428" i="1"/>
  <c r="E1746" i="1"/>
  <c r="F428" i="1"/>
  <c r="F1746" i="1"/>
  <c r="G428" i="1"/>
  <c r="H428" i="1"/>
  <c r="H1746" i="1"/>
  <c r="O212" i="97"/>
  <c r="I211" i="98"/>
  <c r="I1746" i="1"/>
  <c r="J1746" i="1"/>
  <c r="C430" i="1"/>
  <c r="C429" i="1"/>
  <c r="D430" i="1"/>
  <c r="D429" i="1"/>
  <c r="E430" i="1"/>
  <c r="E429" i="1"/>
  <c r="E1747" i="1"/>
  <c r="F430" i="1"/>
  <c r="F429" i="1"/>
  <c r="G430" i="1"/>
  <c r="G429" i="1"/>
  <c r="H430" i="1"/>
  <c r="H429" i="1"/>
  <c r="L63" i="57"/>
  <c r="C441" i="1"/>
  <c r="L62" i="57"/>
  <c r="C440" i="1"/>
  <c r="L67" i="57"/>
  <c r="C445" i="1"/>
  <c r="C1766" i="1"/>
  <c r="L63" i="58"/>
  <c r="D441" i="1"/>
  <c r="L62" i="58"/>
  <c r="D440" i="1"/>
  <c r="E441" i="1"/>
  <c r="E440" i="1"/>
  <c r="E448" i="1"/>
  <c r="E1769" i="1"/>
  <c r="L63" i="61"/>
  <c r="F441" i="1"/>
  <c r="L62" i="61"/>
  <c r="F440" i="1"/>
  <c r="G441" i="1"/>
  <c r="G440" i="1"/>
  <c r="H441" i="1"/>
  <c r="H440" i="1"/>
  <c r="H446" i="1"/>
  <c r="H1767" i="1"/>
  <c r="O224" i="97"/>
  <c r="I223" i="98"/>
  <c r="I1760" i="1"/>
  <c r="L64" i="57"/>
  <c r="C442" i="1"/>
  <c r="L64" i="58"/>
  <c r="D442" i="1"/>
  <c r="E442" i="1"/>
  <c r="L64" i="61"/>
  <c r="F442" i="1"/>
  <c r="G442" i="1"/>
  <c r="H442" i="1"/>
  <c r="J1761" i="1"/>
  <c r="L65" i="57"/>
  <c r="C443" i="1"/>
  <c r="L65" i="58"/>
  <c r="D443" i="1"/>
  <c r="L66" i="58"/>
  <c r="D444" i="1"/>
  <c r="D1765" i="1"/>
  <c r="E443" i="1"/>
  <c r="L65" i="61"/>
  <c r="F443" i="1"/>
  <c r="G443" i="1"/>
  <c r="G1762" i="1"/>
  <c r="H443" i="1"/>
  <c r="J1762" i="1"/>
  <c r="L66" i="57"/>
  <c r="C444" i="1"/>
  <c r="C1764" i="1"/>
  <c r="E444" i="1"/>
  <c r="L66" i="61"/>
  <c r="F444" i="1"/>
  <c r="G444" i="1"/>
  <c r="G1764" i="1"/>
  <c r="H444" i="1"/>
  <c r="L67" i="58"/>
  <c r="D445" i="1"/>
  <c r="D1766" i="1"/>
  <c r="E445" i="1"/>
  <c r="L67" i="61"/>
  <c r="F445" i="1"/>
  <c r="F1766" i="1"/>
  <c r="G445" i="1"/>
  <c r="G1766" i="1"/>
  <c r="H445" i="1"/>
  <c r="H1766" i="1"/>
  <c r="J1766" i="1"/>
  <c r="L68" i="57"/>
  <c r="C446" i="1"/>
  <c r="L68" i="58"/>
  <c r="D446" i="1"/>
  <c r="D1767" i="1"/>
  <c r="E446" i="1"/>
  <c r="L68" i="61"/>
  <c r="F446" i="1"/>
  <c r="F1767" i="1"/>
  <c r="G446" i="1"/>
  <c r="G1767" i="1"/>
  <c r="I1767" i="1"/>
  <c r="L69" i="57"/>
  <c r="C447" i="1"/>
  <c r="L69" i="58"/>
  <c r="D447" i="1"/>
  <c r="E447" i="1"/>
  <c r="E1768" i="1"/>
  <c r="F447" i="1"/>
  <c r="G447" i="1"/>
  <c r="G1768" i="1"/>
  <c r="H447" i="1"/>
  <c r="L70" i="57"/>
  <c r="C448" i="1"/>
  <c r="L70" i="58"/>
  <c r="D448" i="1"/>
  <c r="D1769" i="1"/>
  <c r="F448" i="1"/>
  <c r="G448" i="1"/>
  <c r="G1769" i="1"/>
  <c r="H448" i="1"/>
  <c r="H1769" i="1"/>
  <c r="O226" i="97"/>
  <c r="I1769" i="1"/>
  <c r="J1769" i="1"/>
  <c r="L71" i="57"/>
  <c r="C449" i="1"/>
  <c r="C1770" i="1"/>
  <c r="L71" i="58"/>
  <c r="D449" i="1"/>
  <c r="E449" i="1"/>
  <c r="F449" i="1"/>
  <c r="G449" i="1"/>
  <c r="G1770" i="1"/>
  <c r="H449" i="1"/>
  <c r="J1770" i="1"/>
  <c r="L72" i="57"/>
  <c r="C450" i="1"/>
  <c r="L72" i="58"/>
  <c r="D450" i="1"/>
  <c r="E450" i="1"/>
  <c r="F450" i="1"/>
  <c r="F1771" i="1"/>
  <c r="G450" i="1"/>
  <c r="G1771" i="1"/>
  <c r="H450" i="1"/>
  <c r="H1771" i="1"/>
  <c r="I1771" i="1"/>
  <c r="J1771" i="1"/>
  <c r="L73" i="57"/>
  <c r="C451" i="1"/>
  <c r="L73" i="58"/>
  <c r="D451" i="1"/>
  <c r="D1772" i="1"/>
  <c r="E451" i="1"/>
  <c r="F451" i="1"/>
  <c r="F1772" i="1"/>
  <c r="G451" i="1"/>
  <c r="G1772" i="1"/>
  <c r="H451" i="1"/>
  <c r="I1772" i="1"/>
  <c r="J1772" i="1"/>
  <c r="C452" i="1"/>
  <c r="D452" i="1"/>
  <c r="E452" i="1"/>
  <c r="E1773" i="1"/>
  <c r="L74" i="61"/>
  <c r="F452" i="1"/>
  <c r="G452" i="1"/>
  <c r="G1773" i="1"/>
  <c r="H452" i="1"/>
  <c r="H1773" i="1"/>
  <c r="O230" i="97"/>
  <c r="I229" i="98"/>
  <c r="J1773" i="1"/>
  <c r="L76" i="57"/>
  <c r="C454" i="1"/>
  <c r="L75" i="57"/>
  <c r="C453" i="1"/>
  <c r="L76" i="58"/>
  <c r="D454" i="1"/>
  <c r="L75" i="58"/>
  <c r="D453" i="1"/>
  <c r="D1774" i="1"/>
  <c r="E454" i="1"/>
  <c r="E453" i="1"/>
  <c r="E1774" i="1"/>
  <c r="L76" i="61"/>
  <c r="F454" i="1"/>
  <c r="L75" i="61"/>
  <c r="F453" i="1"/>
  <c r="F1774" i="1"/>
  <c r="G454" i="1"/>
  <c r="G453" i="1"/>
  <c r="H454" i="1"/>
  <c r="H453" i="1"/>
  <c r="C457" i="1"/>
  <c r="C455" i="1"/>
  <c r="C1775" i="1"/>
  <c r="D457" i="1"/>
  <c r="D455" i="1"/>
  <c r="D1775" i="1"/>
  <c r="E457" i="1"/>
  <c r="E455" i="1"/>
  <c r="E1775" i="1"/>
  <c r="L79" i="61"/>
  <c r="F457" i="1"/>
  <c r="L77" i="61"/>
  <c r="F455" i="1"/>
  <c r="G457" i="1"/>
  <c r="G455" i="1"/>
  <c r="G1775" i="1"/>
  <c r="H457" i="1"/>
  <c r="H455" i="1"/>
  <c r="I1775" i="1"/>
  <c r="J1775" i="1"/>
  <c r="C458" i="1"/>
  <c r="C1776" i="1"/>
  <c r="D458" i="1"/>
  <c r="E458" i="1"/>
  <c r="E1776" i="1"/>
  <c r="L80" i="61"/>
  <c r="F458" i="1"/>
  <c r="F1776" i="1"/>
  <c r="G458" i="1"/>
  <c r="G1776" i="1"/>
  <c r="H458" i="1"/>
  <c r="I1776" i="1"/>
  <c r="C460" i="1"/>
  <c r="C459" i="1"/>
  <c r="D460" i="1"/>
  <c r="D459" i="1"/>
  <c r="E460" i="1"/>
  <c r="E459" i="1"/>
  <c r="E1777" i="1"/>
  <c r="L82" i="61"/>
  <c r="F460" i="1"/>
  <c r="L81" i="61"/>
  <c r="F459" i="1"/>
  <c r="F1777" i="1"/>
  <c r="G460" i="1"/>
  <c r="G459" i="1"/>
  <c r="G1777" i="1"/>
  <c r="H460" i="1"/>
  <c r="H459" i="1"/>
  <c r="I1777" i="1"/>
  <c r="B452" i="1"/>
  <c r="B440" i="1"/>
  <c r="B451" i="1"/>
  <c r="B450" i="1"/>
  <c r="B449" i="1"/>
  <c r="B448" i="1"/>
  <c r="B1769" i="1"/>
  <c r="B447" i="1"/>
  <c r="B446" i="1"/>
  <c r="B445" i="1"/>
  <c r="B444" i="1"/>
  <c r="B443" i="1"/>
  <c r="B442" i="1"/>
  <c r="B441" i="1"/>
  <c r="B460" i="1"/>
  <c r="B459" i="1"/>
  <c r="B458" i="1"/>
  <c r="B457" i="1"/>
  <c r="B455" i="1"/>
  <c r="B1775" i="1"/>
  <c r="B454" i="1"/>
  <c r="B453" i="1"/>
  <c r="B1774" i="1"/>
  <c r="B422" i="1"/>
  <c r="B410" i="1"/>
  <c r="B421" i="1"/>
  <c r="B1742" i="1"/>
  <c r="B420" i="1"/>
  <c r="B1741" i="1"/>
  <c r="B419" i="1"/>
  <c r="B1740" i="1"/>
  <c r="B418" i="1"/>
  <c r="B1739" i="1"/>
  <c r="B417" i="1"/>
  <c r="B1738" i="1"/>
  <c r="B416" i="1"/>
  <c r="B1737" i="1"/>
  <c r="B415" i="1"/>
  <c r="B1736" i="1"/>
  <c r="B414" i="1"/>
  <c r="B1734" i="1"/>
  <c r="B413" i="1"/>
  <c r="B1732" i="1"/>
  <c r="B412" i="1"/>
  <c r="B1733" i="1"/>
  <c r="B1731" i="1"/>
  <c r="B411" i="1"/>
  <c r="B1730" i="1"/>
  <c r="B430" i="1"/>
  <c r="B429" i="1"/>
  <c r="B428" i="1"/>
  <c r="B427" i="1"/>
  <c r="B425" i="1"/>
  <c r="B1745" i="1"/>
  <c r="B424" i="1"/>
  <c r="B423" i="1"/>
  <c r="B1744" i="1"/>
  <c r="J63" i="57"/>
  <c r="C381" i="1"/>
  <c r="J62" i="57"/>
  <c r="C380" i="1"/>
  <c r="J63" i="58"/>
  <c r="D381" i="1"/>
  <c r="J62" i="58"/>
  <c r="D380" i="1"/>
  <c r="E381" i="1"/>
  <c r="E380" i="1"/>
  <c r="F381" i="1"/>
  <c r="F380" i="1"/>
  <c r="G381" i="1"/>
  <c r="G380" i="1"/>
  <c r="G1700" i="1"/>
  <c r="H381" i="1"/>
  <c r="H380" i="1"/>
  <c r="H1700" i="1"/>
  <c r="O171" i="97"/>
  <c r="J64" i="57"/>
  <c r="C382" i="1"/>
  <c r="J64" i="58"/>
  <c r="D382" i="1"/>
  <c r="E382" i="1"/>
  <c r="F382" i="1"/>
  <c r="F1701" i="1"/>
  <c r="G382" i="1"/>
  <c r="G1701" i="1"/>
  <c r="H382" i="1"/>
  <c r="H1701" i="1"/>
  <c r="O172" i="97"/>
  <c r="I171" i="98"/>
  <c r="J65" i="57"/>
  <c r="C383" i="1"/>
  <c r="J65" i="58"/>
  <c r="D383" i="1"/>
  <c r="E383" i="1"/>
  <c r="F383" i="1"/>
  <c r="G383" i="1"/>
  <c r="G1702" i="1"/>
  <c r="H383" i="1"/>
  <c r="J66" i="57"/>
  <c r="C384" i="1"/>
  <c r="J66" i="58"/>
  <c r="D384" i="1"/>
  <c r="D1704" i="1"/>
  <c r="E384" i="1"/>
  <c r="F384" i="1"/>
  <c r="G384" i="1"/>
  <c r="H384" i="1"/>
  <c r="G1705" i="1"/>
  <c r="J67" i="57"/>
  <c r="C385" i="1"/>
  <c r="J67" i="58"/>
  <c r="D385" i="1"/>
  <c r="E385" i="1"/>
  <c r="F385" i="1"/>
  <c r="G385" i="1"/>
  <c r="G1706" i="1"/>
  <c r="H385" i="1"/>
  <c r="H1706" i="1"/>
  <c r="J68" i="57"/>
  <c r="C386" i="1"/>
  <c r="J68" i="58"/>
  <c r="D386" i="1"/>
  <c r="E386" i="1"/>
  <c r="E1707" i="1"/>
  <c r="F386" i="1"/>
  <c r="F1707" i="1"/>
  <c r="G386" i="1"/>
  <c r="G1707" i="1"/>
  <c r="H386" i="1"/>
  <c r="I1707" i="1"/>
  <c r="J69" i="57"/>
  <c r="C387" i="1"/>
  <c r="J69" i="58"/>
  <c r="D387" i="1"/>
  <c r="D1708" i="1"/>
  <c r="E387" i="1"/>
  <c r="F387" i="1"/>
  <c r="G387" i="1"/>
  <c r="G1708" i="1"/>
  <c r="H387" i="1"/>
  <c r="H1708" i="1"/>
  <c r="O179" i="97"/>
  <c r="I178" i="98"/>
  <c r="I1708" i="1"/>
  <c r="J70" i="57"/>
  <c r="C388" i="1"/>
  <c r="J70" i="58"/>
  <c r="D388" i="1"/>
  <c r="D1709" i="1"/>
  <c r="E388" i="1"/>
  <c r="E1709" i="1"/>
  <c r="F388" i="1"/>
  <c r="G388" i="1"/>
  <c r="G1709" i="1"/>
  <c r="H388" i="1"/>
  <c r="H1709" i="1"/>
  <c r="O180" i="97"/>
  <c r="J1709" i="1"/>
  <c r="J71" i="57"/>
  <c r="C389" i="1"/>
  <c r="J71" i="58"/>
  <c r="D389" i="1"/>
  <c r="D1710" i="1"/>
  <c r="E389" i="1"/>
  <c r="F389" i="1"/>
  <c r="G389" i="1"/>
  <c r="H389" i="1"/>
  <c r="H1710" i="1"/>
  <c r="I1710" i="1"/>
  <c r="J72" i="57"/>
  <c r="C390" i="1"/>
  <c r="J72" i="58"/>
  <c r="D390" i="1"/>
  <c r="D1711" i="1"/>
  <c r="E390" i="1"/>
  <c r="F390" i="1"/>
  <c r="G390" i="1"/>
  <c r="G1711" i="1"/>
  <c r="H390" i="1"/>
  <c r="H1711" i="1"/>
  <c r="I1711" i="1"/>
  <c r="J1711" i="1"/>
  <c r="J73" i="57"/>
  <c r="C391" i="1"/>
  <c r="C1712" i="1"/>
  <c r="J73" i="58"/>
  <c r="D391" i="1"/>
  <c r="D1712" i="1"/>
  <c r="E391" i="1"/>
  <c r="F391" i="1"/>
  <c r="G391" i="1"/>
  <c r="G1712" i="1"/>
  <c r="H391" i="1"/>
  <c r="H1712" i="1"/>
  <c r="O183" i="97"/>
  <c r="I1712" i="1"/>
  <c r="J74" i="57"/>
  <c r="C392" i="1"/>
  <c r="J74" i="58"/>
  <c r="D392" i="1"/>
  <c r="D1713" i="1"/>
  <c r="E392" i="1"/>
  <c r="F392" i="1"/>
  <c r="F398" i="1"/>
  <c r="F1716" i="1"/>
  <c r="G392" i="1"/>
  <c r="G1713" i="1"/>
  <c r="H392" i="1"/>
  <c r="H398" i="1"/>
  <c r="H1716" i="1"/>
  <c r="O187" i="97"/>
  <c r="J1713" i="1"/>
  <c r="J76" i="57"/>
  <c r="C394" i="1"/>
  <c r="J75" i="57"/>
  <c r="C393" i="1"/>
  <c r="J76" i="58"/>
  <c r="D394" i="1"/>
  <c r="J75" i="58"/>
  <c r="D393" i="1"/>
  <c r="D1714" i="1"/>
  <c r="E394" i="1"/>
  <c r="E393" i="1"/>
  <c r="F394" i="1"/>
  <c r="F393" i="1"/>
  <c r="F1714" i="1"/>
  <c r="G394" i="1"/>
  <c r="G393" i="1"/>
  <c r="G1714" i="1"/>
  <c r="H394" i="1"/>
  <c r="H393" i="1"/>
  <c r="J79" i="57"/>
  <c r="C397" i="1"/>
  <c r="J77" i="57"/>
  <c r="C395" i="1"/>
  <c r="J79" i="58"/>
  <c r="D397" i="1"/>
  <c r="J77" i="58"/>
  <c r="D395" i="1"/>
  <c r="D1715" i="1"/>
  <c r="E397" i="1"/>
  <c r="E395" i="1"/>
  <c r="E1715" i="1"/>
  <c r="F397" i="1"/>
  <c r="F395" i="1"/>
  <c r="F1715" i="1"/>
  <c r="G397" i="1"/>
  <c r="G395" i="1"/>
  <c r="H397" i="1"/>
  <c r="H395" i="1"/>
  <c r="J80" i="57"/>
  <c r="C398" i="1"/>
  <c r="J80" i="58"/>
  <c r="D398" i="1"/>
  <c r="D1716" i="1"/>
  <c r="E398" i="1"/>
  <c r="E1716" i="1"/>
  <c r="G398" i="1"/>
  <c r="G1716" i="1"/>
  <c r="J82" i="57"/>
  <c r="C400" i="1"/>
  <c r="J81" i="57"/>
  <c r="C399" i="1"/>
  <c r="C1717" i="1"/>
  <c r="J82" i="58"/>
  <c r="D400" i="1"/>
  <c r="J81" i="58"/>
  <c r="D399" i="1"/>
  <c r="D1717" i="1"/>
  <c r="E400" i="1"/>
  <c r="E399" i="1"/>
  <c r="E1717" i="1"/>
  <c r="F400" i="1"/>
  <c r="F399" i="1"/>
  <c r="G400" i="1"/>
  <c r="G399" i="1"/>
  <c r="H400" i="1"/>
  <c r="H399" i="1"/>
  <c r="B392" i="1"/>
  <c r="B380" i="1"/>
  <c r="B1713" i="1"/>
  <c r="B391" i="1"/>
  <c r="B1712" i="1"/>
  <c r="B390" i="1"/>
  <c r="B1711" i="1"/>
  <c r="B389" i="1"/>
  <c r="B388" i="1"/>
  <c r="B1709" i="1"/>
  <c r="B387" i="1"/>
  <c r="B1708" i="1"/>
  <c r="B386" i="1"/>
  <c r="B1707" i="1"/>
  <c r="B385" i="1"/>
  <c r="B384" i="1"/>
  <c r="B1704" i="1"/>
  <c r="B383" i="1"/>
  <c r="B382" i="1"/>
  <c r="B1703" i="1"/>
  <c r="B1702" i="1"/>
  <c r="B1701" i="1"/>
  <c r="B381" i="1"/>
  <c r="B1700" i="1"/>
  <c r="B400" i="1"/>
  <c r="B399" i="1"/>
  <c r="B1717" i="1"/>
  <c r="B398" i="1"/>
  <c r="B397" i="1"/>
  <c r="B395" i="1"/>
  <c r="B1715" i="1"/>
  <c r="B394" i="1"/>
  <c r="B393" i="1"/>
  <c r="B1714" i="1"/>
  <c r="F63" i="57"/>
  <c r="C63" i="57"/>
  <c r="D63" i="57"/>
  <c r="I63" i="57"/>
  <c r="C351" i="1"/>
  <c r="F62" i="57"/>
  <c r="C62" i="57"/>
  <c r="D62" i="57"/>
  <c r="I62" i="57"/>
  <c r="C350" i="1"/>
  <c r="F63" i="58"/>
  <c r="C63" i="58"/>
  <c r="D63" i="58"/>
  <c r="I63" i="58"/>
  <c r="D351" i="1"/>
  <c r="F62" i="58"/>
  <c r="C62" i="58"/>
  <c r="D62" i="58"/>
  <c r="I62" i="58"/>
  <c r="D350" i="1"/>
  <c r="E351" i="1"/>
  <c r="E350" i="1"/>
  <c r="F351" i="1"/>
  <c r="F350" i="1"/>
  <c r="F1670" i="1"/>
  <c r="G351" i="1"/>
  <c r="G350" i="1"/>
  <c r="G1670" i="1"/>
  <c r="H351" i="1"/>
  <c r="H350" i="1"/>
  <c r="H359" i="1"/>
  <c r="H1680" i="1"/>
  <c r="J1670" i="1"/>
  <c r="F64" i="57"/>
  <c r="C64" i="57"/>
  <c r="D64" i="57"/>
  <c r="I64" i="57"/>
  <c r="C352" i="1"/>
  <c r="F64" i="58"/>
  <c r="C64" i="58"/>
  <c r="D64" i="58"/>
  <c r="I64" i="58"/>
  <c r="D352" i="1"/>
  <c r="D1671" i="1"/>
  <c r="E352" i="1"/>
  <c r="F352" i="1"/>
  <c r="F1671" i="1"/>
  <c r="G352" i="1"/>
  <c r="G1671" i="1"/>
  <c r="H352" i="1"/>
  <c r="H353" i="1"/>
  <c r="H1673" i="1"/>
  <c r="O153" i="97"/>
  <c r="H1671" i="1"/>
  <c r="O151" i="97"/>
  <c r="I1671" i="1"/>
  <c r="F65" i="57"/>
  <c r="C65" i="57"/>
  <c r="D65" i="57"/>
  <c r="I65" i="57"/>
  <c r="C353" i="1"/>
  <c r="F65" i="58"/>
  <c r="C65" i="58"/>
  <c r="D65" i="58"/>
  <c r="I65" i="58"/>
  <c r="D353" i="1"/>
  <c r="E353" i="1"/>
  <c r="E1673" i="1"/>
  <c r="F353" i="1"/>
  <c r="G353" i="1"/>
  <c r="G354" i="1"/>
  <c r="G1675" i="1"/>
  <c r="G1672" i="1"/>
  <c r="I1672" i="1"/>
  <c r="G1673" i="1"/>
  <c r="F66" i="57"/>
  <c r="C66" i="57"/>
  <c r="D66" i="57"/>
  <c r="I66" i="57"/>
  <c r="C354" i="1"/>
  <c r="C1674" i="1"/>
  <c r="F66" i="58"/>
  <c r="C66" i="58"/>
  <c r="D66" i="58"/>
  <c r="I66" i="58"/>
  <c r="D354" i="1"/>
  <c r="E354" i="1"/>
  <c r="E1675" i="1"/>
  <c r="F354" i="1"/>
  <c r="G1674" i="1"/>
  <c r="H354" i="1"/>
  <c r="F67" i="57"/>
  <c r="C67" i="57"/>
  <c r="D67" i="57"/>
  <c r="I67" i="57"/>
  <c r="C355" i="1"/>
  <c r="C1676" i="1"/>
  <c r="F67" i="58"/>
  <c r="C67" i="58"/>
  <c r="D67" i="58"/>
  <c r="I67" i="58"/>
  <c r="D355" i="1"/>
  <c r="E355" i="1"/>
  <c r="F355" i="1"/>
  <c r="F1676" i="1"/>
  <c r="G355" i="1"/>
  <c r="G1676" i="1"/>
  <c r="H355" i="1"/>
  <c r="F68" i="57"/>
  <c r="C68" i="57"/>
  <c r="D68" i="57"/>
  <c r="I68" i="57"/>
  <c r="C356" i="1"/>
  <c r="F68" i="58"/>
  <c r="C68" i="58"/>
  <c r="D68" i="58"/>
  <c r="I68" i="58"/>
  <c r="D356" i="1"/>
  <c r="D1677" i="1"/>
  <c r="E356" i="1"/>
  <c r="F356" i="1"/>
  <c r="F1677" i="1"/>
  <c r="G356" i="1"/>
  <c r="G1677" i="1"/>
  <c r="H356" i="1"/>
  <c r="H1677" i="1"/>
  <c r="I1677" i="1"/>
  <c r="F69" i="57"/>
  <c r="C69" i="57"/>
  <c r="D69" i="57"/>
  <c r="I69" i="57"/>
  <c r="C357" i="1"/>
  <c r="F69" i="58"/>
  <c r="C69" i="58"/>
  <c r="D69" i="58"/>
  <c r="I69" i="58"/>
  <c r="D357" i="1"/>
  <c r="D1678" i="1"/>
  <c r="E357" i="1"/>
  <c r="E1678" i="1"/>
  <c r="F357" i="1"/>
  <c r="G357" i="1"/>
  <c r="G1678" i="1"/>
  <c r="H357" i="1"/>
  <c r="I1678" i="1"/>
  <c r="F70" i="57"/>
  <c r="C70" i="57"/>
  <c r="D70" i="57"/>
  <c r="I70" i="57"/>
  <c r="C358" i="1"/>
  <c r="F70" i="58"/>
  <c r="C70" i="58"/>
  <c r="D70" i="58"/>
  <c r="I70" i="58"/>
  <c r="D358" i="1"/>
  <c r="D1679" i="1"/>
  <c r="E358" i="1"/>
  <c r="E1679" i="1"/>
  <c r="F358" i="1"/>
  <c r="G358" i="1"/>
  <c r="G1679" i="1"/>
  <c r="H358" i="1"/>
  <c r="I1679" i="1"/>
  <c r="F71" i="57"/>
  <c r="C71" i="57"/>
  <c r="D71" i="57"/>
  <c r="I71" i="57"/>
  <c r="C359" i="1"/>
  <c r="C1680" i="1"/>
  <c r="F71" i="58"/>
  <c r="C71" i="58"/>
  <c r="D71" i="58"/>
  <c r="I71" i="58"/>
  <c r="D359" i="1"/>
  <c r="E359" i="1"/>
  <c r="E1680" i="1"/>
  <c r="F359" i="1"/>
  <c r="G359" i="1"/>
  <c r="G1680" i="1"/>
  <c r="J1680" i="1"/>
  <c r="F72" i="57"/>
  <c r="C72" i="57"/>
  <c r="D72" i="57"/>
  <c r="I72" i="57"/>
  <c r="C360" i="1"/>
  <c r="C1681" i="1"/>
  <c r="F72" i="58"/>
  <c r="C72" i="58"/>
  <c r="D72" i="58"/>
  <c r="I72" i="58"/>
  <c r="D360" i="1"/>
  <c r="D1681" i="1"/>
  <c r="E360" i="1"/>
  <c r="F360" i="1"/>
  <c r="F1681" i="1"/>
  <c r="G360" i="1"/>
  <c r="G1681" i="1"/>
  <c r="H360" i="1"/>
  <c r="J1681" i="1"/>
  <c r="F73" i="57"/>
  <c r="C73" i="57"/>
  <c r="D73" i="57"/>
  <c r="I73" i="57"/>
  <c r="C361" i="1"/>
  <c r="C1682" i="1"/>
  <c r="F73" i="58"/>
  <c r="C73" i="58"/>
  <c r="D73" i="58"/>
  <c r="I73" i="58"/>
  <c r="D361" i="1"/>
  <c r="D1682" i="1"/>
  <c r="E361" i="1"/>
  <c r="F361" i="1"/>
  <c r="G361" i="1"/>
  <c r="G1682" i="1"/>
  <c r="H361" i="1"/>
  <c r="H1682" i="1"/>
  <c r="O162" i="97"/>
  <c r="J1682" i="1"/>
  <c r="F74" i="57"/>
  <c r="C74" i="57"/>
  <c r="D74" i="57"/>
  <c r="I74" i="57"/>
  <c r="C362" i="1"/>
  <c r="F74" i="58"/>
  <c r="C74" i="58"/>
  <c r="D74" i="58"/>
  <c r="I74" i="58"/>
  <c r="D362" i="1"/>
  <c r="E362" i="1"/>
  <c r="F362" i="1"/>
  <c r="G362" i="1"/>
  <c r="G1683" i="1"/>
  <c r="H362" i="1"/>
  <c r="H1683" i="1"/>
  <c r="O163" i="97"/>
  <c r="J1683" i="1"/>
  <c r="F76" i="57"/>
  <c r="C76" i="57"/>
  <c r="D76" i="57"/>
  <c r="I76" i="57"/>
  <c r="C364" i="1"/>
  <c r="F75" i="57"/>
  <c r="C75" i="57"/>
  <c r="D75" i="57"/>
  <c r="I75" i="57"/>
  <c r="C363" i="1"/>
  <c r="F76" i="58"/>
  <c r="C76" i="58"/>
  <c r="D76" i="58"/>
  <c r="I76" i="58"/>
  <c r="D364" i="1"/>
  <c r="F75" i="58"/>
  <c r="C75" i="58"/>
  <c r="D75" i="58"/>
  <c r="I75" i="58"/>
  <c r="D363" i="1"/>
  <c r="D1684" i="1"/>
  <c r="E364" i="1"/>
  <c r="E363" i="1"/>
  <c r="F364" i="1"/>
  <c r="F363" i="1"/>
  <c r="F1684" i="1"/>
  <c r="G364" i="1"/>
  <c r="G363" i="1"/>
  <c r="G1684" i="1"/>
  <c r="H364" i="1"/>
  <c r="H363" i="1"/>
  <c r="F79" i="57"/>
  <c r="C79" i="57"/>
  <c r="D79" i="57"/>
  <c r="I79" i="57"/>
  <c r="C367" i="1"/>
  <c r="F77" i="57"/>
  <c r="C77" i="57"/>
  <c r="D77" i="57"/>
  <c r="I77" i="57"/>
  <c r="C365" i="1"/>
  <c r="F79" i="58"/>
  <c r="C79" i="58"/>
  <c r="D79" i="58"/>
  <c r="I79" i="58"/>
  <c r="D367" i="1"/>
  <c r="F77" i="58"/>
  <c r="C77" i="58"/>
  <c r="D77" i="58"/>
  <c r="I77" i="58"/>
  <c r="D365" i="1"/>
  <c r="E367" i="1"/>
  <c r="E365" i="1"/>
  <c r="E1685" i="1"/>
  <c r="F367" i="1"/>
  <c r="F365" i="1"/>
  <c r="F1685" i="1"/>
  <c r="G367" i="1"/>
  <c r="G365" i="1"/>
  <c r="G1685" i="1"/>
  <c r="H367" i="1"/>
  <c r="H365" i="1"/>
  <c r="H1685" i="1"/>
  <c r="F80" i="57"/>
  <c r="C80" i="57"/>
  <c r="D80" i="57"/>
  <c r="I80" i="57"/>
  <c r="C368" i="1"/>
  <c r="C1686" i="1"/>
  <c r="F80" i="58"/>
  <c r="C80" i="58"/>
  <c r="D80" i="58"/>
  <c r="I80" i="58"/>
  <c r="D368" i="1"/>
  <c r="E368" i="1"/>
  <c r="F368" i="1"/>
  <c r="F1686" i="1"/>
  <c r="G368" i="1"/>
  <c r="G1686" i="1"/>
  <c r="H368" i="1"/>
  <c r="H1686" i="1"/>
  <c r="I1686" i="1"/>
  <c r="F82" i="57"/>
  <c r="C82" i="57"/>
  <c r="D82" i="57"/>
  <c r="I82" i="57"/>
  <c r="C370" i="1"/>
  <c r="F81" i="57"/>
  <c r="C81" i="57"/>
  <c r="D81" i="57"/>
  <c r="I81" i="57"/>
  <c r="C369" i="1"/>
  <c r="C1687" i="1"/>
  <c r="F82" i="58"/>
  <c r="C82" i="58"/>
  <c r="D82" i="58"/>
  <c r="I82" i="58"/>
  <c r="D370" i="1"/>
  <c r="F81" i="58"/>
  <c r="C81" i="58"/>
  <c r="D81" i="58"/>
  <c r="I81" i="58"/>
  <c r="D369" i="1"/>
  <c r="E370" i="1"/>
  <c r="E369" i="1"/>
  <c r="F370" i="1"/>
  <c r="F369" i="1"/>
  <c r="F1687" i="1"/>
  <c r="G370" i="1"/>
  <c r="G369" i="1"/>
  <c r="H370" i="1"/>
  <c r="H369" i="1"/>
  <c r="F74" i="2"/>
  <c r="I74" i="2"/>
  <c r="B362" i="1"/>
  <c r="F62" i="2"/>
  <c r="I62" i="2"/>
  <c r="B350" i="1"/>
  <c r="I73" i="2"/>
  <c r="B361" i="1"/>
  <c r="F72" i="2"/>
  <c r="I72" i="2"/>
  <c r="B360" i="1"/>
  <c r="F71" i="2"/>
  <c r="I71" i="2"/>
  <c r="B359" i="1"/>
  <c r="F70" i="2"/>
  <c r="I70" i="2"/>
  <c r="B358" i="1"/>
  <c r="F69" i="2"/>
  <c r="I69" i="2"/>
  <c r="B357" i="1"/>
  <c r="F68" i="2"/>
  <c r="I68" i="2"/>
  <c r="B356" i="1"/>
  <c r="F67" i="2"/>
  <c r="I67" i="2"/>
  <c r="B355" i="1"/>
  <c r="F66" i="2"/>
  <c r="I66" i="2"/>
  <c r="B354" i="1"/>
  <c r="F65" i="2"/>
  <c r="I65" i="2"/>
  <c r="B353" i="1"/>
  <c r="F64" i="2"/>
  <c r="I64" i="2"/>
  <c r="B352" i="1"/>
  <c r="F63" i="2"/>
  <c r="I63" i="2"/>
  <c r="B351" i="1"/>
  <c r="B1670" i="1"/>
  <c r="F82" i="2"/>
  <c r="I82" i="2"/>
  <c r="B370" i="1"/>
  <c r="F81" i="2"/>
  <c r="I81" i="2"/>
  <c r="B369" i="1"/>
  <c r="F80" i="2"/>
  <c r="I80" i="2"/>
  <c r="B368" i="1"/>
  <c r="F79" i="2"/>
  <c r="I79" i="2"/>
  <c r="B367" i="1"/>
  <c r="F77" i="2"/>
  <c r="I77" i="2"/>
  <c r="B365" i="1"/>
  <c r="F76" i="2"/>
  <c r="I76" i="2"/>
  <c r="B364" i="1"/>
  <c r="F75" i="2"/>
  <c r="I75" i="2"/>
  <c r="B363" i="1"/>
  <c r="B1684" i="1"/>
  <c r="H63" i="57"/>
  <c r="C321" i="1"/>
  <c r="H62" i="57"/>
  <c r="C320" i="1"/>
  <c r="H63" i="58"/>
  <c r="D321" i="1"/>
  <c r="H62" i="58"/>
  <c r="D320" i="1"/>
  <c r="E321" i="1"/>
  <c r="E320" i="1"/>
  <c r="F321" i="1"/>
  <c r="F320" i="1"/>
  <c r="F1640" i="1"/>
  <c r="G321" i="1"/>
  <c r="G320" i="1"/>
  <c r="H321" i="1"/>
  <c r="H320" i="1"/>
  <c r="H328" i="1"/>
  <c r="H1649" i="1"/>
  <c r="I1640" i="1"/>
  <c r="J1640" i="1"/>
  <c r="H64" i="57"/>
  <c r="C322" i="1"/>
  <c r="H64" i="58"/>
  <c r="D322" i="1"/>
  <c r="E322" i="1"/>
  <c r="F322" i="1"/>
  <c r="F1641" i="1"/>
  <c r="G322" i="1"/>
  <c r="H322" i="1"/>
  <c r="I1641" i="1"/>
  <c r="H65" i="57"/>
  <c r="C323" i="1"/>
  <c r="H65" i="58"/>
  <c r="D323" i="1"/>
  <c r="D1643" i="1"/>
  <c r="E323" i="1"/>
  <c r="F323" i="1"/>
  <c r="G323" i="1"/>
  <c r="G324" i="1"/>
  <c r="G1645" i="1"/>
  <c r="H323" i="1"/>
  <c r="H324" i="1"/>
  <c r="H1645" i="1"/>
  <c r="H1643" i="1"/>
  <c r="I1643" i="1"/>
  <c r="I1642" i="1"/>
  <c r="J1643" i="1"/>
  <c r="H66" i="57"/>
  <c r="G66" i="57"/>
  <c r="C294" i="1"/>
  <c r="G62" i="57"/>
  <c r="C290" i="1"/>
  <c r="C1614" i="1"/>
  <c r="H66" i="58"/>
  <c r="D324" i="1"/>
  <c r="E324" i="1"/>
  <c r="E1644" i="1"/>
  <c r="F324" i="1"/>
  <c r="I1644" i="1"/>
  <c r="J1644" i="1"/>
  <c r="F1645" i="1"/>
  <c r="J1645" i="1"/>
  <c r="H67" i="57"/>
  <c r="C325" i="1"/>
  <c r="H67" i="58"/>
  <c r="D325" i="1"/>
  <c r="E325" i="1"/>
  <c r="F325" i="1"/>
  <c r="F1646" i="1"/>
  <c r="G325" i="1"/>
  <c r="G1646" i="1"/>
  <c r="H325" i="1"/>
  <c r="I1646" i="1"/>
  <c r="J1646" i="1"/>
  <c r="H68" i="57"/>
  <c r="C326" i="1"/>
  <c r="H68" i="58"/>
  <c r="G68" i="58"/>
  <c r="D296" i="1"/>
  <c r="G62" i="58"/>
  <c r="D290" i="1"/>
  <c r="D1617" i="1"/>
  <c r="E326" i="1"/>
  <c r="F326" i="1"/>
  <c r="F1647" i="1"/>
  <c r="G326" i="1"/>
  <c r="H326" i="1"/>
  <c r="I1647" i="1"/>
  <c r="J1647" i="1"/>
  <c r="H69" i="57"/>
  <c r="C327" i="1"/>
  <c r="H69" i="58"/>
  <c r="D327" i="1"/>
  <c r="E327" i="1"/>
  <c r="E1648" i="1"/>
  <c r="F327" i="1"/>
  <c r="F1648" i="1"/>
  <c r="G327" i="1"/>
  <c r="G1648" i="1"/>
  <c r="H327" i="1"/>
  <c r="I1648" i="1"/>
  <c r="J1648" i="1"/>
  <c r="H70" i="57"/>
  <c r="C328" i="1"/>
  <c r="H70" i="58"/>
  <c r="D328" i="1"/>
  <c r="E328" i="1"/>
  <c r="E1649" i="1"/>
  <c r="F328" i="1"/>
  <c r="G328" i="1"/>
  <c r="I1649" i="1"/>
  <c r="J1649" i="1"/>
  <c r="H71" i="57"/>
  <c r="C329" i="1"/>
  <c r="H71" i="58"/>
  <c r="D329" i="1"/>
  <c r="E329" i="1"/>
  <c r="F329" i="1"/>
  <c r="G329" i="1"/>
  <c r="G1650" i="1"/>
  <c r="H329" i="1"/>
  <c r="I1650" i="1"/>
  <c r="J1650" i="1"/>
  <c r="H72" i="57"/>
  <c r="C330" i="1"/>
  <c r="C1651" i="1"/>
  <c r="H72" i="58"/>
  <c r="D330" i="1"/>
  <c r="E330" i="1"/>
  <c r="E1651" i="1"/>
  <c r="F330" i="1"/>
  <c r="G330" i="1"/>
  <c r="G1651" i="1"/>
  <c r="H330" i="1"/>
  <c r="I1651" i="1"/>
  <c r="J1651" i="1"/>
  <c r="H73" i="57"/>
  <c r="C331" i="1"/>
  <c r="H73" i="58"/>
  <c r="D331" i="1"/>
  <c r="E331" i="1"/>
  <c r="F331" i="1"/>
  <c r="G331" i="1"/>
  <c r="G1652" i="1"/>
  <c r="H331" i="1"/>
  <c r="I1652" i="1"/>
  <c r="J1652" i="1"/>
  <c r="H74" i="57"/>
  <c r="C332" i="1"/>
  <c r="H74" i="58"/>
  <c r="D332" i="1"/>
  <c r="D1653" i="1"/>
  <c r="E332" i="1"/>
  <c r="F332" i="1"/>
  <c r="F1653" i="1"/>
  <c r="G332" i="1"/>
  <c r="G1653" i="1"/>
  <c r="H332" i="1"/>
  <c r="H1653" i="1"/>
  <c r="O138" i="97"/>
  <c r="I1653" i="1"/>
  <c r="J1653" i="1"/>
  <c r="H76" i="57"/>
  <c r="C334" i="1"/>
  <c r="H75" i="57"/>
  <c r="C333" i="1"/>
  <c r="H76" i="58"/>
  <c r="D334" i="1"/>
  <c r="H75" i="58"/>
  <c r="D333" i="1"/>
  <c r="D1654" i="1"/>
  <c r="E334" i="1"/>
  <c r="E333" i="1"/>
  <c r="F334" i="1"/>
  <c r="F333" i="1"/>
  <c r="G334" i="1"/>
  <c r="G333" i="1"/>
  <c r="H334" i="1"/>
  <c r="H333" i="1"/>
  <c r="I1654" i="1"/>
  <c r="J1654" i="1"/>
  <c r="H79" i="57"/>
  <c r="C337" i="1"/>
  <c r="H77" i="57"/>
  <c r="C335" i="1"/>
  <c r="C1655" i="1"/>
  <c r="H79" i="58"/>
  <c r="D337" i="1"/>
  <c r="H77" i="58"/>
  <c r="D335" i="1"/>
  <c r="D1655" i="1"/>
  <c r="E337" i="1"/>
  <c r="E335" i="1"/>
  <c r="F337" i="1"/>
  <c r="F335" i="1"/>
  <c r="F1655" i="1"/>
  <c r="G337" i="1"/>
  <c r="G335" i="1"/>
  <c r="H337" i="1"/>
  <c r="H335" i="1"/>
  <c r="H80" i="57"/>
  <c r="C338" i="1"/>
  <c r="C1656" i="1"/>
  <c r="H80" i="58"/>
  <c r="D338" i="1"/>
  <c r="E338" i="1"/>
  <c r="F338" i="1"/>
  <c r="G338" i="1"/>
  <c r="G1656" i="1"/>
  <c r="H338" i="1"/>
  <c r="J1656" i="1"/>
  <c r="H82" i="57"/>
  <c r="C340" i="1"/>
  <c r="H81" i="57"/>
  <c r="C339" i="1"/>
  <c r="C1657" i="1"/>
  <c r="H82" i="58"/>
  <c r="D340" i="1"/>
  <c r="H81" i="58"/>
  <c r="G81" i="58"/>
  <c r="D309" i="1"/>
  <c r="E340" i="1"/>
  <c r="E339" i="1"/>
  <c r="F340" i="1"/>
  <c r="F339" i="1"/>
  <c r="F1657" i="1"/>
  <c r="G340" i="1"/>
  <c r="G339" i="1"/>
  <c r="H340" i="1"/>
  <c r="H339" i="1"/>
  <c r="B332" i="1"/>
  <c r="B320" i="1"/>
  <c r="B1653" i="1"/>
  <c r="B331" i="1"/>
  <c r="B1652" i="1"/>
  <c r="B330" i="1"/>
  <c r="B1651" i="1"/>
  <c r="B329" i="1"/>
  <c r="B1650" i="1"/>
  <c r="B328" i="1"/>
  <c r="B1649" i="1"/>
  <c r="B327" i="1"/>
  <c r="B1648" i="1"/>
  <c r="B326" i="1"/>
  <c r="B1647" i="1"/>
  <c r="B325" i="1"/>
  <c r="B1646" i="1"/>
  <c r="B324" i="1"/>
  <c r="B323" i="1"/>
  <c r="B1645" i="1"/>
  <c r="B1642" i="1"/>
  <c r="B322" i="1"/>
  <c r="B1641" i="1"/>
  <c r="B321" i="1"/>
  <c r="B1640" i="1"/>
  <c r="B340" i="1"/>
  <c r="B339" i="1"/>
  <c r="B338" i="1"/>
  <c r="B1656" i="1"/>
  <c r="C141" i="97"/>
  <c r="B337" i="1"/>
  <c r="B335" i="1"/>
  <c r="B1655" i="1"/>
  <c r="B334" i="1"/>
  <c r="B333" i="1"/>
  <c r="B1654" i="1"/>
  <c r="G63" i="57"/>
  <c r="C291" i="1"/>
  <c r="G63" i="58"/>
  <c r="D291" i="1"/>
  <c r="E291" i="1"/>
  <c r="E290" i="1"/>
  <c r="E1610" i="1"/>
  <c r="F291" i="1"/>
  <c r="F290" i="1"/>
  <c r="F296" i="1"/>
  <c r="F1617" i="1"/>
  <c r="G291" i="1"/>
  <c r="G290" i="1"/>
  <c r="H291" i="1"/>
  <c r="H290" i="1"/>
  <c r="H1610" i="1"/>
  <c r="O104" i="97"/>
  <c r="J1614" i="1"/>
  <c r="G64" i="57"/>
  <c r="C292" i="1"/>
  <c r="E292" i="1"/>
  <c r="E1611" i="1"/>
  <c r="F292" i="1"/>
  <c r="G292" i="1"/>
  <c r="G1611" i="1"/>
  <c r="H292" i="1"/>
  <c r="H1611" i="1"/>
  <c r="O105" i="97"/>
  <c r="G65" i="57"/>
  <c r="C293" i="1"/>
  <c r="G65" i="58"/>
  <c r="D293" i="1"/>
  <c r="E293" i="1"/>
  <c r="E1612" i="1"/>
  <c r="F293" i="1"/>
  <c r="G293" i="1"/>
  <c r="H293" i="1"/>
  <c r="H1612" i="1"/>
  <c r="O106" i="97"/>
  <c r="J1612" i="1"/>
  <c r="G66" i="58"/>
  <c r="D294" i="1"/>
  <c r="D1614" i="1"/>
  <c r="E294" i="1"/>
  <c r="E1614" i="1"/>
  <c r="F294" i="1"/>
  <c r="F1614" i="1"/>
  <c r="G294" i="1"/>
  <c r="H294" i="1"/>
  <c r="H1614" i="1"/>
  <c r="I1614" i="1"/>
  <c r="G67" i="57"/>
  <c r="C295" i="1"/>
  <c r="C1616" i="1"/>
  <c r="G67" i="58"/>
  <c r="D295" i="1"/>
  <c r="D1616" i="1"/>
  <c r="E295" i="1"/>
  <c r="E1616" i="1"/>
  <c r="F295" i="1"/>
  <c r="G295" i="1"/>
  <c r="G1616" i="1"/>
  <c r="H295" i="1"/>
  <c r="H1616" i="1"/>
  <c r="I1616" i="1"/>
  <c r="J1616" i="1"/>
  <c r="G68" i="57"/>
  <c r="C296" i="1"/>
  <c r="C1617" i="1"/>
  <c r="E296" i="1"/>
  <c r="E1617" i="1"/>
  <c r="G296" i="1"/>
  <c r="G1617" i="1"/>
  <c r="H296" i="1"/>
  <c r="H1617" i="1"/>
  <c r="O111" i="97"/>
  <c r="I1617" i="1"/>
  <c r="G69" i="57"/>
  <c r="C297" i="1"/>
  <c r="C1618" i="1"/>
  <c r="G69" i="58"/>
  <c r="D297" i="1"/>
  <c r="E297" i="1"/>
  <c r="E1618" i="1"/>
  <c r="F297" i="1"/>
  <c r="G297" i="1"/>
  <c r="G1618" i="1"/>
  <c r="H297" i="1"/>
  <c r="H1618" i="1"/>
  <c r="I1618" i="1"/>
  <c r="J1618" i="1"/>
  <c r="G70" i="57"/>
  <c r="C298" i="1"/>
  <c r="C1619" i="1"/>
  <c r="G70" i="58"/>
  <c r="D298" i="1"/>
  <c r="E298" i="1"/>
  <c r="F298" i="1"/>
  <c r="G298" i="1"/>
  <c r="G1619" i="1"/>
  <c r="H298" i="1"/>
  <c r="H1619" i="1"/>
  <c r="O113" i="97"/>
  <c r="I112" i="98"/>
  <c r="I1619" i="1"/>
  <c r="J1619" i="1"/>
  <c r="G71" i="57"/>
  <c r="C299" i="1"/>
  <c r="C1620" i="1"/>
  <c r="E299" i="1"/>
  <c r="E1620" i="1"/>
  <c r="F299" i="1"/>
  <c r="G299" i="1"/>
  <c r="G1620" i="1"/>
  <c r="H299" i="1"/>
  <c r="H1620" i="1"/>
  <c r="I1620" i="1"/>
  <c r="J1620" i="1"/>
  <c r="G72" i="58"/>
  <c r="D300" i="1"/>
  <c r="D1621" i="1"/>
  <c r="E300" i="1"/>
  <c r="E1621" i="1"/>
  <c r="F300" i="1"/>
  <c r="F1621" i="1"/>
  <c r="G300" i="1"/>
  <c r="G1621" i="1"/>
  <c r="H300" i="1"/>
  <c r="H1621" i="1"/>
  <c r="I1621" i="1"/>
  <c r="J1621" i="1"/>
  <c r="G73" i="57"/>
  <c r="C301" i="1"/>
  <c r="C1622" i="1"/>
  <c r="E301" i="1"/>
  <c r="F301" i="1"/>
  <c r="F1622" i="1"/>
  <c r="G301" i="1"/>
  <c r="G1622" i="1"/>
  <c r="H301" i="1"/>
  <c r="H1622" i="1"/>
  <c r="I1622" i="1"/>
  <c r="J1622" i="1"/>
  <c r="G74" i="57"/>
  <c r="C302" i="1"/>
  <c r="C1623" i="1"/>
  <c r="E302" i="1"/>
  <c r="E1623" i="1"/>
  <c r="F302" i="1"/>
  <c r="G302" i="1"/>
  <c r="H302" i="1"/>
  <c r="H1623" i="1"/>
  <c r="O117" i="97"/>
  <c r="I1623" i="1"/>
  <c r="J1623" i="1"/>
  <c r="G76" i="57"/>
  <c r="C304" i="1"/>
  <c r="G75" i="57"/>
  <c r="C303" i="1"/>
  <c r="C1624" i="1"/>
  <c r="G76" i="58"/>
  <c r="D304" i="1"/>
  <c r="G75" i="58"/>
  <c r="D303" i="1"/>
  <c r="D1624" i="1"/>
  <c r="E304" i="1"/>
  <c r="E303" i="1"/>
  <c r="F304" i="1"/>
  <c r="F303" i="1"/>
  <c r="G304" i="1"/>
  <c r="G303" i="1"/>
  <c r="G1624" i="1"/>
  <c r="H304" i="1"/>
  <c r="H303" i="1"/>
  <c r="G79" i="57"/>
  <c r="C307" i="1"/>
  <c r="G77" i="57"/>
  <c r="C305" i="1"/>
  <c r="C1625" i="1"/>
  <c r="G79" i="58"/>
  <c r="D307" i="1"/>
  <c r="G77" i="58"/>
  <c r="D305" i="1"/>
  <c r="E307" i="1"/>
  <c r="E305" i="1"/>
  <c r="F307" i="1"/>
  <c r="F305" i="1"/>
  <c r="G307" i="1"/>
  <c r="G305" i="1"/>
  <c r="H307" i="1"/>
  <c r="H305" i="1"/>
  <c r="I1625" i="1"/>
  <c r="G80" i="57"/>
  <c r="C308" i="1"/>
  <c r="C1626" i="1"/>
  <c r="E308" i="1"/>
  <c r="E1626" i="1"/>
  <c r="F308" i="1"/>
  <c r="F1626" i="1"/>
  <c r="G308" i="1"/>
  <c r="H308" i="1"/>
  <c r="H1626" i="1"/>
  <c r="O120" i="97"/>
  <c r="I1626" i="1"/>
  <c r="G82" i="57"/>
  <c r="C310" i="1"/>
  <c r="G81" i="57"/>
  <c r="C309" i="1"/>
  <c r="G82" i="58"/>
  <c r="D310" i="1"/>
  <c r="E310" i="1"/>
  <c r="E309" i="1"/>
  <c r="E1627" i="1"/>
  <c r="F310" i="1"/>
  <c r="F309" i="1"/>
  <c r="F1627" i="1"/>
  <c r="G310" i="1"/>
  <c r="G309" i="1"/>
  <c r="G1627" i="1"/>
  <c r="H310" i="1"/>
  <c r="H309" i="1"/>
  <c r="B302" i="1"/>
  <c r="B290" i="1"/>
  <c r="B301" i="1"/>
  <c r="B1622" i="1"/>
  <c r="B300" i="1"/>
  <c r="B299" i="1"/>
  <c r="B298" i="1"/>
  <c r="B1619" i="1"/>
  <c r="B297" i="1"/>
  <c r="B1618" i="1"/>
  <c r="B296" i="1"/>
  <c r="B295" i="1"/>
  <c r="B294" i="1"/>
  <c r="B1614" i="1"/>
  <c r="B293" i="1"/>
  <c r="B292" i="1"/>
  <c r="B291" i="1"/>
  <c r="B310" i="1"/>
  <c r="B309" i="1"/>
  <c r="B308" i="1"/>
  <c r="B1626" i="1"/>
  <c r="B307" i="1"/>
  <c r="B305" i="1"/>
  <c r="B1625" i="1"/>
  <c r="B304" i="1"/>
  <c r="B303" i="1"/>
  <c r="B1613" i="1"/>
  <c r="C261" i="1"/>
  <c r="C260" i="1"/>
  <c r="C1580" i="1"/>
  <c r="D261" i="1"/>
  <c r="D260" i="1"/>
  <c r="D1580" i="1"/>
  <c r="E261" i="1"/>
  <c r="E260" i="1"/>
  <c r="F261" i="1"/>
  <c r="F260" i="1"/>
  <c r="F1580" i="1"/>
  <c r="G261" i="1"/>
  <c r="G260" i="1"/>
  <c r="G267" i="1"/>
  <c r="G1588" i="1"/>
  <c r="H261" i="1"/>
  <c r="H260" i="1"/>
  <c r="I1580" i="1"/>
  <c r="I1588" i="1"/>
  <c r="C262" i="1"/>
  <c r="D262" i="1"/>
  <c r="D1581" i="1"/>
  <c r="E262" i="1"/>
  <c r="E1581" i="1"/>
  <c r="F262" i="1"/>
  <c r="F1581" i="1"/>
  <c r="G262" i="1"/>
  <c r="H262" i="1"/>
  <c r="I1581" i="1"/>
  <c r="C263" i="1"/>
  <c r="D263" i="1"/>
  <c r="E263" i="1"/>
  <c r="F263" i="1"/>
  <c r="F1582" i="1"/>
  <c r="G263" i="1"/>
  <c r="G1582" i="1"/>
  <c r="H263" i="1"/>
  <c r="I1582" i="1"/>
  <c r="J1582" i="1"/>
  <c r="C264" i="1"/>
  <c r="C1584" i="1"/>
  <c r="D264" i="1"/>
  <c r="D1584" i="1"/>
  <c r="E264" i="1"/>
  <c r="E1584" i="1"/>
  <c r="F264" i="1"/>
  <c r="F1584" i="1"/>
  <c r="G264" i="1"/>
  <c r="G1584" i="1"/>
  <c r="H264" i="1"/>
  <c r="H1584" i="1"/>
  <c r="I1584" i="1"/>
  <c r="J1584" i="1"/>
  <c r="C265" i="1"/>
  <c r="C1586" i="1"/>
  <c r="D265" i="1"/>
  <c r="D1586" i="1"/>
  <c r="E265" i="1"/>
  <c r="F265" i="1"/>
  <c r="F1586" i="1"/>
  <c r="G265" i="1"/>
  <c r="H265" i="1"/>
  <c r="I1586" i="1"/>
  <c r="J1586" i="1"/>
  <c r="C266" i="1"/>
  <c r="C1587" i="1"/>
  <c r="D266" i="1"/>
  <c r="D1587" i="1"/>
  <c r="E266" i="1"/>
  <c r="F266" i="1"/>
  <c r="F1587" i="1"/>
  <c r="G266" i="1"/>
  <c r="H266" i="1"/>
  <c r="H1587" i="1"/>
  <c r="I1587" i="1"/>
  <c r="C267" i="1"/>
  <c r="C1588" i="1"/>
  <c r="D267" i="1"/>
  <c r="D1588" i="1"/>
  <c r="E267" i="1"/>
  <c r="F267" i="1"/>
  <c r="F1588" i="1"/>
  <c r="H267" i="1"/>
  <c r="J1588" i="1"/>
  <c r="C268" i="1"/>
  <c r="D268" i="1"/>
  <c r="D1589" i="1"/>
  <c r="E268" i="1"/>
  <c r="F268" i="1"/>
  <c r="F1589" i="1"/>
  <c r="G268" i="1"/>
  <c r="G1589" i="1"/>
  <c r="H268" i="1"/>
  <c r="H1589" i="1"/>
  <c r="C269" i="1"/>
  <c r="C1590" i="1"/>
  <c r="D269" i="1"/>
  <c r="D1590" i="1"/>
  <c r="E269" i="1"/>
  <c r="F269" i="1"/>
  <c r="F1590" i="1"/>
  <c r="G269" i="1"/>
  <c r="G1590" i="1"/>
  <c r="H269" i="1"/>
  <c r="I1590" i="1"/>
  <c r="J1590" i="1"/>
  <c r="C270" i="1"/>
  <c r="C1591" i="1"/>
  <c r="D270" i="1"/>
  <c r="D1591" i="1"/>
  <c r="E270" i="1"/>
  <c r="F270" i="1"/>
  <c r="F1591" i="1"/>
  <c r="G270" i="1"/>
  <c r="G1591" i="1"/>
  <c r="H270" i="1"/>
  <c r="I1591" i="1"/>
  <c r="J1591" i="1"/>
  <c r="C271" i="1"/>
  <c r="C1592" i="1"/>
  <c r="D271" i="1"/>
  <c r="D1592" i="1"/>
  <c r="E271" i="1"/>
  <c r="F271" i="1"/>
  <c r="F1592" i="1"/>
  <c r="G271" i="1"/>
  <c r="G1592" i="1"/>
  <c r="H271" i="1"/>
  <c r="I1592" i="1"/>
  <c r="J1592" i="1"/>
  <c r="C272" i="1"/>
  <c r="C1593" i="1"/>
  <c r="D272" i="1"/>
  <c r="D1593" i="1"/>
  <c r="E272" i="1"/>
  <c r="E1593" i="1"/>
  <c r="F272" i="1"/>
  <c r="F1593" i="1"/>
  <c r="G272" i="1"/>
  <c r="G1593" i="1"/>
  <c r="H272" i="1"/>
  <c r="I1593" i="1"/>
  <c r="J1593" i="1"/>
  <c r="C274" i="1"/>
  <c r="C273" i="1"/>
  <c r="D274" i="1"/>
  <c r="D273" i="1"/>
  <c r="D1594" i="1"/>
  <c r="E274" i="1"/>
  <c r="E273" i="1"/>
  <c r="F274" i="1"/>
  <c r="F273" i="1"/>
  <c r="G274" i="1"/>
  <c r="G273" i="1"/>
  <c r="H274" i="1"/>
  <c r="H273" i="1"/>
  <c r="I1594" i="1"/>
  <c r="C277" i="1"/>
  <c r="C275" i="1"/>
  <c r="D277" i="1"/>
  <c r="D275" i="1"/>
  <c r="E277" i="1"/>
  <c r="E275" i="1"/>
  <c r="E1595" i="1"/>
  <c r="F277" i="1"/>
  <c r="F275" i="1"/>
  <c r="F1595" i="1"/>
  <c r="G277" i="1"/>
  <c r="G275" i="1"/>
  <c r="H277" i="1"/>
  <c r="H275" i="1"/>
  <c r="I1595" i="1"/>
  <c r="C278" i="1"/>
  <c r="D278" i="1"/>
  <c r="D1596" i="1"/>
  <c r="E278" i="1"/>
  <c r="F278" i="1"/>
  <c r="F1596" i="1"/>
  <c r="G278" i="1"/>
  <c r="H278" i="1"/>
  <c r="H1596" i="1"/>
  <c r="J1596" i="1"/>
  <c r="C280" i="1"/>
  <c r="C279" i="1"/>
  <c r="D280" i="1"/>
  <c r="D279" i="1"/>
  <c r="E280" i="1"/>
  <c r="E279" i="1"/>
  <c r="E1597" i="1"/>
  <c r="F280" i="1"/>
  <c r="F279" i="1"/>
  <c r="F1597" i="1"/>
  <c r="G280" i="1"/>
  <c r="G279" i="1"/>
  <c r="G1597" i="1"/>
  <c r="H280" i="1"/>
  <c r="H279" i="1"/>
  <c r="B272" i="1"/>
  <c r="B260" i="1"/>
  <c r="B271" i="1"/>
  <c r="B1592" i="1"/>
  <c r="B270" i="1"/>
  <c r="B1591" i="1"/>
  <c r="B269" i="1"/>
  <c r="B1590" i="1"/>
  <c r="B268" i="1"/>
  <c r="B1589" i="1"/>
  <c r="B267" i="1"/>
  <c r="B1588" i="1"/>
  <c r="B266" i="1"/>
  <c r="B1587" i="1"/>
  <c r="B265" i="1"/>
  <c r="B1586" i="1"/>
  <c r="B264" i="1"/>
  <c r="B1584" i="1"/>
  <c r="B263" i="1"/>
  <c r="B262" i="1"/>
  <c r="B1583" i="1"/>
  <c r="B1582" i="1"/>
  <c r="B1581" i="1"/>
  <c r="B261" i="1"/>
  <c r="B1580" i="1"/>
  <c r="B280" i="1"/>
  <c r="B279" i="1"/>
  <c r="B1597" i="1"/>
  <c r="B278" i="1"/>
  <c r="B277" i="1"/>
  <c r="B275" i="1"/>
  <c r="B1595" i="1"/>
  <c r="B274" i="1"/>
  <c r="B273" i="1"/>
  <c r="B1594" i="1"/>
  <c r="C201" i="1"/>
  <c r="C200" i="1"/>
  <c r="D201" i="1"/>
  <c r="D200" i="1"/>
  <c r="D1520" i="1"/>
  <c r="E201" i="1"/>
  <c r="E200" i="1"/>
  <c r="E1520" i="1"/>
  <c r="F201" i="1"/>
  <c r="F200" i="1"/>
  <c r="F210" i="1"/>
  <c r="F1531" i="1"/>
  <c r="G201" i="1"/>
  <c r="G200" i="1"/>
  <c r="H201" i="1"/>
  <c r="H200" i="1"/>
  <c r="H209" i="1"/>
  <c r="H1530" i="1"/>
  <c r="O87" i="97"/>
  <c r="C202" i="1"/>
  <c r="D202" i="1"/>
  <c r="D1521" i="1"/>
  <c r="E202" i="1"/>
  <c r="E1521" i="1"/>
  <c r="F202" i="1"/>
  <c r="G202" i="1"/>
  <c r="H202" i="1"/>
  <c r="O87" i="17"/>
  <c r="C203" i="1"/>
  <c r="D203" i="1"/>
  <c r="E203" i="1"/>
  <c r="E1522" i="1"/>
  <c r="F203" i="1"/>
  <c r="G203" i="1"/>
  <c r="G1522" i="1"/>
  <c r="H203" i="1"/>
  <c r="C1523" i="1"/>
  <c r="C204" i="1"/>
  <c r="D204" i="1"/>
  <c r="D1524" i="1"/>
  <c r="E204" i="1"/>
  <c r="E1524" i="1"/>
  <c r="F204" i="1"/>
  <c r="F1524" i="1"/>
  <c r="G204" i="1"/>
  <c r="H204" i="1"/>
  <c r="C205" i="1"/>
  <c r="D205" i="1"/>
  <c r="D1526" i="1"/>
  <c r="E205" i="1"/>
  <c r="F205" i="1"/>
  <c r="G205" i="1"/>
  <c r="G1526" i="1"/>
  <c r="H205" i="1"/>
  <c r="J1526" i="1"/>
  <c r="C206" i="1"/>
  <c r="D206" i="1"/>
  <c r="D1527" i="1"/>
  <c r="E206" i="1"/>
  <c r="E1527" i="1"/>
  <c r="F206" i="1"/>
  <c r="G206" i="1"/>
  <c r="H206" i="1"/>
  <c r="J1527" i="1"/>
  <c r="C207" i="1"/>
  <c r="D207" i="1"/>
  <c r="D1528" i="1"/>
  <c r="E207" i="1"/>
  <c r="E1528" i="1"/>
  <c r="F207" i="1"/>
  <c r="F1528" i="1"/>
  <c r="G207" i="1"/>
  <c r="H207" i="1"/>
  <c r="J1528" i="1"/>
  <c r="C208" i="1"/>
  <c r="D208" i="1"/>
  <c r="E208" i="1"/>
  <c r="E1529" i="1"/>
  <c r="F208" i="1"/>
  <c r="G208" i="1"/>
  <c r="G1529" i="1"/>
  <c r="H208" i="1"/>
  <c r="I1529" i="1"/>
  <c r="J1529" i="1"/>
  <c r="C209" i="1"/>
  <c r="C1530" i="1"/>
  <c r="D209" i="1"/>
  <c r="D1530" i="1"/>
  <c r="E209" i="1"/>
  <c r="E1530" i="1"/>
  <c r="F209" i="1"/>
  <c r="G209" i="1"/>
  <c r="G1530" i="1"/>
  <c r="J1530" i="1"/>
  <c r="C210" i="1"/>
  <c r="D210" i="1"/>
  <c r="D1531" i="1"/>
  <c r="E210" i="1"/>
  <c r="E1531" i="1"/>
  <c r="G210" i="1"/>
  <c r="H210" i="1"/>
  <c r="I1531" i="1"/>
  <c r="J1531" i="1"/>
  <c r="C211" i="1"/>
  <c r="D211" i="1"/>
  <c r="D1532" i="1"/>
  <c r="E211" i="1"/>
  <c r="F211" i="1"/>
  <c r="G211" i="1"/>
  <c r="H211" i="1"/>
  <c r="I1532" i="1"/>
  <c r="J1532" i="1"/>
  <c r="C212" i="1"/>
  <c r="D212" i="1"/>
  <c r="D1533" i="1"/>
  <c r="E212" i="1"/>
  <c r="F212" i="1"/>
  <c r="G212" i="1"/>
  <c r="H212" i="1"/>
  <c r="I1533" i="1"/>
  <c r="J1533" i="1"/>
  <c r="C214" i="1"/>
  <c r="C213" i="1"/>
  <c r="C1534" i="1"/>
  <c r="D214" i="1"/>
  <c r="D213" i="1"/>
  <c r="D1534" i="1"/>
  <c r="E214" i="1"/>
  <c r="E213" i="1"/>
  <c r="F214" i="1"/>
  <c r="F213" i="1"/>
  <c r="G214" i="1"/>
  <c r="G213" i="1"/>
  <c r="G1534" i="1"/>
  <c r="H214" i="1"/>
  <c r="H213" i="1"/>
  <c r="C217" i="1"/>
  <c r="C215" i="1"/>
  <c r="D217" i="1"/>
  <c r="D215" i="1"/>
  <c r="D1535" i="1"/>
  <c r="E217" i="1"/>
  <c r="E215" i="1"/>
  <c r="F217" i="1"/>
  <c r="F215" i="1"/>
  <c r="G217" i="1"/>
  <c r="G215" i="1"/>
  <c r="G1535" i="1"/>
  <c r="H217" i="1"/>
  <c r="O102" i="17"/>
  <c r="H215" i="1"/>
  <c r="C218" i="1"/>
  <c r="D218" i="1"/>
  <c r="E218" i="1"/>
  <c r="E1536" i="1"/>
  <c r="F218" i="1"/>
  <c r="G218" i="1"/>
  <c r="H218" i="1"/>
  <c r="J1536" i="1"/>
  <c r="C220" i="1"/>
  <c r="C219" i="1"/>
  <c r="D220" i="1"/>
  <c r="D219" i="1"/>
  <c r="D1537" i="1"/>
  <c r="E220" i="1"/>
  <c r="E219" i="1"/>
  <c r="F220" i="1"/>
  <c r="F219" i="1"/>
  <c r="G220" i="1"/>
  <c r="G219" i="1"/>
  <c r="G1537" i="1"/>
  <c r="H220" i="1"/>
  <c r="H219" i="1"/>
  <c r="H1537" i="1"/>
  <c r="O94" i="97"/>
  <c r="I1537" i="1"/>
  <c r="H250" i="1"/>
  <c r="H249" i="1"/>
  <c r="G250" i="1"/>
  <c r="G249" i="1"/>
  <c r="F250" i="1"/>
  <c r="F249" i="1"/>
  <c r="E250" i="1"/>
  <c r="E249" i="1"/>
  <c r="E1567" i="1"/>
  <c r="E82" i="58"/>
  <c r="B82" i="58"/>
  <c r="D160" i="1"/>
  <c r="E81" i="58"/>
  <c r="B81" i="58"/>
  <c r="D159" i="1"/>
  <c r="D1477" i="1"/>
  <c r="D249" i="1"/>
  <c r="E82" i="57"/>
  <c r="C250" i="1"/>
  <c r="D81" i="17"/>
  <c r="E81" i="57"/>
  <c r="B81" i="57"/>
  <c r="C159" i="1"/>
  <c r="C249" i="1"/>
  <c r="H248" i="1"/>
  <c r="H242" i="1"/>
  <c r="G248" i="1"/>
  <c r="G242" i="1"/>
  <c r="F248" i="1"/>
  <c r="F242" i="1"/>
  <c r="F230" i="1"/>
  <c r="F1563" i="1"/>
  <c r="E248" i="1"/>
  <c r="E242" i="1"/>
  <c r="E80" i="58"/>
  <c r="D248" i="1"/>
  <c r="E74" i="58"/>
  <c r="B74" i="58"/>
  <c r="D152" i="1"/>
  <c r="D242" i="1"/>
  <c r="D1566" i="1"/>
  <c r="E80" i="57"/>
  <c r="C248" i="1"/>
  <c r="E74" i="57"/>
  <c r="B74" i="57"/>
  <c r="C152" i="1"/>
  <c r="C242" i="1"/>
  <c r="H247" i="1"/>
  <c r="H245" i="1"/>
  <c r="G247" i="1"/>
  <c r="G245" i="1"/>
  <c r="F247" i="1"/>
  <c r="F245" i="1"/>
  <c r="E247" i="1"/>
  <c r="E245" i="1"/>
  <c r="E1565" i="1"/>
  <c r="E79" i="58"/>
  <c r="D247" i="1"/>
  <c r="E77" i="58"/>
  <c r="D245" i="1"/>
  <c r="E79" i="57"/>
  <c r="C247" i="1"/>
  <c r="E77" i="57"/>
  <c r="C245" i="1"/>
  <c r="I1564" i="1"/>
  <c r="H244" i="1"/>
  <c r="H243" i="1"/>
  <c r="G244" i="1"/>
  <c r="G243" i="1"/>
  <c r="F244" i="1"/>
  <c r="F243" i="1"/>
  <c r="F1564" i="1"/>
  <c r="E244" i="1"/>
  <c r="E243" i="1"/>
  <c r="E1564" i="1"/>
  <c r="E76" i="58"/>
  <c r="D244" i="1"/>
  <c r="E75" i="58"/>
  <c r="D243" i="1"/>
  <c r="D1564" i="1"/>
  <c r="E76" i="57"/>
  <c r="C244" i="1"/>
  <c r="E75" i="57"/>
  <c r="C243" i="1"/>
  <c r="C1564" i="1"/>
  <c r="H230" i="1"/>
  <c r="O61" i="17"/>
  <c r="G230" i="1"/>
  <c r="E230" i="1"/>
  <c r="E62" i="58"/>
  <c r="D230" i="1"/>
  <c r="E68" i="58"/>
  <c r="D236" i="1"/>
  <c r="D1557" i="1"/>
  <c r="E62" i="57"/>
  <c r="C230" i="1"/>
  <c r="H241" i="1"/>
  <c r="G241" i="1"/>
  <c r="F241" i="1"/>
  <c r="F1562" i="1"/>
  <c r="E241" i="1"/>
  <c r="E73" i="58"/>
  <c r="B73" i="58"/>
  <c r="D151" i="1"/>
  <c r="B62" i="58"/>
  <c r="D140" i="1"/>
  <c r="D1472" i="1"/>
  <c r="E73" i="57"/>
  <c r="B73" i="57"/>
  <c r="C151" i="1"/>
  <c r="C241" i="1"/>
  <c r="J1561" i="1"/>
  <c r="I1561" i="1"/>
  <c r="H240" i="1"/>
  <c r="G240" i="1"/>
  <c r="F240" i="1"/>
  <c r="F1561" i="1"/>
  <c r="E240" i="1"/>
  <c r="E72" i="58"/>
  <c r="B72" i="58"/>
  <c r="D150" i="1"/>
  <c r="D1471" i="1"/>
  <c r="D240" i="1"/>
  <c r="D1561" i="1"/>
  <c r="E72" i="57"/>
  <c r="C240" i="1"/>
  <c r="J1560" i="1"/>
  <c r="H239" i="1"/>
  <c r="G239" i="1"/>
  <c r="F239" i="1"/>
  <c r="F1560" i="1"/>
  <c r="E239" i="1"/>
  <c r="E71" i="58"/>
  <c r="D239" i="1"/>
  <c r="D1560" i="1"/>
  <c r="E71" i="57"/>
  <c r="C239" i="1"/>
  <c r="H238" i="1"/>
  <c r="H1559" i="1"/>
  <c r="O65" i="97"/>
  <c r="I64" i="98"/>
  <c r="G238" i="1"/>
  <c r="F238" i="1"/>
  <c r="F1559" i="1"/>
  <c r="E238" i="1"/>
  <c r="E70" i="58"/>
  <c r="D238" i="1"/>
  <c r="D1559" i="1"/>
  <c r="E70" i="57"/>
  <c r="C238" i="1"/>
  <c r="H237" i="1"/>
  <c r="G237" i="1"/>
  <c r="F237" i="1"/>
  <c r="F1558" i="1"/>
  <c r="E237" i="1"/>
  <c r="E69" i="58"/>
  <c r="D237" i="1"/>
  <c r="E69" i="57"/>
  <c r="C237" i="1"/>
  <c r="C1558" i="1"/>
  <c r="I1557" i="1"/>
  <c r="H236" i="1"/>
  <c r="G236" i="1"/>
  <c r="F236" i="1"/>
  <c r="F1557" i="1"/>
  <c r="E236" i="1"/>
  <c r="E68" i="57"/>
  <c r="C236" i="1"/>
  <c r="J1556" i="1"/>
  <c r="I1556" i="1"/>
  <c r="H235" i="1"/>
  <c r="G235" i="1"/>
  <c r="F235" i="1"/>
  <c r="F1556" i="1"/>
  <c r="E235" i="1"/>
  <c r="E1556" i="1"/>
  <c r="E67" i="58"/>
  <c r="D235" i="1"/>
  <c r="D1556" i="1"/>
  <c r="E67" i="57"/>
  <c r="C235" i="1"/>
  <c r="I1552" i="1"/>
  <c r="H233" i="1"/>
  <c r="H1552" i="1"/>
  <c r="O58" i="97"/>
  <c r="I57" i="98"/>
  <c r="H234" i="1"/>
  <c r="G233" i="1"/>
  <c r="G234" i="1"/>
  <c r="F233" i="1"/>
  <c r="F1552" i="1"/>
  <c r="F234" i="1"/>
  <c r="E233" i="1"/>
  <c r="E234" i="1"/>
  <c r="E65" i="58"/>
  <c r="D233" i="1"/>
  <c r="E66" i="58"/>
  <c r="D234" i="1"/>
  <c r="D1554" i="1"/>
  <c r="E65" i="57"/>
  <c r="C233" i="1"/>
  <c r="E66" i="57"/>
  <c r="C234" i="1"/>
  <c r="C1554" i="1"/>
  <c r="J1551" i="1"/>
  <c r="H232" i="1"/>
  <c r="H1551" i="1"/>
  <c r="G232" i="1"/>
  <c r="H63" i="17"/>
  <c r="F232" i="1"/>
  <c r="F1551" i="1"/>
  <c r="E232" i="1"/>
  <c r="E64" i="58"/>
  <c r="D232" i="1"/>
  <c r="E64" i="57"/>
  <c r="C232" i="1"/>
  <c r="C1551" i="1"/>
  <c r="J1550" i="1"/>
  <c r="H231" i="1"/>
  <c r="G231" i="1"/>
  <c r="F231" i="1"/>
  <c r="F1550" i="1"/>
  <c r="E231" i="1"/>
  <c r="E63" i="58"/>
  <c r="D231" i="1"/>
  <c r="D1550" i="1"/>
  <c r="E63" i="57"/>
  <c r="C231" i="1"/>
  <c r="B250" i="1"/>
  <c r="B249" i="1"/>
  <c r="B248" i="1"/>
  <c r="B242" i="1"/>
  <c r="B247" i="1"/>
  <c r="B245" i="1"/>
  <c r="B1565" i="1"/>
  <c r="B244" i="1"/>
  <c r="B243" i="1"/>
  <c r="B236" i="1"/>
  <c r="B230" i="1"/>
  <c r="B237" i="1"/>
  <c r="B238" i="1"/>
  <c r="B239" i="1"/>
  <c r="B240" i="1"/>
  <c r="B241" i="1"/>
  <c r="C72" i="17"/>
  <c r="B1562" i="1"/>
  <c r="B235" i="1"/>
  <c r="B233" i="1"/>
  <c r="B234" i="1"/>
  <c r="B232" i="1"/>
  <c r="B231" i="1"/>
  <c r="B220" i="1"/>
  <c r="B219" i="1"/>
  <c r="B218" i="1"/>
  <c r="B212" i="1"/>
  <c r="B1536" i="1"/>
  <c r="B217" i="1"/>
  <c r="B215" i="1"/>
  <c r="B1535" i="1"/>
  <c r="B214" i="1"/>
  <c r="B213" i="1"/>
  <c r="B1534" i="1"/>
  <c r="B206" i="1"/>
  <c r="B200" i="1"/>
  <c r="B1533" i="1"/>
  <c r="B207" i="1"/>
  <c r="B1528" i="1"/>
  <c r="B208" i="1"/>
  <c r="B209" i="1"/>
  <c r="B1530" i="1"/>
  <c r="B210" i="1"/>
  <c r="B1531" i="1"/>
  <c r="B211" i="1"/>
  <c r="B205" i="1"/>
  <c r="B1526" i="1"/>
  <c r="B203" i="1"/>
  <c r="B204" i="1"/>
  <c r="B1525" i="1"/>
  <c r="B202" i="1"/>
  <c r="B1521" i="1"/>
  <c r="B1522" i="1"/>
  <c r="C171" i="1"/>
  <c r="C170" i="1"/>
  <c r="C1490" i="1"/>
  <c r="D171" i="1"/>
  <c r="D170" i="1"/>
  <c r="E171" i="1"/>
  <c r="E170" i="1"/>
  <c r="F171" i="1"/>
  <c r="F170" i="1"/>
  <c r="F1490" i="1"/>
  <c r="G171" i="1"/>
  <c r="G170" i="1"/>
  <c r="G174" i="1"/>
  <c r="G1494" i="1"/>
  <c r="G1490" i="1"/>
  <c r="H171" i="1"/>
  <c r="H170" i="1"/>
  <c r="J1491" i="1"/>
  <c r="C172" i="1"/>
  <c r="D172" i="1"/>
  <c r="E172" i="1"/>
  <c r="E1491" i="1"/>
  <c r="F172" i="1"/>
  <c r="G172" i="1"/>
  <c r="H172" i="1"/>
  <c r="C173" i="1"/>
  <c r="C1492" i="1"/>
  <c r="D173" i="1"/>
  <c r="E173" i="1"/>
  <c r="F173" i="1"/>
  <c r="G173" i="1"/>
  <c r="H173" i="1"/>
  <c r="C174" i="1"/>
  <c r="C1494" i="1"/>
  <c r="D174" i="1"/>
  <c r="E174" i="1"/>
  <c r="E1494" i="1"/>
  <c r="F174" i="1"/>
  <c r="F1494" i="1"/>
  <c r="H174" i="1"/>
  <c r="J1494" i="1"/>
  <c r="C175" i="1"/>
  <c r="D175" i="1"/>
  <c r="E175" i="1"/>
  <c r="E1496" i="1"/>
  <c r="F175" i="1"/>
  <c r="G175" i="1"/>
  <c r="G1496" i="1"/>
  <c r="H175" i="1"/>
  <c r="I1496" i="1"/>
  <c r="J1496" i="1"/>
  <c r="C176" i="1"/>
  <c r="C1497" i="1"/>
  <c r="D176" i="1"/>
  <c r="E176" i="1"/>
  <c r="E1497" i="1"/>
  <c r="F176" i="1"/>
  <c r="G176" i="1"/>
  <c r="H176" i="1"/>
  <c r="J1497" i="1"/>
  <c r="C177" i="1"/>
  <c r="D177" i="1"/>
  <c r="D1498" i="1"/>
  <c r="E177" i="1"/>
  <c r="E1498" i="1"/>
  <c r="F177" i="1"/>
  <c r="G177" i="1"/>
  <c r="G1498" i="1"/>
  <c r="H177" i="1"/>
  <c r="I1498" i="1"/>
  <c r="J1498" i="1"/>
  <c r="C178" i="1"/>
  <c r="C1499" i="1"/>
  <c r="D178" i="1"/>
  <c r="D1499" i="1"/>
  <c r="E178" i="1"/>
  <c r="E1499" i="1"/>
  <c r="F178" i="1"/>
  <c r="F1499" i="1"/>
  <c r="G178" i="1"/>
  <c r="H178" i="1"/>
  <c r="H1499" i="1"/>
  <c r="J1499" i="1"/>
  <c r="C179" i="1"/>
  <c r="D179" i="1"/>
  <c r="D1500" i="1"/>
  <c r="E179" i="1"/>
  <c r="E1500" i="1"/>
  <c r="F179" i="1"/>
  <c r="F1500" i="1"/>
  <c r="G179" i="1"/>
  <c r="G1500" i="1"/>
  <c r="H179" i="1"/>
  <c r="I1500" i="1"/>
  <c r="J1500" i="1"/>
  <c r="C180" i="1"/>
  <c r="C1501" i="1"/>
  <c r="D180" i="1"/>
  <c r="E180" i="1"/>
  <c r="E1501" i="1"/>
  <c r="F180" i="1"/>
  <c r="G180" i="1"/>
  <c r="H180" i="1"/>
  <c r="J1501" i="1"/>
  <c r="C181" i="1"/>
  <c r="C1502" i="1"/>
  <c r="D181" i="1"/>
  <c r="E181" i="1"/>
  <c r="F181" i="1"/>
  <c r="G181" i="1"/>
  <c r="G1502" i="1"/>
  <c r="H181" i="1"/>
  <c r="I1502" i="1"/>
  <c r="J1502" i="1"/>
  <c r="C182" i="1"/>
  <c r="D182" i="1"/>
  <c r="D1503" i="1"/>
  <c r="E182" i="1"/>
  <c r="E1503" i="1"/>
  <c r="F182" i="1"/>
  <c r="F1503" i="1"/>
  <c r="G182" i="1"/>
  <c r="G1503" i="1"/>
  <c r="H182" i="1"/>
  <c r="H188" i="1"/>
  <c r="H1506" i="1"/>
  <c r="J1503" i="1"/>
  <c r="C184" i="1"/>
  <c r="C183" i="1"/>
  <c r="D184" i="1"/>
  <c r="D183" i="1"/>
  <c r="D1504" i="1"/>
  <c r="E184" i="1"/>
  <c r="E183" i="1"/>
  <c r="E1504" i="1"/>
  <c r="F184" i="1"/>
  <c r="F183" i="1"/>
  <c r="F1504" i="1"/>
  <c r="G184" i="1"/>
  <c r="G183" i="1"/>
  <c r="G1504" i="1"/>
  <c r="H184" i="1"/>
  <c r="H183" i="1"/>
  <c r="C187" i="1"/>
  <c r="C185" i="1"/>
  <c r="D187" i="1"/>
  <c r="D185" i="1"/>
  <c r="E187" i="1"/>
  <c r="E185" i="1"/>
  <c r="E1505" i="1"/>
  <c r="F187" i="1"/>
  <c r="F185" i="1"/>
  <c r="F1505" i="1"/>
  <c r="G187" i="1"/>
  <c r="G185" i="1"/>
  <c r="G1505" i="1"/>
  <c r="H187" i="1"/>
  <c r="H185" i="1"/>
  <c r="I1505" i="1"/>
  <c r="C188" i="1"/>
  <c r="C1506" i="1"/>
  <c r="D188" i="1"/>
  <c r="D1506" i="1"/>
  <c r="E188" i="1"/>
  <c r="F188" i="1"/>
  <c r="F1506" i="1"/>
  <c r="G188" i="1"/>
  <c r="G1506" i="1"/>
  <c r="I1506" i="1"/>
  <c r="C190" i="1"/>
  <c r="C189" i="1"/>
  <c r="C1507" i="1"/>
  <c r="D190" i="1"/>
  <c r="D189" i="1"/>
  <c r="E190" i="1"/>
  <c r="E189" i="1"/>
  <c r="E1507" i="1"/>
  <c r="F190" i="1"/>
  <c r="F189" i="1"/>
  <c r="F1507" i="1"/>
  <c r="G190" i="1"/>
  <c r="G189" i="1"/>
  <c r="H190" i="1"/>
  <c r="H189" i="1"/>
  <c r="I1507" i="1"/>
  <c r="B190" i="1"/>
  <c r="B189" i="1"/>
  <c r="B1507" i="1"/>
  <c r="B188" i="1"/>
  <c r="B182" i="1"/>
  <c r="B1506" i="1"/>
  <c r="B170" i="1"/>
  <c r="B1503" i="1"/>
  <c r="B187" i="1"/>
  <c r="B185" i="1"/>
  <c r="B1505" i="1"/>
  <c r="B184" i="1"/>
  <c r="B183" i="1"/>
  <c r="B1504" i="1"/>
  <c r="B181" i="1"/>
  <c r="B180" i="1"/>
  <c r="B1501" i="1"/>
  <c r="B179" i="1"/>
  <c r="B1500" i="1"/>
  <c r="B178" i="1"/>
  <c r="B1499" i="1"/>
  <c r="B177" i="1"/>
  <c r="B176" i="1"/>
  <c r="B175" i="1"/>
  <c r="B1496" i="1"/>
  <c r="B173" i="1"/>
  <c r="B172" i="1"/>
  <c r="B1493" i="1"/>
  <c r="B174" i="1"/>
  <c r="B1491" i="1"/>
  <c r="B171" i="1"/>
  <c r="H160" i="1"/>
  <c r="H159" i="1"/>
  <c r="G160" i="1"/>
  <c r="G159" i="1"/>
  <c r="G1477" i="1"/>
  <c r="F160" i="1"/>
  <c r="F159" i="1"/>
  <c r="E160" i="1"/>
  <c r="E159" i="1"/>
  <c r="B82" i="57"/>
  <c r="C160" i="1"/>
  <c r="H158" i="1"/>
  <c r="H152" i="1"/>
  <c r="G158" i="1"/>
  <c r="G152" i="1"/>
  <c r="G1476" i="1"/>
  <c r="F158" i="1"/>
  <c r="F152" i="1"/>
  <c r="E158" i="1"/>
  <c r="E152" i="1"/>
  <c r="B80" i="58"/>
  <c r="D158" i="1"/>
  <c r="B80" i="57"/>
  <c r="C158" i="1"/>
  <c r="J1475" i="1"/>
  <c r="H157" i="1"/>
  <c r="H155" i="1"/>
  <c r="H1475" i="1"/>
  <c r="G157" i="1"/>
  <c r="G155" i="1"/>
  <c r="F157" i="1"/>
  <c r="F155" i="1"/>
  <c r="E157" i="1"/>
  <c r="E155" i="1"/>
  <c r="E1475" i="1"/>
  <c r="B79" i="58"/>
  <c r="D157" i="1"/>
  <c r="B79" i="57"/>
  <c r="C157" i="1"/>
  <c r="B77" i="57"/>
  <c r="C155" i="1"/>
  <c r="C1475" i="1"/>
  <c r="J1474" i="1"/>
  <c r="H153" i="1"/>
  <c r="H154" i="1"/>
  <c r="G153" i="1"/>
  <c r="G154" i="1"/>
  <c r="F153" i="1"/>
  <c r="F154" i="1"/>
  <c r="E153" i="1"/>
  <c r="E154" i="1"/>
  <c r="B75" i="58"/>
  <c r="D153" i="1"/>
  <c r="E24" i="17"/>
  <c r="E23" i="36"/>
  <c r="B76" i="58"/>
  <c r="D154" i="1"/>
  <c r="B75" i="57"/>
  <c r="C153" i="1"/>
  <c r="B76" i="57"/>
  <c r="C154" i="1"/>
  <c r="I1473" i="1"/>
  <c r="H140" i="1"/>
  <c r="G140" i="1"/>
  <c r="G1473" i="1"/>
  <c r="F140" i="1"/>
  <c r="F146" i="1"/>
  <c r="F1467" i="1"/>
  <c r="E140" i="1"/>
  <c r="E1473" i="1"/>
  <c r="B69" i="58"/>
  <c r="D147" i="1"/>
  <c r="D1468" i="1"/>
  <c r="B62" i="57"/>
  <c r="C140" i="1"/>
  <c r="J1472" i="1"/>
  <c r="H151" i="1"/>
  <c r="G151" i="1"/>
  <c r="G1472" i="1"/>
  <c r="F151" i="1"/>
  <c r="E151" i="1"/>
  <c r="E1472" i="1"/>
  <c r="I1471" i="1"/>
  <c r="H150" i="1"/>
  <c r="G150" i="1"/>
  <c r="F150" i="1"/>
  <c r="E150" i="1"/>
  <c r="E1471" i="1"/>
  <c r="B72" i="57"/>
  <c r="C150" i="1"/>
  <c r="H149" i="1"/>
  <c r="G149" i="1"/>
  <c r="G1470" i="1"/>
  <c r="F149" i="1"/>
  <c r="F1470" i="1"/>
  <c r="E149" i="1"/>
  <c r="E1470" i="1"/>
  <c r="B71" i="58"/>
  <c r="D149" i="1"/>
  <c r="D1470" i="1"/>
  <c r="B71" i="57"/>
  <c r="C149" i="1"/>
  <c r="H148" i="1"/>
  <c r="G148" i="1"/>
  <c r="F148" i="1"/>
  <c r="E148" i="1"/>
  <c r="E1469" i="1"/>
  <c r="B70" i="57"/>
  <c r="C148" i="1"/>
  <c r="C1469" i="1"/>
  <c r="I1468" i="1"/>
  <c r="H147" i="1"/>
  <c r="G147" i="1"/>
  <c r="G1468" i="1"/>
  <c r="F147" i="1"/>
  <c r="E147" i="1"/>
  <c r="E1468" i="1"/>
  <c r="B69" i="57"/>
  <c r="C147" i="1"/>
  <c r="I1467" i="1"/>
  <c r="H146" i="1"/>
  <c r="G146" i="1"/>
  <c r="G1467" i="1"/>
  <c r="E146" i="1"/>
  <c r="E1467" i="1"/>
  <c r="B68" i="58"/>
  <c r="D146" i="1"/>
  <c r="B68" i="57"/>
  <c r="C146" i="1"/>
  <c r="J1466" i="1"/>
  <c r="H145" i="1"/>
  <c r="G145" i="1"/>
  <c r="F145" i="1"/>
  <c r="F1466" i="1"/>
  <c r="E145" i="1"/>
  <c r="E1466" i="1"/>
  <c r="B67" i="58"/>
  <c r="D145" i="1"/>
  <c r="D1466" i="1"/>
  <c r="B67" i="57"/>
  <c r="C145" i="1"/>
  <c r="H143" i="1"/>
  <c r="H1462" i="1"/>
  <c r="O13" i="97"/>
  <c r="I12" i="98"/>
  <c r="H144" i="1"/>
  <c r="G143" i="1"/>
  <c r="G144" i="1"/>
  <c r="G1464" i="1"/>
  <c r="F143" i="1"/>
  <c r="F144" i="1"/>
  <c r="F1464" i="1"/>
  <c r="E143" i="1"/>
  <c r="E144" i="1"/>
  <c r="E1464" i="1"/>
  <c r="B65" i="58"/>
  <c r="D143" i="1"/>
  <c r="D1462" i="1"/>
  <c r="B66" i="58"/>
  <c r="D144" i="1"/>
  <c r="D1464" i="1"/>
  <c r="B65" i="57"/>
  <c r="C143" i="1"/>
  <c r="B66" i="57"/>
  <c r="C144" i="1"/>
  <c r="H142" i="1"/>
  <c r="G142" i="1"/>
  <c r="G1463" i="1"/>
  <c r="F142" i="1"/>
  <c r="E142" i="1"/>
  <c r="B64" i="58"/>
  <c r="D142" i="1"/>
  <c r="B64" i="57"/>
  <c r="C142" i="1"/>
  <c r="E1461" i="1"/>
  <c r="J1460" i="1"/>
  <c r="H141" i="1"/>
  <c r="G141" i="1"/>
  <c r="F141" i="1"/>
  <c r="E141" i="1"/>
  <c r="E1460" i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i="1"/>
  <c r="B79" i="2"/>
  <c r="B157" i="1"/>
  <c r="B77" i="2"/>
  <c r="B155" i="1"/>
  <c r="B75" i="2"/>
  <c r="B153" i="1"/>
  <c r="B76" i="2"/>
  <c r="B154" i="1"/>
  <c r="B62" i="2"/>
  <c r="B140" i="1"/>
  <c r="B151" i="1"/>
  <c r="B72" i="2"/>
  <c r="B150" i="1"/>
  <c r="C21" i="17"/>
  <c r="C20" i="36"/>
  <c r="B71" i="2"/>
  <c r="B149" i="1"/>
  <c r="B70" i="2"/>
  <c r="B148" i="1"/>
  <c r="B69" i="2"/>
  <c r="B147" i="1"/>
  <c r="B68" i="2"/>
  <c r="B146" i="1"/>
  <c r="C17" i="17"/>
  <c r="C16" i="36"/>
  <c r="B67" i="2"/>
  <c r="B145" i="1"/>
  <c r="B65" i="2"/>
  <c r="B143" i="1"/>
  <c r="C14" i="17"/>
  <c r="C13" i="36"/>
  <c r="B66" i="2"/>
  <c r="B144" i="1"/>
  <c r="B64" i="2"/>
  <c r="B142" i="1"/>
  <c r="B63" i="2"/>
  <c r="B141" i="1"/>
  <c r="B201" i="1"/>
  <c r="B1520" i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/>
  <c r="H1849" i="1"/>
  <c r="AM90" i="57"/>
  <c r="F1401" i="1"/>
  <c r="AN90" i="57"/>
  <c r="G1401" i="1"/>
  <c r="AM90" i="58"/>
  <c r="I1401" i="1"/>
  <c r="AN90" i="58"/>
  <c r="J1401" i="1"/>
  <c r="AM91" i="57"/>
  <c r="F1402" i="1"/>
  <c r="AN91" i="57"/>
  <c r="G1402" i="1"/>
  <c r="AM91" i="58"/>
  <c r="I1402" i="1"/>
  <c r="AN91" i="58"/>
  <c r="J1402" i="1"/>
  <c r="AM92" i="57"/>
  <c r="F1403" i="1"/>
  <c r="AN92" i="57"/>
  <c r="G1403" i="1"/>
  <c r="AM92" i="58"/>
  <c r="I1403" i="1"/>
  <c r="AN92" i="58"/>
  <c r="J1403" i="1"/>
  <c r="AM93" i="57"/>
  <c r="F1404" i="1"/>
  <c r="AN93" i="57"/>
  <c r="G1404" i="1"/>
  <c r="AM93" i="58"/>
  <c r="I1404" i="1"/>
  <c r="AN93" i="58"/>
  <c r="J1404" i="1"/>
  <c r="AM94" i="57"/>
  <c r="F1405" i="1"/>
  <c r="AN94" i="57"/>
  <c r="G1405" i="1"/>
  <c r="AM94" i="58"/>
  <c r="I1405" i="1"/>
  <c r="AN94" i="58"/>
  <c r="J1405" i="1"/>
  <c r="AM95" i="57"/>
  <c r="F1406" i="1"/>
  <c r="AN95" i="57"/>
  <c r="G1406" i="1"/>
  <c r="AM95" i="58"/>
  <c r="I1406" i="1"/>
  <c r="AN95" i="58"/>
  <c r="J1406" i="1"/>
  <c r="AM96" i="57"/>
  <c r="F1407" i="1"/>
  <c r="AN96" i="57"/>
  <c r="G1407" i="1"/>
  <c r="AM96" i="58"/>
  <c r="I1407" i="1"/>
  <c r="AN96" i="58"/>
  <c r="J1407" i="1"/>
  <c r="AM97" i="57"/>
  <c r="F1408" i="1"/>
  <c r="AN97" i="57"/>
  <c r="G1408" i="1"/>
  <c r="AM97" i="58"/>
  <c r="I1408" i="1"/>
  <c r="AN97" i="58"/>
  <c r="J1408" i="1"/>
  <c r="AM98" i="57"/>
  <c r="F1409" i="1"/>
  <c r="AN98" i="57"/>
  <c r="G1409" i="1"/>
  <c r="AM98" i="58"/>
  <c r="I1409" i="1"/>
  <c r="AN98" i="58"/>
  <c r="J1409" i="1"/>
  <c r="AM99" i="57"/>
  <c r="F1410" i="1"/>
  <c r="AN99" i="57"/>
  <c r="G1410" i="1"/>
  <c r="AM99" i="58"/>
  <c r="I1410" i="1"/>
  <c r="AN99" i="58"/>
  <c r="J1410" i="1"/>
  <c r="AM100" i="57"/>
  <c r="F1411" i="1"/>
  <c r="AN100" i="57"/>
  <c r="G1411" i="1"/>
  <c r="AM100" i="58"/>
  <c r="I1411" i="1"/>
  <c r="AN100" i="58"/>
  <c r="J1411" i="1"/>
  <c r="AM185" i="57"/>
  <c r="AM101" i="57"/>
  <c r="F1412" i="1"/>
  <c r="AN185" i="57"/>
  <c r="AN101" i="57"/>
  <c r="G1412" i="1"/>
  <c r="AM185" i="58"/>
  <c r="AM101" i="58"/>
  <c r="I1412" i="1"/>
  <c r="AN185" i="58"/>
  <c r="AN101" i="58"/>
  <c r="J1412" i="1"/>
  <c r="AM186" i="57"/>
  <c r="AM102" i="57"/>
  <c r="F1413" i="1"/>
  <c r="AN186" i="57"/>
  <c r="AN102" i="57"/>
  <c r="G1413" i="1"/>
  <c r="AM186" i="58"/>
  <c r="AM102" i="58"/>
  <c r="I1413" i="1"/>
  <c r="AN186" i="58"/>
  <c r="AN102" i="58"/>
  <c r="J1413" i="1"/>
  <c r="AM187" i="57"/>
  <c r="AM103" i="57"/>
  <c r="F1414" i="1"/>
  <c r="AN187" i="57"/>
  <c r="AN103" i="57"/>
  <c r="G1414" i="1"/>
  <c r="AM187" i="58"/>
  <c r="AM103" i="58"/>
  <c r="I1414" i="1"/>
  <c r="AN187" i="58"/>
  <c r="AN103" i="58"/>
  <c r="J1414" i="1"/>
  <c r="AL104" i="57"/>
  <c r="E1415" i="1"/>
  <c r="AM188" i="57"/>
  <c r="AM104" i="57"/>
  <c r="F1415" i="1"/>
  <c r="AN188" i="57"/>
  <c r="AN104" i="57"/>
  <c r="G1415" i="1"/>
  <c r="AL104" i="58"/>
  <c r="H1415" i="1"/>
  <c r="AM188" i="58"/>
  <c r="AM104" i="58"/>
  <c r="I1415" i="1"/>
  <c r="AN188" i="58"/>
  <c r="AN104" i="58"/>
  <c r="J1415" i="1"/>
  <c r="AM189" i="57"/>
  <c r="AM105" i="57"/>
  <c r="F1416" i="1"/>
  <c r="AN189" i="57"/>
  <c r="AN105" i="57"/>
  <c r="G1416" i="1"/>
  <c r="AM189" i="58"/>
  <c r="AM105" i="58"/>
  <c r="I1416" i="1"/>
  <c r="AN189" i="58"/>
  <c r="AN105" i="58"/>
  <c r="J1416" i="1"/>
  <c r="AM190" i="57"/>
  <c r="AM106" i="57"/>
  <c r="F1417" i="1"/>
  <c r="AN190" i="57"/>
  <c r="AN106" i="57"/>
  <c r="G1417" i="1"/>
  <c r="AM190" i="58"/>
  <c r="AM106" i="58"/>
  <c r="I1417" i="1"/>
  <c r="AN190" i="58"/>
  <c r="AN106" i="58"/>
  <c r="J1417" i="1"/>
  <c r="AM191" i="57"/>
  <c r="AM107" i="57"/>
  <c r="F1418" i="1"/>
  <c r="AN191" i="57"/>
  <c r="AN107" i="57"/>
  <c r="G1418" i="1"/>
  <c r="AM191" i="58"/>
  <c r="AM107" i="58"/>
  <c r="I1418" i="1"/>
  <c r="AN191" i="58"/>
  <c r="AN107" i="58"/>
  <c r="J1418" i="1"/>
  <c r="AM192" i="57"/>
  <c r="AM108" i="57"/>
  <c r="F1419" i="1"/>
  <c r="AN192" i="57"/>
  <c r="AN108" i="57"/>
  <c r="G1419" i="1"/>
  <c r="AM192" i="58"/>
  <c r="AM108" i="58"/>
  <c r="I1419" i="1"/>
  <c r="AN192" i="58"/>
  <c r="AN108" i="58"/>
  <c r="J1419" i="1"/>
  <c r="AN89" i="58"/>
  <c r="J1400" i="1"/>
  <c r="AN89" i="57"/>
  <c r="G1400" i="1"/>
  <c r="AM89" i="58"/>
  <c r="I1400" i="1"/>
  <c r="AM89" i="57"/>
  <c r="F1400" i="1"/>
  <c r="AJ90" i="57"/>
  <c r="F1371" i="1"/>
  <c r="AK90" i="57"/>
  <c r="G1371" i="1"/>
  <c r="AJ90" i="58"/>
  <c r="I1371" i="1"/>
  <c r="AK90" i="58"/>
  <c r="J1371" i="1"/>
  <c r="AJ91" i="57"/>
  <c r="F1372" i="1"/>
  <c r="AK91" i="57"/>
  <c r="G1372" i="1"/>
  <c r="AJ91" i="58"/>
  <c r="I1372" i="1"/>
  <c r="AK91" i="58"/>
  <c r="J1372" i="1"/>
  <c r="AJ92" i="57"/>
  <c r="F1373" i="1"/>
  <c r="AK92" i="57"/>
  <c r="G1373" i="1"/>
  <c r="AJ92" i="58"/>
  <c r="I1373" i="1"/>
  <c r="AK92" i="58"/>
  <c r="J1373" i="1"/>
  <c r="AJ93" i="57"/>
  <c r="F1374" i="1"/>
  <c r="AK93" i="57"/>
  <c r="G1374" i="1"/>
  <c r="AJ93" i="58"/>
  <c r="I1374" i="1"/>
  <c r="AK93" i="58"/>
  <c r="J1374" i="1"/>
  <c r="AJ94" i="57"/>
  <c r="F1375" i="1"/>
  <c r="AK94" i="57"/>
  <c r="G1375" i="1"/>
  <c r="AJ94" i="58"/>
  <c r="I1375" i="1"/>
  <c r="AK94" i="58"/>
  <c r="J1375" i="1"/>
  <c r="AJ95" i="57"/>
  <c r="F1376" i="1"/>
  <c r="AK95" i="57"/>
  <c r="G1376" i="1"/>
  <c r="AJ95" i="58"/>
  <c r="I1376" i="1"/>
  <c r="AK95" i="58"/>
  <c r="J1376" i="1"/>
  <c r="AJ96" i="57"/>
  <c r="F1377" i="1"/>
  <c r="AK96" i="57"/>
  <c r="G1377" i="1"/>
  <c r="AJ96" i="58"/>
  <c r="I1377" i="1"/>
  <c r="AK96" i="58"/>
  <c r="J1377" i="1"/>
  <c r="AJ97" i="57"/>
  <c r="F1378" i="1"/>
  <c r="AK97" i="57"/>
  <c r="G1378" i="1"/>
  <c r="AJ97" i="58"/>
  <c r="I1378" i="1"/>
  <c r="AK97" i="58"/>
  <c r="J1378" i="1"/>
  <c r="AJ98" i="57"/>
  <c r="F1379" i="1"/>
  <c r="AK98" i="57"/>
  <c r="G1379" i="1"/>
  <c r="AJ98" i="58"/>
  <c r="I1379" i="1"/>
  <c r="AK98" i="58"/>
  <c r="J1379" i="1"/>
  <c r="AJ99" i="57"/>
  <c r="F1380" i="1"/>
  <c r="AK99" i="57"/>
  <c r="G1380" i="1"/>
  <c r="AJ99" i="58"/>
  <c r="I1380" i="1"/>
  <c r="AK99" i="58"/>
  <c r="J1380" i="1"/>
  <c r="AJ100" i="57"/>
  <c r="F1381" i="1"/>
  <c r="AK100" i="57"/>
  <c r="G1381" i="1"/>
  <c r="AJ100" i="58"/>
  <c r="I1381" i="1"/>
  <c r="AK100" i="58"/>
  <c r="J1381" i="1"/>
  <c r="AJ185" i="57"/>
  <c r="AJ101" i="57"/>
  <c r="F1382" i="1"/>
  <c r="AK185" i="57"/>
  <c r="AK101" i="57"/>
  <c r="G1382" i="1"/>
  <c r="AJ101" i="58"/>
  <c r="I1382" i="1"/>
  <c r="AK101" i="58"/>
  <c r="J1382" i="1"/>
  <c r="AJ186" i="57"/>
  <c r="AJ102" i="57"/>
  <c r="F1383" i="1"/>
  <c r="AK186" i="57"/>
  <c r="AK102" i="57"/>
  <c r="G1383" i="1"/>
  <c r="AJ102" i="58"/>
  <c r="I1383" i="1"/>
  <c r="AK102" i="58"/>
  <c r="J1383" i="1"/>
  <c r="AJ187" i="57"/>
  <c r="AJ103" i="57"/>
  <c r="F1384" i="1"/>
  <c r="AK187" i="57"/>
  <c r="AK103" i="57"/>
  <c r="G1384" i="1"/>
  <c r="AJ103" i="58"/>
  <c r="I1384" i="1"/>
  <c r="AK103" i="58"/>
  <c r="J1384" i="1"/>
  <c r="AI104" i="57"/>
  <c r="E1385" i="1"/>
  <c r="AJ188" i="57"/>
  <c r="AJ104" i="57"/>
  <c r="F1385" i="1"/>
  <c r="AK188" i="57"/>
  <c r="AK104" i="57"/>
  <c r="G1385" i="1"/>
  <c r="AI104" i="58"/>
  <c r="H1385" i="1"/>
  <c r="AJ104" i="58"/>
  <c r="I1385" i="1"/>
  <c r="AK104" i="58"/>
  <c r="J1385" i="1"/>
  <c r="AJ189" i="57"/>
  <c r="AJ105" i="57"/>
  <c r="F1386" i="1"/>
  <c r="AK189" i="57"/>
  <c r="AK105" i="57"/>
  <c r="G1386" i="1"/>
  <c r="AJ105" i="58"/>
  <c r="I1386" i="1"/>
  <c r="AK105" i="58"/>
  <c r="J1386" i="1"/>
  <c r="AJ190" i="57"/>
  <c r="AJ106" i="57"/>
  <c r="F1387" i="1"/>
  <c r="AK190" i="57"/>
  <c r="AK106" i="57"/>
  <c r="G1387" i="1"/>
  <c r="AJ106" i="58"/>
  <c r="I1387" i="1"/>
  <c r="AK106" i="58"/>
  <c r="J1387" i="1"/>
  <c r="AJ191" i="57"/>
  <c r="AJ107" i="57"/>
  <c r="F1388" i="1"/>
  <c r="AK191" i="57"/>
  <c r="AK107" i="57"/>
  <c r="G1388" i="1"/>
  <c r="AJ107" i="58"/>
  <c r="I1388" i="1"/>
  <c r="AK107" i="58"/>
  <c r="J1388" i="1"/>
  <c r="AJ192" i="57"/>
  <c r="AJ108" i="57"/>
  <c r="F1389" i="1"/>
  <c r="AK192" i="57"/>
  <c r="AK108" i="57"/>
  <c r="G1389" i="1"/>
  <c r="AJ108" i="58"/>
  <c r="I1389" i="1"/>
  <c r="AK108" i="58"/>
  <c r="J1389" i="1"/>
  <c r="AK89" i="58"/>
  <c r="J1370" i="1"/>
  <c r="AK89" i="57"/>
  <c r="G1370" i="1"/>
  <c r="AJ89" i="58"/>
  <c r="I1370" i="1"/>
  <c r="AJ89" i="57"/>
  <c r="F1370" i="1"/>
  <c r="AG90" i="57"/>
  <c r="F1341" i="1"/>
  <c r="AH90" i="57"/>
  <c r="G1341" i="1"/>
  <c r="AG90" i="58"/>
  <c r="I1341" i="1"/>
  <c r="AH90" i="58"/>
  <c r="J1341" i="1"/>
  <c r="AG91" i="57"/>
  <c r="F1342" i="1"/>
  <c r="AH91" i="57"/>
  <c r="G1342" i="1"/>
  <c r="AG91" i="58"/>
  <c r="I1342" i="1"/>
  <c r="AH91" i="58"/>
  <c r="J1342" i="1"/>
  <c r="AG92" i="57"/>
  <c r="F1343" i="1"/>
  <c r="AH92" i="57"/>
  <c r="G1343" i="1"/>
  <c r="AG92" i="58"/>
  <c r="I1343" i="1"/>
  <c r="AH92" i="58"/>
  <c r="J1343" i="1"/>
  <c r="AG93" i="57"/>
  <c r="F1344" i="1"/>
  <c r="AH93" i="57"/>
  <c r="G1344" i="1"/>
  <c r="AG93" i="58"/>
  <c r="I1344" i="1"/>
  <c r="AH93" i="58"/>
  <c r="J1344" i="1"/>
  <c r="AG94" i="57"/>
  <c r="F1345" i="1"/>
  <c r="AH94" i="57"/>
  <c r="G1345" i="1"/>
  <c r="AG94" i="58"/>
  <c r="I1345" i="1"/>
  <c r="AH94" i="58"/>
  <c r="J1345" i="1"/>
  <c r="AG95" i="57"/>
  <c r="F1346" i="1"/>
  <c r="AH95" i="57"/>
  <c r="G1346" i="1"/>
  <c r="AG95" i="58"/>
  <c r="I1346" i="1"/>
  <c r="AH95" i="58"/>
  <c r="J1346" i="1"/>
  <c r="AG96" i="57"/>
  <c r="F1347" i="1"/>
  <c r="AH96" i="57"/>
  <c r="G1347" i="1"/>
  <c r="AG96" i="58"/>
  <c r="I1347" i="1"/>
  <c r="AH96" i="58"/>
  <c r="J1347" i="1"/>
  <c r="AG97" i="57"/>
  <c r="F1348" i="1"/>
  <c r="AH97" i="57"/>
  <c r="G1348" i="1"/>
  <c r="AG97" i="58"/>
  <c r="I1348" i="1"/>
  <c r="AH97" i="58"/>
  <c r="J1348" i="1"/>
  <c r="AG98" i="57"/>
  <c r="F1349" i="1"/>
  <c r="AH98" i="57"/>
  <c r="G1349" i="1"/>
  <c r="AG98" i="58"/>
  <c r="I1349" i="1"/>
  <c r="AH98" i="58"/>
  <c r="J1349" i="1"/>
  <c r="AG99" i="57"/>
  <c r="F1350" i="1"/>
  <c r="AH99" i="57"/>
  <c r="G1350" i="1"/>
  <c r="AG99" i="58"/>
  <c r="I1350" i="1"/>
  <c r="AH99" i="58"/>
  <c r="J1350" i="1"/>
  <c r="AG100" i="57"/>
  <c r="F1351" i="1"/>
  <c r="AH100" i="57"/>
  <c r="G1351" i="1"/>
  <c r="AG100" i="58"/>
  <c r="I1351" i="1"/>
  <c r="AH100" i="58"/>
  <c r="J1351" i="1"/>
  <c r="AG101" i="57"/>
  <c r="F1352" i="1"/>
  <c r="AH101" i="57"/>
  <c r="G1352" i="1"/>
  <c r="AG101" i="58"/>
  <c r="I1352" i="1"/>
  <c r="AH101" i="58"/>
  <c r="J1352" i="1"/>
  <c r="AG102" i="57"/>
  <c r="F1353" i="1"/>
  <c r="AH102" i="57"/>
  <c r="G1353" i="1"/>
  <c r="AG102" i="58"/>
  <c r="I1353" i="1"/>
  <c r="AH102" i="58"/>
  <c r="J1353" i="1"/>
  <c r="AG103" i="57"/>
  <c r="F1354" i="1"/>
  <c r="AH103" i="57"/>
  <c r="G1354" i="1"/>
  <c r="AG103" i="58"/>
  <c r="I1354" i="1"/>
  <c r="AH103" i="58"/>
  <c r="J1354" i="1"/>
  <c r="AF104" i="57"/>
  <c r="E1355" i="1"/>
  <c r="AG104" i="57"/>
  <c r="F1355" i="1"/>
  <c r="AH104" i="57"/>
  <c r="G1355" i="1"/>
  <c r="AF104" i="58"/>
  <c r="H1355" i="1"/>
  <c r="AG104" i="58"/>
  <c r="I1355" i="1"/>
  <c r="AH104" i="58"/>
  <c r="J1355" i="1"/>
  <c r="AG105" i="57"/>
  <c r="F1356" i="1"/>
  <c r="AH105" i="57"/>
  <c r="G1356" i="1"/>
  <c r="AG105" i="58"/>
  <c r="I1356" i="1"/>
  <c r="AH105" i="58"/>
  <c r="J1356" i="1"/>
  <c r="AG106" i="57"/>
  <c r="F1357" i="1"/>
  <c r="AH106" i="57"/>
  <c r="G1357" i="1"/>
  <c r="AG106" i="58"/>
  <c r="I1357" i="1"/>
  <c r="AH106" i="58"/>
  <c r="J1357" i="1"/>
  <c r="AG107" i="57"/>
  <c r="F1358" i="1"/>
  <c r="AH107" i="57"/>
  <c r="G1358" i="1"/>
  <c r="AG107" i="58"/>
  <c r="I1358" i="1"/>
  <c r="AH107" i="58"/>
  <c r="J1358" i="1"/>
  <c r="AG108" i="57"/>
  <c r="F1359" i="1"/>
  <c r="AH108" i="57"/>
  <c r="G1359" i="1"/>
  <c r="AG108" i="58"/>
  <c r="I1359" i="1"/>
  <c r="AH108" i="58"/>
  <c r="J1359" i="1"/>
  <c r="AH89" i="58"/>
  <c r="J1340" i="1"/>
  <c r="AH89" i="57"/>
  <c r="G1340" i="1"/>
  <c r="AG89" i="58"/>
  <c r="I1340" i="1"/>
  <c r="AG89" i="57"/>
  <c r="F1340" i="1"/>
  <c r="AD90" i="57"/>
  <c r="F1311" i="1"/>
  <c r="AE90" i="57"/>
  <c r="G1311" i="1"/>
  <c r="AD90" i="58"/>
  <c r="I1311" i="1"/>
  <c r="AE90" i="58"/>
  <c r="J1311" i="1"/>
  <c r="AD91" i="57"/>
  <c r="F1312" i="1"/>
  <c r="AE91" i="57"/>
  <c r="G1312" i="1"/>
  <c r="AD91" i="58"/>
  <c r="I1312" i="1"/>
  <c r="AE91" i="58"/>
  <c r="J1312" i="1"/>
  <c r="AD92" i="57"/>
  <c r="F1313" i="1"/>
  <c r="AE92" i="57"/>
  <c r="G1313" i="1"/>
  <c r="AD92" i="58"/>
  <c r="I1313" i="1"/>
  <c r="AE92" i="58"/>
  <c r="J1313" i="1"/>
  <c r="AD93" i="57"/>
  <c r="F1314" i="1"/>
  <c r="AE93" i="57"/>
  <c r="G1314" i="1"/>
  <c r="AD93" i="58"/>
  <c r="I1314" i="1"/>
  <c r="AE93" i="58"/>
  <c r="J1314" i="1"/>
  <c r="AD94" i="57"/>
  <c r="F1315" i="1"/>
  <c r="AE94" i="57"/>
  <c r="G1315" i="1"/>
  <c r="AD94" i="58"/>
  <c r="I1315" i="1"/>
  <c r="AE94" i="58"/>
  <c r="J1315" i="1"/>
  <c r="AD95" i="57"/>
  <c r="F1316" i="1"/>
  <c r="AE95" i="57"/>
  <c r="G1316" i="1"/>
  <c r="AD95" i="58"/>
  <c r="I1316" i="1"/>
  <c r="AE95" i="58"/>
  <c r="J1316" i="1"/>
  <c r="AD96" i="57"/>
  <c r="F1317" i="1"/>
  <c r="AE96" i="57"/>
  <c r="G1317" i="1"/>
  <c r="AD96" i="58"/>
  <c r="I1317" i="1"/>
  <c r="AE96" i="58"/>
  <c r="J1317" i="1"/>
  <c r="AD97" i="57"/>
  <c r="F1318" i="1"/>
  <c r="AE97" i="57"/>
  <c r="G1318" i="1"/>
  <c r="AD97" i="58"/>
  <c r="I1318" i="1"/>
  <c r="AE97" i="58"/>
  <c r="J1318" i="1"/>
  <c r="AD98" i="57"/>
  <c r="F1319" i="1"/>
  <c r="AE98" i="57"/>
  <c r="G1319" i="1"/>
  <c r="AD98" i="58"/>
  <c r="I1319" i="1"/>
  <c r="AE98" i="58"/>
  <c r="J1319" i="1"/>
  <c r="AD99" i="57"/>
  <c r="F1320" i="1"/>
  <c r="AE99" i="57"/>
  <c r="G1320" i="1"/>
  <c r="AD99" i="58"/>
  <c r="I1320" i="1"/>
  <c r="AE99" i="58"/>
  <c r="J1320" i="1"/>
  <c r="AD100" i="57"/>
  <c r="F1321" i="1"/>
  <c r="AE100" i="57"/>
  <c r="G1321" i="1"/>
  <c r="AD100" i="58"/>
  <c r="I1321" i="1"/>
  <c r="AE100" i="58"/>
  <c r="J1321" i="1"/>
  <c r="AD101" i="57"/>
  <c r="F1322" i="1"/>
  <c r="AE101" i="57"/>
  <c r="G1322" i="1"/>
  <c r="AD101" i="58"/>
  <c r="I1322" i="1"/>
  <c r="AE101" i="58"/>
  <c r="J1322" i="1"/>
  <c r="AD102" i="57"/>
  <c r="F1323" i="1"/>
  <c r="AE102" i="57"/>
  <c r="G1323" i="1"/>
  <c r="AD102" i="58"/>
  <c r="I1323" i="1"/>
  <c r="AE102" i="58"/>
  <c r="J1323" i="1"/>
  <c r="AD103" i="57"/>
  <c r="F1324" i="1"/>
  <c r="AE103" i="57"/>
  <c r="G1324" i="1"/>
  <c r="AD103" i="58"/>
  <c r="I1324" i="1"/>
  <c r="AE103" i="58"/>
  <c r="J1324" i="1"/>
  <c r="AC104" i="57"/>
  <c r="E1325" i="1"/>
  <c r="AD104" i="57"/>
  <c r="F1325" i="1"/>
  <c r="AE104" i="57"/>
  <c r="G1325" i="1"/>
  <c r="AC104" i="58"/>
  <c r="H1325" i="1"/>
  <c r="AD104" i="58"/>
  <c r="I1325" i="1"/>
  <c r="AE104" i="58"/>
  <c r="J1325" i="1"/>
  <c r="AD105" i="57"/>
  <c r="F1326" i="1"/>
  <c r="AE105" i="57"/>
  <c r="G1326" i="1"/>
  <c r="AD105" i="58"/>
  <c r="I1326" i="1"/>
  <c r="AE105" i="58"/>
  <c r="J1326" i="1"/>
  <c r="AD106" i="57"/>
  <c r="F1327" i="1"/>
  <c r="AE106" i="57"/>
  <c r="G1327" i="1"/>
  <c r="AD106" i="58"/>
  <c r="I1327" i="1"/>
  <c r="AE106" i="58"/>
  <c r="J1327" i="1"/>
  <c r="AD107" i="57"/>
  <c r="F1328" i="1"/>
  <c r="AE107" i="57"/>
  <c r="G1328" i="1"/>
  <c r="AD107" i="58"/>
  <c r="I1328" i="1"/>
  <c r="AE107" i="58"/>
  <c r="J1328" i="1"/>
  <c r="AD108" i="57"/>
  <c r="F1329" i="1"/>
  <c r="AE108" i="57"/>
  <c r="G1329" i="1"/>
  <c r="AD108" i="58"/>
  <c r="I1329" i="1"/>
  <c r="AE108" i="58"/>
  <c r="J1329" i="1"/>
  <c r="AE89" i="58"/>
  <c r="J1310" i="1"/>
  <c r="AE89" i="57"/>
  <c r="G1310" i="1"/>
  <c r="AD89" i="58"/>
  <c r="I1310" i="1"/>
  <c r="AD89" i="57"/>
  <c r="F1310" i="1"/>
  <c r="AA90" i="57"/>
  <c r="F1281" i="1"/>
  <c r="AB90" i="57"/>
  <c r="G1281" i="1"/>
  <c r="AA90" i="58"/>
  <c r="I1281" i="1"/>
  <c r="AB90" i="58"/>
  <c r="J1281" i="1"/>
  <c r="AA91" i="57"/>
  <c r="F1282" i="1"/>
  <c r="AB91" i="57"/>
  <c r="G1282" i="1"/>
  <c r="AA91" i="58"/>
  <c r="I1282" i="1"/>
  <c r="AB91" i="58"/>
  <c r="J1282" i="1"/>
  <c r="AA92" i="57"/>
  <c r="F1283" i="1"/>
  <c r="AB92" i="57"/>
  <c r="G1283" i="1"/>
  <c r="AA92" i="58"/>
  <c r="I1283" i="1"/>
  <c r="AB92" i="58"/>
  <c r="J1283" i="1"/>
  <c r="AA93" i="57"/>
  <c r="F1284" i="1"/>
  <c r="AB93" i="57"/>
  <c r="G1284" i="1"/>
  <c r="AA93" i="58"/>
  <c r="I1284" i="1"/>
  <c r="AB93" i="58"/>
  <c r="J1284" i="1"/>
  <c r="AA94" i="57"/>
  <c r="F1285" i="1"/>
  <c r="AB94" i="57"/>
  <c r="G1285" i="1"/>
  <c r="AA94" i="58"/>
  <c r="I1285" i="1"/>
  <c r="AB94" i="58"/>
  <c r="J1285" i="1"/>
  <c r="AA95" i="57"/>
  <c r="F1286" i="1"/>
  <c r="AB95" i="57"/>
  <c r="G1286" i="1"/>
  <c r="AA95" i="58"/>
  <c r="I1286" i="1"/>
  <c r="AB95" i="58"/>
  <c r="J1286" i="1"/>
  <c r="AA96" i="57"/>
  <c r="F1287" i="1"/>
  <c r="AB96" i="57"/>
  <c r="G1287" i="1"/>
  <c r="AA96" i="58"/>
  <c r="I1287" i="1"/>
  <c r="AB96" i="58"/>
  <c r="J1287" i="1"/>
  <c r="AA97" i="57"/>
  <c r="F1288" i="1"/>
  <c r="AB97" i="57"/>
  <c r="G1288" i="1"/>
  <c r="AA97" i="58"/>
  <c r="I1288" i="1"/>
  <c r="AB97" i="58"/>
  <c r="J1288" i="1"/>
  <c r="AA98" i="57"/>
  <c r="F1289" i="1"/>
  <c r="AB98" i="57"/>
  <c r="G1289" i="1"/>
  <c r="AA98" i="58"/>
  <c r="I1289" i="1"/>
  <c r="AB98" i="58"/>
  <c r="J1289" i="1"/>
  <c r="AA99" i="57"/>
  <c r="F1290" i="1"/>
  <c r="AB99" i="57"/>
  <c r="G1290" i="1"/>
  <c r="AA99" i="58"/>
  <c r="I1290" i="1"/>
  <c r="AB99" i="58"/>
  <c r="J1290" i="1"/>
  <c r="AA100" i="57"/>
  <c r="F1291" i="1"/>
  <c r="AB100" i="57"/>
  <c r="G1291" i="1"/>
  <c r="AA100" i="58"/>
  <c r="I1291" i="1"/>
  <c r="AB100" i="58"/>
  <c r="J1291" i="1"/>
  <c r="AA101" i="57"/>
  <c r="F1292" i="1"/>
  <c r="AB101" i="57"/>
  <c r="G1292" i="1"/>
  <c r="AA101" i="58"/>
  <c r="I1292" i="1"/>
  <c r="AB101" i="58"/>
  <c r="J1292" i="1"/>
  <c r="AA102" i="57"/>
  <c r="F1293" i="1"/>
  <c r="AB102" i="57"/>
  <c r="G1293" i="1"/>
  <c r="AA102" i="58"/>
  <c r="I1293" i="1"/>
  <c r="AB102" i="58"/>
  <c r="J1293" i="1"/>
  <c r="AA103" i="57"/>
  <c r="F1294" i="1"/>
  <c r="AB103" i="57"/>
  <c r="G1294" i="1"/>
  <c r="AA103" i="58"/>
  <c r="I1294" i="1"/>
  <c r="AB103" i="58"/>
  <c r="J1294" i="1"/>
  <c r="Z104" i="57"/>
  <c r="E1295" i="1"/>
  <c r="AA104" i="57"/>
  <c r="F1295" i="1"/>
  <c r="AB104" i="57"/>
  <c r="G1295" i="1"/>
  <c r="Z104" i="58"/>
  <c r="H1295" i="1"/>
  <c r="AA104" i="58"/>
  <c r="I1295" i="1"/>
  <c r="AB104" i="58"/>
  <c r="J1295" i="1"/>
  <c r="AA105" i="57"/>
  <c r="F1296" i="1"/>
  <c r="AB105" i="57"/>
  <c r="G1296" i="1"/>
  <c r="AA105" i="58"/>
  <c r="I1296" i="1"/>
  <c r="AB105" i="58"/>
  <c r="J1296" i="1"/>
  <c r="AA106" i="57"/>
  <c r="F1297" i="1"/>
  <c r="AB106" i="57"/>
  <c r="G1297" i="1"/>
  <c r="AA106" i="58"/>
  <c r="I1297" i="1"/>
  <c r="AB106" i="58"/>
  <c r="J1297" i="1"/>
  <c r="AA107" i="57"/>
  <c r="F1298" i="1"/>
  <c r="AB107" i="57"/>
  <c r="G1298" i="1"/>
  <c r="AA107" i="58"/>
  <c r="I1298" i="1"/>
  <c r="AB107" i="58"/>
  <c r="J1298" i="1"/>
  <c r="AA108" i="57"/>
  <c r="F1299" i="1"/>
  <c r="AB108" i="57"/>
  <c r="G1299" i="1"/>
  <c r="AA108" i="58"/>
  <c r="I1299" i="1"/>
  <c r="AB108" i="58"/>
  <c r="J1299" i="1"/>
  <c r="AB89" i="58"/>
  <c r="J1280" i="1"/>
  <c r="AB89" i="57"/>
  <c r="G1280" i="1"/>
  <c r="AA89" i="58"/>
  <c r="I1280" i="1"/>
  <c r="AA89" i="57"/>
  <c r="F1280" i="1"/>
  <c r="X90" i="57"/>
  <c r="F1251" i="1"/>
  <c r="Y90" i="57"/>
  <c r="G1251" i="1"/>
  <c r="X90" i="58"/>
  <c r="I1251" i="1"/>
  <c r="Y90" i="58"/>
  <c r="J1251" i="1"/>
  <c r="X91" i="57"/>
  <c r="F1252" i="1"/>
  <c r="Y91" i="57"/>
  <c r="G1252" i="1"/>
  <c r="X91" i="58"/>
  <c r="I1252" i="1"/>
  <c r="Y91" i="58"/>
  <c r="J1252" i="1"/>
  <c r="X92" i="57"/>
  <c r="F1253" i="1"/>
  <c r="Y92" i="57"/>
  <c r="G1253" i="1"/>
  <c r="X92" i="58"/>
  <c r="I1253" i="1"/>
  <c r="Y92" i="58"/>
  <c r="J1253" i="1"/>
  <c r="X93" i="57"/>
  <c r="F1254" i="1"/>
  <c r="Y93" i="57"/>
  <c r="G1254" i="1"/>
  <c r="X93" i="58"/>
  <c r="I1254" i="1"/>
  <c r="Y93" i="58"/>
  <c r="J1254" i="1"/>
  <c r="X94" i="57"/>
  <c r="F1255" i="1"/>
  <c r="Y94" i="57"/>
  <c r="G1255" i="1"/>
  <c r="X94" i="58"/>
  <c r="I1255" i="1"/>
  <c r="Y94" i="58"/>
  <c r="J1255" i="1"/>
  <c r="X95" i="57"/>
  <c r="F1256" i="1"/>
  <c r="Y95" i="57"/>
  <c r="G1256" i="1"/>
  <c r="X95" i="58"/>
  <c r="I1256" i="1"/>
  <c r="Y95" i="58"/>
  <c r="J1256" i="1"/>
  <c r="X96" i="57"/>
  <c r="F1257" i="1"/>
  <c r="Y96" i="57"/>
  <c r="G1257" i="1"/>
  <c r="X96" i="58"/>
  <c r="I1257" i="1"/>
  <c r="Y96" i="58"/>
  <c r="J1257" i="1"/>
  <c r="X97" i="57"/>
  <c r="F1258" i="1"/>
  <c r="Y97" i="57"/>
  <c r="G1258" i="1"/>
  <c r="X97" i="58"/>
  <c r="I1258" i="1"/>
  <c r="Y97" i="58"/>
  <c r="J1258" i="1"/>
  <c r="X98" i="57"/>
  <c r="F1259" i="1"/>
  <c r="Y98" i="57"/>
  <c r="G1259" i="1"/>
  <c r="X98" i="58"/>
  <c r="I1259" i="1"/>
  <c r="Y98" i="58"/>
  <c r="J1259" i="1"/>
  <c r="X99" i="57"/>
  <c r="F1260" i="1"/>
  <c r="Y99" i="57"/>
  <c r="G1260" i="1"/>
  <c r="X99" i="58"/>
  <c r="I1260" i="1"/>
  <c r="Y99" i="58"/>
  <c r="J1260" i="1"/>
  <c r="X100" i="57"/>
  <c r="F1261" i="1"/>
  <c r="Y100" i="57"/>
  <c r="G1261" i="1"/>
  <c r="X100" i="58"/>
  <c r="I1261" i="1"/>
  <c r="Y100" i="58"/>
  <c r="J1261" i="1"/>
  <c r="X101" i="57"/>
  <c r="F1262" i="1"/>
  <c r="Y101" i="57"/>
  <c r="G1262" i="1"/>
  <c r="X101" i="58"/>
  <c r="I1262" i="1"/>
  <c r="Y101" i="58"/>
  <c r="J1262" i="1"/>
  <c r="X102" i="57"/>
  <c r="F1263" i="1"/>
  <c r="Y102" i="57"/>
  <c r="G1263" i="1"/>
  <c r="X102" i="58"/>
  <c r="I1263" i="1"/>
  <c r="Y102" i="58"/>
  <c r="J1263" i="1"/>
  <c r="X103" i="57"/>
  <c r="F1264" i="1"/>
  <c r="Y103" i="57"/>
  <c r="G1264" i="1"/>
  <c r="X103" i="58"/>
  <c r="I1264" i="1"/>
  <c r="Y103" i="58"/>
  <c r="J1264" i="1"/>
  <c r="W104" i="57"/>
  <c r="E1265" i="1"/>
  <c r="X104" i="57"/>
  <c r="F1265" i="1"/>
  <c r="Y104" i="57"/>
  <c r="G1265" i="1"/>
  <c r="W104" i="58"/>
  <c r="H1265" i="1"/>
  <c r="X104" i="58"/>
  <c r="I1265" i="1"/>
  <c r="Y104" i="58"/>
  <c r="J1265" i="1"/>
  <c r="X105" i="57"/>
  <c r="F1266" i="1"/>
  <c r="Y105" i="57"/>
  <c r="G1266" i="1"/>
  <c r="X105" i="58"/>
  <c r="I1266" i="1"/>
  <c r="Y105" i="58"/>
  <c r="J1266" i="1"/>
  <c r="X106" i="57"/>
  <c r="F1267" i="1"/>
  <c r="Y106" i="57"/>
  <c r="G1267" i="1"/>
  <c r="X106" i="58"/>
  <c r="I1267" i="1"/>
  <c r="Y106" i="58"/>
  <c r="J1267" i="1"/>
  <c r="X107" i="57"/>
  <c r="F1268" i="1"/>
  <c r="Y107" i="57"/>
  <c r="G1268" i="1"/>
  <c r="X107" i="58"/>
  <c r="I1268" i="1"/>
  <c r="Y107" i="58"/>
  <c r="J1268" i="1"/>
  <c r="X108" i="57"/>
  <c r="F1269" i="1"/>
  <c r="Y108" i="57"/>
  <c r="G1269" i="1"/>
  <c r="X108" i="58"/>
  <c r="I1269" i="1"/>
  <c r="Y108" i="58"/>
  <c r="J1269" i="1"/>
  <c r="Y89" i="58"/>
  <c r="J1250" i="1"/>
  <c r="Y89" i="57"/>
  <c r="G1250" i="1"/>
  <c r="X89" i="58"/>
  <c r="I1250" i="1"/>
  <c r="X89" i="57"/>
  <c r="F1250" i="1"/>
  <c r="U90" i="57"/>
  <c r="F1221" i="1"/>
  <c r="V90" i="57"/>
  <c r="G1221" i="1"/>
  <c r="U90" i="58"/>
  <c r="I1221" i="1"/>
  <c r="V90" i="58"/>
  <c r="J1221" i="1"/>
  <c r="U91" i="57"/>
  <c r="F1222" i="1"/>
  <c r="V91" i="57"/>
  <c r="G1222" i="1"/>
  <c r="U91" i="58"/>
  <c r="I1222" i="1"/>
  <c r="V91" i="58"/>
  <c r="J1222" i="1"/>
  <c r="U92" i="57"/>
  <c r="F1223" i="1"/>
  <c r="V92" i="57"/>
  <c r="G1223" i="1"/>
  <c r="U92" i="58"/>
  <c r="I1223" i="1"/>
  <c r="V92" i="58"/>
  <c r="J1223" i="1"/>
  <c r="U93" i="57"/>
  <c r="F1224" i="1"/>
  <c r="V93" i="57"/>
  <c r="G1224" i="1"/>
  <c r="U93" i="58"/>
  <c r="I1224" i="1"/>
  <c r="V93" i="58"/>
  <c r="J1224" i="1"/>
  <c r="U94" i="57"/>
  <c r="F1225" i="1"/>
  <c r="V94" i="57"/>
  <c r="G1225" i="1"/>
  <c r="U94" i="58"/>
  <c r="I1225" i="1"/>
  <c r="V94" i="58"/>
  <c r="J1225" i="1"/>
  <c r="U95" i="57"/>
  <c r="F1226" i="1"/>
  <c r="V95" i="57"/>
  <c r="G1226" i="1"/>
  <c r="U95" i="58"/>
  <c r="I1226" i="1"/>
  <c r="V95" i="58"/>
  <c r="J1226" i="1"/>
  <c r="U96" i="57"/>
  <c r="F1227" i="1"/>
  <c r="V96" i="57"/>
  <c r="G1227" i="1"/>
  <c r="U96" i="58"/>
  <c r="I1227" i="1"/>
  <c r="V96" i="58"/>
  <c r="J1227" i="1"/>
  <c r="U97" i="57"/>
  <c r="F1228" i="1"/>
  <c r="V97" i="57"/>
  <c r="G1228" i="1"/>
  <c r="U97" i="58"/>
  <c r="I1228" i="1"/>
  <c r="V97" i="58"/>
  <c r="J1228" i="1"/>
  <c r="U98" i="57"/>
  <c r="F1229" i="1"/>
  <c r="V98" i="57"/>
  <c r="G1229" i="1"/>
  <c r="U98" i="58"/>
  <c r="I1229" i="1"/>
  <c r="V98" i="58"/>
  <c r="J1229" i="1"/>
  <c r="U99" i="57"/>
  <c r="F1230" i="1"/>
  <c r="V99" i="57"/>
  <c r="G1230" i="1"/>
  <c r="U99" i="58"/>
  <c r="I1230" i="1"/>
  <c r="V99" i="58"/>
  <c r="J1230" i="1"/>
  <c r="U100" i="57"/>
  <c r="F1231" i="1"/>
  <c r="V100" i="57"/>
  <c r="G1231" i="1"/>
  <c r="U100" i="58"/>
  <c r="I1231" i="1"/>
  <c r="V100" i="58"/>
  <c r="J1231" i="1"/>
  <c r="U101" i="57"/>
  <c r="F1232" i="1"/>
  <c r="V101" i="57"/>
  <c r="G1232" i="1"/>
  <c r="U101" i="58"/>
  <c r="I1232" i="1"/>
  <c r="V101" i="58"/>
  <c r="J1232" i="1"/>
  <c r="U102" i="57"/>
  <c r="F1233" i="1"/>
  <c r="V102" i="57"/>
  <c r="G1233" i="1"/>
  <c r="U102" i="58"/>
  <c r="I1233" i="1"/>
  <c r="V102" i="58"/>
  <c r="J1233" i="1"/>
  <c r="U103" i="57"/>
  <c r="F1234" i="1"/>
  <c r="V103" i="57"/>
  <c r="G1234" i="1"/>
  <c r="U103" i="58"/>
  <c r="I1234" i="1"/>
  <c r="V103" i="58"/>
  <c r="J1234" i="1"/>
  <c r="T104" i="57"/>
  <c r="E1235" i="1"/>
  <c r="U104" i="57"/>
  <c r="F1235" i="1"/>
  <c r="V104" i="57"/>
  <c r="G1235" i="1"/>
  <c r="T104" i="58"/>
  <c r="H1235" i="1"/>
  <c r="U104" i="58"/>
  <c r="I1235" i="1"/>
  <c r="V104" i="58"/>
  <c r="J1235" i="1"/>
  <c r="U105" i="57"/>
  <c r="F1236" i="1"/>
  <c r="V105" i="57"/>
  <c r="G1236" i="1"/>
  <c r="U105" i="58"/>
  <c r="I1236" i="1"/>
  <c r="V105" i="58"/>
  <c r="J1236" i="1"/>
  <c r="U106" i="57"/>
  <c r="F1237" i="1"/>
  <c r="V106" i="57"/>
  <c r="G1237" i="1"/>
  <c r="U106" i="58"/>
  <c r="I1237" i="1"/>
  <c r="V106" i="58"/>
  <c r="J1237" i="1"/>
  <c r="U107" i="57"/>
  <c r="F1238" i="1"/>
  <c r="V107" i="57"/>
  <c r="G1238" i="1"/>
  <c r="U107" i="58"/>
  <c r="I1238" i="1"/>
  <c r="V107" i="58"/>
  <c r="J1238" i="1"/>
  <c r="U108" i="57"/>
  <c r="F1239" i="1"/>
  <c r="V108" i="57"/>
  <c r="G1239" i="1"/>
  <c r="U108" i="58"/>
  <c r="I1239" i="1"/>
  <c r="V108" i="58"/>
  <c r="J1239" i="1"/>
  <c r="V89" i="58"/>
  <c r="J1220" i="1"/>
  <c r="V89" i="57"/>
  <c r="G1220" i="1"/>
  <c r="U89" i="58"/>
  <c r="I1220" i="1"/>
  <c r="U89" i="57"/>
  <c r="F1220" i="1"/>
  <c r="R90" i="57"/>
  <c r="F1191" i="1"/>
  <c r="S90" i="57"/>
  <c r="G1191" i="1"/>
  <c r="R90" i="58"/>
  <c r="I1191" i="1"/>
  <c r="S90" i="58"/>
  <c r="J1191" i="1"/>
  <c r="R91" i="57"/>
  <c r="F1192" i="1"/>
  <c r="S91" i="57"/>
  <c r="G1192" i="1"/>
  <c r="R91" i="58"/>
  <c r="I1192" i="1"/>
  <c r="S91" i="58"/>
  <c r="J1192" i="1"/>
  <c r="R92" i="57"/>
  <c r="F1193" i="1"/>
  <c r="S92" i="57"/>
  <c r="G1193" i="1"/>
  <c r="R92" i="58"/>
  <c r="I1193" i="1"/>
  <c r="S92" i="58"/>
  <c r="J1193" i="1"/>
  <c r="R93" i="57"/>
  <c r="F1194" i="1"/>
  <c r="S93" i="57"/>
  <c r="G1194" i="1"/>
  <c r="R93" i="58"/>
  <c r="I1194" i="1"/>
  <c r="S93" i="58"/>
  <c r="J1194" i="1"/>
  <c r="R94" i="57"/>
  <c r="F1195" i="1"/>
  <c r="S94" i="57"/>
  <c r="G1195" i="1"/>
  <c r="R94" i="58"/>
  <c r="I1195" i="1"/>
  <c r="S94" i="58"/>
  <c r="J1195" i="1"/>
  <c r="R95" i="57"/>
  <c r="F1196" i="1"/>
  <c r="S95" i="57"/>
  <c r="G1196" i="1"/>
  <c r="R95" i="58"/>
  <c r="I1196" i="1"/>
  <c r="S95" i="58"/>
  <c r="J1196" i="1"/>
  <c r="R96" i="57"/>
  <c r="F1197" i="1"/>
  <c r="S96" i="57"/>
  <c r="G1197" i="1"/>
  <c r="R96" i="58"/>
  <c r="I1197" i="1"/>
  <c r="S96" i="58"/>
  <c r="J1197" i="1"/>
  <c r="R97" i="57"/>
  <c r="F1198" i="1"/>
  <c r="S97" i="57"/>
  <c r="G1198" i="1"/>
  <c r="R97" i="58"/>
  <c r="I1198" i="1"/>
  <c r="S97" i="58"/>
  <c r="J1198" i="1"/>
  <c r="R98" i="57"/>
  <c r="F1199" i="1"/>
  <c r="S98" i="57"/>
  <c r="G1199" i="1"/>
  <c r="R98" i="58"/>
  <c r="I1199" i="1"/>
  <c r="S98" i="58"/>
  <c r="J1199" i="1"/>
  <c r="R99" i="57"/>
  <c r="F1200" i="1"/>
  <c r="S99" i="57"/>
  <c r="G1200" i="1"/>
  <c r="R99" i="58"/>
  <c r="I1200" i="1"/>
  <c r="S99" i="58"/>
  <c r="J1200" i="1"/>
  <c r="R100" i="57"/>
  <c r="F1201" i="1"/>
  <c r="S100" i="57"/>
  <c r="G1201" i="1"/>
  <c r="R100" i="58"/>
  <c r="I1201" i="1"/>
  <c r="S100" i="58"/>
  <c r="J1201" i="1"/>
  <c r="R101" i="57"/>
  <c r="F1202" i="1"/>
  <c r="S101" i="57"/>
  <c r="G1202" i="1"/>
  <c r="R101" i="58"/>
  <c r="I1202" i="1"/>
  <c r="S101" i="58"/>
  <c r="J1202" i="1"/>
  <c r="R102" i="57"/>
  <c r="F1203" i="1"/>
  <c r="S102" i="57"/>
  <c r="G1203" i="1"/>
  <c r="R102" i="58"/>
  <c r="I1203" i="1"/>
  <c r="S102" i="58"/>
  <c r="J1203" i="1"/>
  <c r="R103" i="57"/>
  <c r="F1204" i="1"/>
  <c r="S103" i="57"/>
  <c r="G1204" i="1"/>
  <c r="R103" i="58"/>
  <c r="I1204" i="1"/>
  <c r="S103" i="58"/>
  <c r="J1204" i="1"/>
  <c r="Q104" i="57"/>
  <c r="E1205" i="1"/>
  <c r="R104" i="57"/>
  <c r="F1205" i="1"/>
  <c r="S104" i="57"/>
  <c r="G1205" i="1"/>
  <c r="Q104" i="58"/>
  <c r="H1205" i="1"/>
  <c r="R104" i="58"/>
  <c r="I1205" i="1"/>
  <c r="S104" i="58"/>
  <c r="J1205" i="1"/>
  <c r="R105" i="57"/>
  <c r="F1206" i="1"/>
  <c r="S105" i="57"/>
  <c r="G1206" i="1"/>
  <c r="R105" i="58"/>
  <c r="I1206" i="1"/>
  <c r="S105" i="58"/>
  <c r="J1206" i="1"/>
  <c r="R106" i="57"/>
  <c r="F1207" i="1"/>
  <c r="S106" i="57"/>
  <c r="G1207" i="1"/>
  <c r="R106" i="58"/>
  <c r="I1207" i="1"/>
  <c r="S106" i="58"/>
  <c r="J1207" i="1"/>
  <c r="R107" i="57"/>
  <c r="F1208" i="1"/>
  <c r="S107" i="57"/>
  <c r="G1208" i="1"/>
  <c r="R107" i="58"/>
  <c r="I1208" i="1"/>
  <c r="S107" i="58"/>
  <c r="J1208" i="1"/>
  <c r="R108" i="57"/>
  <c r="F1209" i="1"/>
  <c r="S108" i="57"/>
  <c r="G1209" i="1"/>
  <c r="R108" i="58"/>
  <c r="I1209" i="1"/>
  <c r="S108" i="58"/>
  <c r="J1209" i="1"/>
  <c r="S89" i="58"/>
  <c r="J1190" i="1"/>
  <c r="S89" i="57"/>
  <c r="G1190" i="1"/>
  <c r="R89" i="58"/>
  <c r="I1190" i="1"/>
  <c r="R89" i="57"/>
  <c r="F1190" i="1"/>
  <c r="AA62" i="57"/>
  <c r="F1140" i="1"/>
  <c r="AB62" i="57"/>
  <c r="G1140" i="1"/>
  <c r="AA62" i="58"/>
  <c r="I1140" i="1"/>
  <c r="AB62" i="58"/>
  <c r="J1140" i="1"/>
  <c r="AH62" i="58"/>
  <c r="J1171" i="1"/>
  <c r="AH62" i="57"/>
  <c r="G1171" i="1"/>
  <c r="AG62" i="58"/>
  <c r="I1171" i="1"/>
  <c r="AG62" i="57"/>
  <c r="F1171" i="1"/>
  <c r="AF62" i="58"/>
  <c r="H1171" i="1"/>
  <c r="AF62" i="57"/>
  <c r="E1171" i="1"/>
  <c r="AE62" i="58"/>
  <c r="J1170" i="1"/>
  <c r="AE62" i="57"/>
  <c r="G1170" i="1"/>
  <c r="AD62" i="58"/>
  <c r="I1170" i="1"/>
  <c r="AD62" i="57"/>
  <c r="F1170" i="1"/>
  <c r="AC62" i="58"/>
  <c r="H1170" i="1"/>
  <c r="AC62" i="57"/>
  <c r="E1170" i="1"/>
  <c r="AA63" i="57"/>
  <c r="F1141" i="1"/>
  <c r="AB63" i="57"/>
  <c r="G1141" i="1"/>
  <c r="AA63" i="58"/>
  <c r="I1141" i="1"/>
  <c r="AB63" i="58"/>
  <c r="J1141" i="1"/>
  <c r="AA64" i="57"/>
  <c r="F1142" i="1"/>
  <c r="AB64" i="57"/>
  <c r="G1142" i="1"/>
  <c r="AA64" i="58"/>
  <c r="I1142" i="1"/>
  <c r="AB64" i="58"/>
  <c r="J1142" i="1"/>
  <c r="AA65" i="57"/>
  <c r="F1143" i="1"/>
  <c r="AB65" i="57"/>
  <c r="G1143" i="1"/>
  <c r="AA65" i="58"/>
  <c r="I1143" i="1"/>
  <c r="AB65" i="58"/>
  <c r="J1143" i="1"/>
  <c r="AA66" i="57"/>
  <c r="F1144" i="1"/>
  <c r="AB66" i="57"/>
  <c r="G1144" i="1"/>
  <c r="AA66" i="58"/>
  <c r="I1144" i="1"/>
  <c r="AB66" i="58"/>
  <c r="J1144" i="1"/>
  <c r="AA67" i="57"/>
  <c r="F1145" i="1"/>
  <c r="AB67" i="57"/>
  <c r="G1145" i="1"/>
  <c r="AA67" i="58"/>
  <c r="I1145" i="1"/>
  <c r="AB67" i="58"/>
  <c r="J1145" i="1"/>
  <c r="AA68" i="57"/>
  <c r="F1146" i="1"/>
  <c r="AB68" i="57"/>
  <c r="G1146" i="1"/>
  <c r="AA68" i="58"/>
  <c r="I1146" i="1"/>
  <c r="AB68" i="58"/>
  <c r="J1146" i="1"/>
  <c r="AA69" i="57"/>
  <c r="F1147" i="1"/>
  <c r="AB69" i="57"/>
  <c r="G1147" i="1"/>
  <c r="AA69" i="58"/>
  <c r="I1147" i="1"/>
  <c r="AB69" i="58"/>
  <c r="J1147" i="1"/>
  <c r="AA70" i="57"/>
  <c r="F1148" i="1"/>
  <c r="AB70" i="57"/>
  <c r="G1148" i="1"/>
  <c r="AA70" i="58"/>
  <c r="I1148" i="1"/>
  <c r="AB70" i="58"/>
  <c r="J1148" i="1"/>
  <c r="AA71" i="57"/>
  <c r="F1149" i="1"/>
  <c r="AB71" i="57"/>
  <c r="G1149" i="1"/>
  <c r="AA71" i="58"/>
  <c r="I1149" i="1"/>
  <c r="AB71" i="58"/>
  <c r="J1149" i="1"/>
  <c r="AA72" i="57"/>
  <c r="F1150" i="1"/>
  <c r="AB72" i="57"/>
  <c r="G1150" i="1"/>
  <c r="AA72" i="58"/>
  <c r="I1150" i="1"/>
  <c r="AB72" i="58"/>
  <c r="J1150" i="1"/>
  <c r="AA73" i="57"/>
  <c r="F1151" i="1"/>
  <c r="AB73" i="57"/>
  <c r="G1151" i="1"/>
  <c r="AA73" i="58"/>
  <c r="I1151" i="1"/>
  <c r="AB73" i="58"/>
  <c r="J1151" i="1"/>
  <c r="AA74" i="57"/>
  <c r="F1152" i="1"/>
  <c r="AB74" i="57"/>
  <c r="G1152" i="1"/>
  <c r="AA74" i="58"/>
  <c r="I1152" i="1"/>
  <c r="AB74" i="58"/>
  <c r="J1152" i="1"/>
  <c r="AA75" i="57"/>
  <c r="F1153" i="1"/>
  <c r="AB75" i="57"/>
  <c r="G1153" i="1"/>
  <c r="AA75" i="58"/>
  <c r="I1153" i="1"/>
  <c r="AB75" i="58"/>
  <c r="J1153" i="1"/>
  <c r="AA76" i="57"/>
  <c r="F1154" i="1"/>
  <c r="AB76" i="57"/>
  <c r="G1154" i="1"/>
  <c r="AA76" i="58"/>
  <c r="I1154" i="1"/>
  <c r="AB76" i="58"/>
  <c r="J1154" i="1"/>
  <c r="Z77" i="57"/>
  <c r="E1155" i="1"/>
  <c r="AA77" i="57"/>
  <c r="F1155" i="1"/>
  <c r="AB77" i="57"/>
  <c r="G1155" i="1"/>
  <c r="Z77" i="58"/>
  <c r="H1155" i="1"/>
  <c r="AA77" i="58"/>
  <c r="I1155" i="1"/>
  <c r="AB77" i="58"/>
  <c r="J1155" i="1"/>
  <c r="AA78" i="57"/>
  <c r="F1156" i="1"/>
  <c r="AB78" i="57"/>
  <c r="G1156" i="1"/>
  <c r="AA78" i="58"/>
  <c r="I1156" i="1"/>
  <c r="AB78" i="58"/>
  <c r="J1156" i="1"/>
  <c r="AA79" i="57"/>
  <c r="F1157" i="1"/>
  <c r="AB79" i="57"/>
  <c r="G1157" i="1"/>
  <c r="AA79" i="58"/>
  <c r="I1157" i="1"/>
  <c r="AB79" i="58"/>
  <c r="J1157" i="1"/>
  <c r="AA80" i="57"/>
  <c r="F1158" i="1"/>
  <c r="AB80" i="57"/>
  <c r="G1158" i="1"/>
  <c r="AA80" i="58"/>
  <c r="I1158" i="1"/>
  <c r="AB80" i="58"/>
  <c r="J1158" i="1"/>
  <c r="AA81" i="57"/>
  <c r="F1159" i="1"/>
  <c r="AB81" i="57"/>
  <c r="G1159" i="1"/>
  <c r="AA81" i="58"/>
  <c r="I1159" i="1"/>
  <c r="AB81" i="58"/>
  <c r="J1159" i="1"/>
  <c r="X63" i="57"/>
  <c r="F1111" i="1"/>
  <c r="Y63" i="57"/>
  <c r="G1111" i="1"/>
  <c r="X63" i="58"/>
  <c r="I1111" i="1"/>
  <c r="Y63" i="58"/>
  <c r="J1111" i="1"/>
  <c r="X64" i="57"/>
  <c r="F1112" i="1"/>
  <c r="Y64" i="57"/>
  <c r="G1112" i="1"/>
  <c r="X64" i="58"/>
  <c r="I1112" i="1"/>
  <c r="Y64" i="58"/>
  <c r="J1112" i="1"/>
  <c r="X65" i="57"/>
  <c r="F1113" i="1"/>
  <c r="Y65" i="57"/>
  <c r="G1113" i="1"/>
  <c r="X65" i="58"/>
  <c r="I1113" i="1"/>
  <c r="Y65" i="58"/>
  <c r="J1113" i="1"/>
  <c r="X66" i="57"/>
  <c r="F1114" i="1"/>
  <c r="Y66" i="57"/>
  <c r="G1114" i="1"/>
  <c r="X66" i="58"/>
  <c r="I1114" i="1"/>
  <c r="Y66" i="58"/>
  <c r="J1114" i="1"/>
  <c r="X67" i="57"/>
  <c r="F1115" i="1"/>
  <c r="Y67" i="57"/>
  <c r="G1115" i="1"/>
  <c r="X67" i="58"/>
  <c r="I1115" i="1"/>
  <c r="Y67" i="58"/>
  <c r="J1115" i="1"/>
  <c r="X68" i="57"/>
  <c r="F1116" i="1"/>
  <c r="Y68" i="57"/>
  <c r="G1116" i="1"/>
  <c r="X68" i="58"/>
  <c r="I1116" i="1"/>
  <c r="Y68" i="58"/>
  <c r="J1116" i="1"/>
  <c r="X69" i="57"/>
  <c r="F1117" i="1"/>
  <c r="Y69" i="57"/>
  <c r="G1117" i="1"/>
  <c r="X69" i="58"/>
  <c r="I1117" i="1"/>
  <c r="Y69" i="58"/>
  <c r="J1117" i="1"/>
  <c r="X70" i="57"/>
  <c r="F1118" i="1"/>
  <c r="Y70" i="57"/>
  <c r="G1118" i="1"/>
  <c r="X70" i="58"/>
  <c r="I1118" i="1"/>
  <c r="Y70" i="58"/>
  <c r="J1118" i="1"/>
  <c r="X71" i="57"/>
  <c r="F1119" i="1"/>
  <c r="Y71" i="57"/>
  <c r="G1119" i="1"/>
  <c r="X71" i="58"/>
  <c r="I1119" i="1"/>
  <c r="Y71" i="58"/>
  <c r="J1119" i="1"/>
  <c r="X72" i="57"/>
  <c r="F1120" i="1"/>
  <c r="Y72" i="57"/>
  <c r="G1120" i="1"/>
  <c r="X72" i="58"/>
  <c r="I1120" i="1"/>
  <c r="Y72" i="58"/>
  <c r="J1120" i="1"/>
  <c r="X73" i="57"/>
  <c r="F1121" i="1"/>
  <c r="Y73" i="57"/>
  <c r="G1121" i="1"/>
  <c r="X73" i="58"/>
  <c r="I1121" i="1"/>
  <c r="Y73" i="58"/>
  <c r="J1121" i="1"/>
  <c r="X74" i="57"/>
  <c r="F1122" i="1"/>
  <c r="Y74" i="57"/>
  <c r="G1122" i="1"/>
  <c r="X74" i="58"/>
  <c r="I1122" i="1"/>
  <c r="Y74" i="58"/>
  <c r="J1122" i="1"/>
  <c r="X75" i="57"/>
  <c r="F1123" i="1"/>
  <c r="Y75" i="57"/>
  <c r="G1123" i="1"/>
  <c r="X75" i="58"/>
  <c r="I1123" i="1"/>
  <c r="Y75" i="58"/>
  <c r="J1123" i="1"/>
  <c r="X76" i="57"/>
  <c r="F1124" i="1"/>
  <c r="Y76" i="57"/>
  <c r="G1124" i="1"/>
  <c r="X76" i="58"/>
  <c r="I1124" i="1"/>
  <c r="Y76" i="58"/>
  <c r="J1124" i="1"/>
  <c r="W77" i="57"/>
  <c r="E1125" i="1"/>
  <c r="X77" i="57"/>
  <c r="F1125" i="1"/>
  <c r="Y77" i="57"/>
  <c r="G1125" i="1"/>
  <c r="W77" i="58"/>
  <c r="H1125" i="1"/>
  <c r="X77" i="58"/>
  <c r="I1125" i="1"/>
  <c r="Y77" i="58"/>
  <c r="J1125" i="1"/>
  <c r="X78" i="57"/>
  <c r="F1126" i="1"/>
  <c r="Y78" i="57"/>
  <c r="G1126" i="1"/>
  <c r="X78" i="58"/>
  <c r="I1126" i="1"/>
  <c r="Y78" i="58"/>
  <c r="J1126" i="1"/>
  <c r="X79" i="57"/>
  <c r="F1127" i="1"/>
  <c r="Y79" i="57"/>
  <c r="G1127" i="1"/>
  <c r="X79" i="58"/>
  <c r="I1127" i="1"/>
  <c r="Y79" i="58"/>
  <c r="J1127" i="1"/>
  <c r="X80" i="57"/>
  <c r="F1128" i="1"/>
  <c r="Y80" i="57"/>
  <c r="G1128" i="1"/>
  <c r="X80" i="58"/>
  <c r="I1128" i="1"/>
  <c r="Y80" i="58"/>
  <c r="J1128" i="1"/>
  <c r="X81" i="57"/>
  <c r="F1129" i="1"/>
  <c r="Y81" i="57"/>
  <c r="G1129" i="1"/>
  <c r="X81" i="58"/>
  <c r="I1129" i="1"/>
  <c r="Y81" i="58"/>
  <c r="J1129" i="1"/>
  <c r="Y62" i="58"/>
  <c r="J1110" i="1"/>
  <c r="Y62" i="57"/>
  <c r="G1110" i="1"/>
  <c r="X62" i="58"/>
  <c r="I1110" i="1"/>
  <c r="X62" i="57"/>
  <c r="F1110" i="1"/>
  <c r="U63" i="57"/>
  <c r="F1081" i="1"/>
  <c r="V63" i="57"/>
  <c r="G1081" i="1"/>
  <c r="U63" i="58"/>
  <c r="I1081" i="1"/>
  <c r="V63" i="58"/>
  <c r="J1081" i="1"/>
  <c r="U64" i="57"/>
  <c r="F1082" i="1"/>
  <c r="V64" i="57"/>
  <c r="G1082" i="1"/>
  <c r="U64" i="58"/>
  <c r="I1082" i="1"/>
  <c r="V64" i="58"/>
  <c r="J1082" i="1"/>
  <c r="U65" i="57"/>
  <c r="F1083" i="1"/>
  <c r="V65" i="57"/>
  <c r="G1083" i="1"/>
  <c r="U65" i="58"/>
  <c r="I1083" i="1"/>
  <c r="V65" i="58"/>
  <c r="J1083" i="1"/>
  <c r="U66" i="57"/>
  <c r="F1084" i="1"/>
  <c r="V66" i="57"/>
  <c r="G1084" i="1"/>
  <c r="U66" i="58"/>
  <c r="I1084" i="1"/>
  <c r="V66" i="58"/>
  <c r="J1084" i="1"/>
  <c r="U67" i="57"/>
  <c r="F1085" i="1"/>
  <c r="V67" i="57"/>
  <c r="G1085" i="1"/>
  <c r="U67" i="58"/>
  <c r="I1085" i="1"/>
  <c r="V67" i="58"/>
  <c r="J1085" i="1"/>
  <c r="U68" i="57"/>
  <c r="F1086" i="1"/>
  <c r="V68" i="57"/>
  <c r="G1086" i="1"/>
  <c r="U68" i="58"/>
  <c r="I1086" i="1"/>
  <c r="V68" i="58"/>
  <c r="J1086" i="1"/>
  <c r="U69" i="57"/>
  <c r="F1087" i="1"/>
  <c r="V69" i="57"/>
  <c r="G1087" i="1"/>
  <c r="U69" i="58"/>
  <c r="I1087" i="1"/>
  <c r="V69" i="58"/>
  <c r="J1087" i="1"/>
  <c r="U70" i="57"/>
  <c r="F1088" i="1"/>
  <c r="V70" i="57"/>
  <c r="G1088" i="1"/>
  <c r="U70" i="58"/>
  <c r="I1088" i="1"/>
  <c r="V70" i="58"/>
  <c r="J1088" i="1"/>
  <c r="U71" i="57"/>
  <c r="F1089" i="1"/>
  <c r="V71" i="57"/>
  <c r="G1089" i="1"/>
  <c r="U71" i="58"/>
  <c r="I1089" i="1"/>
  <c r="V71" i="58"/>
  <c r="J1089" i="1"/>
  <c r="U72" i="57"/>
  <c r="F1090" i="1"/>
  <c r="V72" i="57"/>
  <c r="G1090" i="1"/>
  <c r="U72" i="58"/>
  <c r="I1090" i="1"/>
  <c r="V72" i="58"/>
  <c r="J1090" i="1"/>
  <c r="U73" i="57"/>
  <c r="F1091" i="1"/>
  <c r="V73" i="57"/>
  <c r="G1091" i="1"/>
  <c r="U73" i="58"/>
  <c r="I1091" i="1"/>
  <c r="V73" i="58"/>
  <c r="J1091" i="1"/>
  <c r="U74" i="57"/>
  <c r="F1092" i="1"/>
  <c r="V74" i="57"/>
  <c r="G1092" i="1"/>
  <c r="U74" i="58"/>
  <c r="I1092" i="1"/>
  <c r="V74" i="58"/>
  <c r="J1092" i="1"/>
  <c r="U75" i="57"/>
  <c r="F1093" i="1"/>
  <c r="V75" i="57"/>
  <c r="G1093" i="1"/>
  <c r="U75" i="58"/>
  <c r="I1093" i="1"/>
  <c r="V75" i="58"/>
  <c r="J1093" i="1"/>
  <c r="U76" i="57"/>
  <c r="F1094" i="1"/>
  <c r="V76" i="57"/>
  <c r="G1094" i="1"/>
  <c r="U76" i="58"/>
  <c r="I1094" i="1"/>
  <c r="V76" i="58"/>
  <c r="J1094" i="1"/>
  <c r="T77" i="57"/>
  <c r="E1095" i="1"/>
  <c r="U77" i="57"/>
  <c r="F1095" i="1"/>
  <c r="V77" i="57"/>
  <c r="G1095" i="1"/>
  <c r="T77" i="58"/>
  <c r="H1095" i="1"/>
  <c r="U77" i="58"/>
  <c r="I1095" i="1"/>
  <c r="V77" i="58"/>
  <c r="J1095" i="1"/>
  <c r="U78" i="57"/>
  <c r="F1096" i="1"/>
  <c r="V78" i="57"/>
  <c r="G1096" i="1"/>
  <c r="U78" i="58"/>
  <c r="I1096" i="1"/>
  <c r="V78" i="58"/>
  <c r="J1096" i="1"/>
  <c r="U79" i="57"/>
  <c r="F1097" i="1"/>
  <c r="V79" i="57"/>
  <c r="G1097" i="1"/>
  <c r="U79" i="58"/>
  <c r="I1097" i="1"/>
  <c r="V79" i="58"/>
  <c r="J1097" i="1"/>
  <c r="U80" i="57"/>
  <c r="F1098" i="1"/>
  <c r="V80" i="57"/>
  <c r="G1098" i="1"/>
  <c r="U80" i="58"/>
  <c r="I1098" i="1"/>
  <c r="V80" i="58"/>
  <c r="J1098" i="1"/>
  <c r="U81" i="57"/>
  <c r="F1099" i="1"/>
  <c r="V81" i="57"/>
  <c r="G1099" i="1"/>
  <c r="U81" i="58"/>
  <c r="I1099" i="1"/>
  <c r="V81" i="58"/>
  <c r="J1099" i="1"/>
  <c r="V62" i="58"/>
  <c r="J1080" i="1"/>
  <c r="U62" i="58"/>
  <c r="I1080" i="1"/>
  <c r="V62" i="57"/>
  <c r="G1080" i="1"/>
  <c r="U62" i="57"/>
  <c r="F1080" i="1"/>
  <c r="R63" i="57"/>
  <c r="F1051" i="1"/>
  <c r="S63" i="57"/>
  <c r="G1051" i="1"/>
  <c r="R63" i="58"/>
  <c r="I1051" i="1"/>
  <c r="S63" i="58"/>
  <c r="J1051" i="1"/>
  <c r="R64" i="57"/>
  <c r="F1052" i="1"/>
  <c r="S64" i="57"/>
  <c r="G1052" i="1"/>
  <c r="R64" i="58"/>
  <c r="I1052" i="1"/>
  <c r="S64" i="58"/>
  <c r="J1052" i="1"/>
  <c r="R65" i="57"/>
  <c r="F1053" i="1"/>
  <c r="S65" i="57"/>
  <c r="G1053" i="1"/>
  <c r="R65" i="58"/>
  <c r="I1053" i="1"/>
  <c r="S65" i="58"/>
  <c r="J1053" i="1"/>
  <c r="R66" i="57"/>
  <c r="F1054" i="1"/>
  <c r="S66" i="57"/>
  <c r="G1054" i="1"/>
  <c r="R66" i="58"/>
  <c r="I1054" i="1"/>
  <c r="S66" i="58"/>
  <c r="J1054" i="1"/>
  <c r="R67" i="57"/>
  <c r="F1055" i="1"/>
  <c r="S67" i="57"/>
  <c r="G1055" i="1"/>
  <c r="R67" i="58"/>
  <c r="I1055" i="1"/>
  <c r="S67" i="58"/>
  <c r="J1055" i="1"/>
  <c r="R68" i="57"/>
  <c r="F1056" i="1"/>
  <c r="S68" i="57"/>
  <c r="G1056" i="1"/>
  <c r="R68" i="58"/>
  <c r="I1056" i="1"/>
  <c r="S68" i="58"/>
  <c r="J1056" i="1"/>
  <c r="R69" i="57"/>
  <c r="F1057" i="1"/>
  <c r="S69" i="57"/>
  <c r="G1057" i="1"/>
  <c r="R69" i="58"/>
  <c r="I1057" i="1"/>
  <c r="S69" i="58"/>
  <c r="J1057" i="1"/>
  <c r="R70" i="57"/>
  <c r="F1058" i="1"/>
  <c r="S70" i="57"/>
  <c r="G1058" i="1"/>
  <c r="R70" i="58"/>
  <c r="I1058" i="1"/>
  <c r="S70" i="58"/>
  <c r="J1058" i="1"/>
  <c r="R71" i="57"/>
  <c r="F1059" i="1"/>
  <c r="S71" i="57"/>
  <c r="G1059" i="1"/>
  <c r="R71" i="58"/>
  <c r="I1059" i="1"/>
  <c r="S71" i="58"/>
  <c r="J1059" i="1"/>
  <c r="R72" i="57"/>
  <c r="F1060" i="1"/>
  <c r="S72" i="57"/>
  <c r="G1060" i="1"/>
  <c r="R72" i="58"/>
  <c r="I1060" i="1"/>
  <c r="S72" i="58"/>
  <c r="J1060" i="1"/>
  <c r="R73" i="57"/>
  <c r="F1061" i="1"/>
  <c r="S73" i="57"/>
  <c r="G1061" i="1"/>
  <c r="R73" i="58"/>
  <c r="I1061" i="1"/>
  <c r="S73" i="58"/>
  <c r="J1061" i="1"/>
  <c r="R74" i="57"/>
  <c r="F1062" i="1"/>
  <c r="S74" i="57"/>
  <c r="G1062" i="1"/>
  <c r="R74" i="58"/>
  <c r="I1062" i="1"/>
  <c r="S74" i="58"/>
  <c r="J1062" i="1"/>
  <c r="R75" i="57"/>
  <c r="F1063" i="1"/>
  <c r="S75" i="57"/>
  <c r="G1063" i="1"/>
  <c r="R75" i="58"/>
  <c r="I1063" i="1"/>
  <c r="S75" i="58"/>
  <c r="J1063" i="1"/>
  <c r="R76" i="57"/>
  <c r="F1064" i="1"/>
  <c r="S76" i="57"/>
  <c r="G1064" i="1"/>
  <c r="R76" i="58"/>
  <c r="I1064" i="1"/>
  <c r="S76" i="58"/>
  <c r="J1064" i="1"/>
  <c r="Q77" i="57"/>
  <c r="E1065" i="1"/>
  <c r="R77" i="57"/>
  <c r="F1065" i="1"/>
  <c r="S77" i="57"/>
  <c r="G1065" i="1"/>
  <c r="Q77" i="58"/>
  <c r="H1065" i="1"/>
  <c r="R77" i="58"/>
  <c r="I1065" i="1"/>
  <c r="S77" i="58"/>
  <c r="J1065" i="1"/>
  <c r="R78" i="57"/>
  <c r="F1066" i="1"/>
  <c r="S78" i="57"/>
  <c r="G1066" i="1"/>
  <c r="R78" i="58"/>
  <c r="I1066" i="1"/>
  <c r="S78" i="58"/>
  <c r="J1066" i="1"/>
  <c r="R79" i="57"/>
  <c r="F1067" i="1"/>
  <c r="S79" i="57"/>
  <c r="G1067" i="1"/>
  <c r="R79" i="58"/>
  <c r="I1067" i="1"/>
  <c r="S79" i="58"/>
  <c r="J1067" i="1"/>
  <c r="R80" i="57"/>
  <c r="F1068" i="1"/>
  <c r="S80" i="57"/>
  <c r="G1068" i="1"/>
  <c r="R80" i="58"/>
  <c r="I1068" i="1"/>
  <c r="S80" i="58"/>
  <c r="J1068" i="1"/>
  <c r="R81" i="57"/>
  <c r="F1069" i="1"/>
  <c r="S81" i="57"/>
  <c r="G1069" i="1"/>
  <c r="R81" i="58"/>
  <c r="I1069" i="1"/>
  <c r="S81" i="58"/>
  <c r="J1069" i="1"/>
  <c r="S62" i="58"/>
  <c r="J1050" i="1"/>
  <c r="R62" i="58"/>
  <c r="I1050" i="1"/>
  <c r="S62" i="57"/>
  <c r="G1050" i="1"/>
  <c r="R62" i="57"/>
  <c r="F1050" i="1"/>
  <c r="B1040" i="1"/>
  <c r="L130" i="57"/>
  <c r="C1040" i="1"/>
  <c r="L130" i="58"/>
  <c r="D1040" i="1"/>
  <c r="E1040" i="1"/>
  <c r="F1040" i="1"/>
  <c r="G1040" i="1"/>
  <c r="G1039" i="1"/>
  <c r="F1039" i="1"/>
  <c r="E1039" i="1"/>
  <c r="L129" i="58"/>
  <c r="D1039" i="1"/>
  <c r="L129" i="57"/>
  <c r="C1039" i="1"/>
  <c r="B1039" i="1"/>
  <c r="B1031" i="1"/>
  <c r="L121" i="57"/>
  <c r="C1031" i="1"/>
  <c r="L121" i="58"/>
  <c r="D1031" i="1"/>
  <c r="E1031" i="1"/>
  <c r="F1031" i="1"/>
  <c r="G1031" i="1"/>
  <c r="B1030" i="1"/>
  <c r="G1030" i="1"/>
  <c r="F1030" i="1"/>
  <c r="E1030" i="1"/>
  <c r="L120" i="58"/>
  <c r="D1030" i="1"/>
  <c r="L120" i="57"/>
  <c r="C1030" i="1"/>
  <c r="B1020" i="1"/>
  <c r="K130" i="57"/>
  <c r="C1020" i="1"/>
  <c r="K214" i="58"/>
  <c r="K130" i="58"/>
  <c r="D1020" i="1"/>
  <c r="E1020" i="1"/>
  <c r="F1020" i="1"/>
  <c r="G1020" i="1"/>
  <c r="B1019" i="1"/>
  <c r="G1019" i="1"/>
  <c r="F1019" i="1"/>
  <c r="E1019" i="1"/>
  <c r="K213" i="58"/>
  <c r="K129" i="58"/>
  <c r="D1019" i="1"/>
  <c r="K129" i="57"/>
  <c r="C1019" i="1"/>
  <c r="B1011" i="1"/>
  <c r="K121" i="57"/>
  <c r="C1011" i="1"/>
  <c r="K121" i="58"/>
  <c r="D1011" i="1"/>
  <c r="E1011" i="1"/>
  <c r="F1011" i="1"/>
  <c r="G1011" i="1"/>
  <c r="B1010" i="1"/>
  <c r="G1010" i="1"/>
  <c r="F1010" i="1"/>
  <c r="E1010" i="1"/>
  <c r="K120" i="58"/>
  <c r="D1010" i="1"/>
  <c r="K120" i="57"/>
  <c r="C1010" i="1"/>
  <c r="B1000" i="1"/>
  <c r="J214" i="57"/>
  <c r="J130" i="57"/>
  <c r="C1000" i="1"/>
  <c r="J214" i="58"/>
  <c r="J130" i="58"/>
  <c r="D1000" i="1"/>
  <c r="E1000" i="1"/>
  <c r="F1000" i="1"/>
  <c r="G1000" i="1"/>
  <c r="G999" i="1"/>
  <c r="F999" i="1"/>
  <c r="E999" i="1"/>
  <c r="J213" i="58"/>
  <c r="J129" i="58"/>
  <c r="D999" i="1"/>
  <c r="J213" i="57"/>
  <c r="J129" i="57"/>
  <c r="C999" i="1"/>
  <c r="B999" i="1"/>
  <c r="B991" i="1"/>
  <c r="J205" i="57"/>
  <c r="J121" i="57"/>
  <c r="C991" i="1"/>
  <c r="J205" i="58"/>
  <c r="J121" i="58"/>
  <c r="D991" i="1"/>
  <c r="E991" i="1"/>
  <c r="F991" i="1"/>
  <c r="G991" i="1"/>
  <c r="B990" i="1"/>
  <c r="G990" i="1"/>
  <c r="F990" i="1"/>
  <c r="E990" i="1"/>
  <c r="J204" i="58"/>
  <c r="J120" i="58"/>
  <c r="D990" i="1"/>
  <c r="J204" i="57"/>
  <c r="J120" i="57"/>
  <c r="C990" i="1"/>
  <c r="B980" i="1"/>
  <c r="I130" i="57"/>
  <c r="C980" i="1"/>
  <c r="I130" i="58"/>
  <c r="D980" i="1"/>
  <c r="E980" i="1"/>
  <c r="F980" i="1"/>
  <c r="G980" i="1"/>
  <c r="G979" i="1"/>
  <c r="F979" i="1"/>
  <c r="E979" i="1"/>
  <c r="I129" i="58"/>
  <c r="D979" i="1"/>
  <c r="I129" i="57"/>
  <c r="C979" i="1"/>
  <c r="B979" i="1"/>
  <c r="B971" i="1"/>
  <c r="I121" i="57"/>
  <c r="C971" i="1"/>
  <c r="I121" i="58"/>
  <c r="D971" i="1"/>
  <c r="E971" i="1"/>
  <c r="F971" i="1"/>
  <c r="G971" i="1"/>
  <c r="B970" i="1"/>
  <c r="G970" i="1"/>
  <c r="F970" i="1"/>
  <c r="E970" i="1"/>
  <c r="I120" i="58"/>
  <c r="D970" i="1"/>
  <c r="I120" i="57"/>
  <c r="C970" i="1"/>
  <c r="B960" i="1"/>
  <c r="H130" i="57"/>
  <c r="C960" i="1"/>
  <c r="H130" i="58"/>
  <c r="D960" i="1"/>
  <c r="E960" i="1"/>
  <c r="F960" i="1"/>
  <c r="G960" i="1"/>
  <c r="G959" i="1"/>
  <c r="F959" i="1"/>
  <c r="E959" i="1"/>
  <c r="H129" i="58"/>
  <c r="D959" i="1"/>
  <c r="H129" i="57"/>
  <c r="C959" i="1"/>
  <c r="B959" i="1"/>
  <c r="B951" i="1"/>
  <c r="H121" i="57"/>
  <c r="C951" i="1"/>
  <c r="H121" i="58"/>
  <c r="D951" i="1"/>
  <c r="E951" i="1"/>
  <c r="F951" i="1"/>
  <c r="G951" i="1"/>
  <c r="B950" i="1"/>
  <c r="G950" i="1"/>
  <c r="F950" i="1"/>
  <c r="E950" i="1"/>
  <c r="H120" i="58"/>
  <c r="D950" i="1"/>
  <c r="H120" i="57"/>
  <c r="C950" i="1"/>
  <c r="B940" i="1"/>
  <c r="F130" i="57"/>
  <c r="G130" i="57"/>
  <c r="C940" i="1"/>
  <c r="F130" i="58"/>
  <c r="D920" i="1"/>
  <c r="G130" i="58"/>
  <c r="D940" i="1"/>
  <c r="E940" i="1"/>
  <c r="F940" i="1"/>
  <c r="G940" i="1"/>
  <c r="B939" i="1"/>
  <c r="G939" i="1"/>
  <c r="F939" i="1"/>
  <c r="E939" i="1"/>
  <c r="F129" i="58"/>
  <c r="D919" i="1"/>
  <c r="F129" i="57"/>
  <c r="G129" i="57"/>
  <c r="C939" i="1"/>
  <c r="B931" i="1"/>
  <c r="F121" i="57"/>
  <c r="C911" i="1"/>
  <c r="G121" i="57"/>
  <c r="C931" i="1"/>
  <c r="F121" i="58"/>
  <c r="G121" i="58"/>
  <c r="D931" i="1"/>
  <c r="E931" i="1"/>
  <c r="F931" i="1"/>
  <c r="G931" i="1"/>
  <c r="B930" i="1"/>
  <c r="G930" i="1"/>
  <c r="F930" i="1"/>
  <c r="E930" i="1"/>
  <c r="F120" i="58"/>
  <c r="G120" i="58"/>
  <c r="D930" i="1"/>
  <c r="F120" i="57"/>
  <c r="G120" i="57"/>
  <c r="C930" i="1"/>
  <c r="F130" i="2"/>
  <c r="B920" i="1"/>
  <c r="C920" i="1"/>
  <c r="E920" i="1"/>
  <c r="F920" i="1"/>
  <c r="G920" i="1"/>
  <c r="F129" i="2"/>
  <c r="B919" i="1"/>
  <c r="G919" i="1"/>
  <c r="F919" i="1"/>
  <c r="E919" i="1"/>
  <c r="C919" i="1"/>
  <c r="F121" i="2"/>
  <c r="B911" i="1"/>
  <c r="E911" i="1"/>
  <c r="F911" i="1"/>
  <c r="G911" i="1"/>
  <c r="F120" i="2"/>
  <c r="B910" i="1"/>
  <c r="G910" i="1"/>
  <c r="F910" i="1"/>
  <c r="E910" i="1"/>
  <c r="C910" i="1"/>
  <c r="B900" i="1"/>
  <c r="E130" i="57"/>
  <c r="C900" i="1"/>
  <c r="E130" i="58"/>
  <c r="D900" i="1"/>
  <c r="E900" i="1"/>
  <c r="F900" i="1"/>
  <c r="G900" i="1"/>
  <c r="G899" i="1"/>
  <c r="F899" i="1"/>
  <c r="E899" i="1"/>
  <c r="E129" i="58"/>
  <c r="E129" i="57"/>
  <c r="C899" i="1"/>
  <c r="B899" i="1"/>
  <c r="B891" i="1"/>
  <c r="E121" i="57"/>
  <c r="C891" i="1"/>
  <c r="E121" i="58"/>
  <c r="D891" i="1"/>
  <c r="E891" i="1"/>
  <c r="F891" i="1"/>
  <c r="G891" i="1"/>
  <c r="B890" i="1"/>
  <c r="G890" i="1"/>
  <c r="F890" i="1"/>
  <c r="E890" i="1"/>
  <c r="E120" i="58"/>
  <c r="D890" i="1"/>
  <c r="E120" i="57"/>
  <c r="C890" i="1"/>
  <c r="B880" i="1"/>
  <c r="D130" i="57"/>
  <c r="C880" i="1"/>
  <c r="D130" i="58"/>
  <c r="D880" i="1"/>
  <c r="E880" i="1"/>
  <c r="F880" i="1"/>
  <c r="G880" i="1"/>
  <c r="B879" i="1"/>
  <c r="G879" i="1"/>
  <c r="F879" i="1"/>
  <c r="E879" i="1"/>
  <c r="D129" i="58"/>
  <c r="D879" i="1"/>
  <c r="D129" i="57"/>
  <c r="C879" i="1"/>
  <c r="B871" i="1"/>
  <c r="D121" i="57"/>
  <c r="C871" i="1"/>
  <c r="D121" i="58"/>
  <c r="D871" i="1"/>
  <c r="E871" i="1"/>
  <c r="F871" i="1"/>
  <c r="G871" i="1"/>
  <c r="B870" i="1"/>
  <c r="G870" i="1"/>
  <c r="F870" i="1"/>
  <c r="E870" i="1"/>
  <c r="D120" i="58"/>
  <c r="D870" i="1"/>
  <c r="D120" i="57"/>
  <c r="C870" i="1"/>
  <c r="B860" i="1"/>
  <c r="C130" i="57"/>
  <c r="B130" i="57"/>
  <c r="C840" i="1"/>
  <c r="C860" i="1"/>
  <c r="C130" i="58"/>
  <c r="D860" i="1"/>
  <c r="E860" i="1"/>
  <c r="F860" i="1"/>
  <c r="G860" i="1"/>
  <c r="B859" i="1"/>
  <c r="G859" i="1"/>
  <c r="F859" i="1"/>
  <c r="E859" i="1"/>
  <c r="C129" i="58"/>
  <c r="B129" i="58"/>
  <c r="D839" i="1"/>
  <c r="D859" i="1"/>
  <c r="C129" i="57"/>
  <c r="C859" i="1"/>
  <c r="B851" i="1"/>
  <c r="C121" i="57"/>
  <c r="C851" i="1"/>
  <c r="C121" i="58"/>
  <c r="B121" i="58"/>
  <c r="D831" i="1"/>
  <c r="E851" i="1"/>
  <c r="F851" i="1"/>
  <c r="G851" i="1"/>
  <c r="B850" i="1"/>
  <c r="G850" i="1"/>
  <c r="F850" i="1"/>
  <c r="E850" i="1"/>
  <c r="C120" i="58"/>
  <c r="B120" i="58"/>
  <c r="D830" i="1"/>
  <c r="D850" i="1"/>
  <c r="B130" i="2"/>
  <c r="B840" i="1"/>
  <c r="E840" i="1"/>
  <c r="F840" i="1"/>
  <c r="G840" i="1"/>
  <c r="B129" i="2"/>
  <c r="B839" i="1"/>
  <c r="G839" i="1"/>
  <c r="F839" i="1"/>
  <c r="E839" i="1"/>
  <c r="B121" i="2"/>
  <c r="B831" i="1"/>
  <c r="B121" i="57"/>
  <c r="C831" i="1"/>
  <c r="E831" i="1"/>
  <c r="F831" i="1"/>
  <c r="G831" i="1"/>
  <c r="G830" i="1"/>
  <c r="F830" i="1"/>
  <c r="E830" i="1"/>
  <c r="B120" i="2"/>
  <c r="B830" i="1"/>
  <c r="B791" i="1"/>
  <c r="L90" i="57"/>
  <c r="C791" i="1"/>
  <c r="L90" i="58"/>
  <c r="D791" i="1"/>
  <c r="E791" i="1"/>
  <c r="F791" i="1"/>
  <c r="G791" i="1"/>
  <c r="H791" i="1"/>
  <c r="H186" i="90"/>
  <c r="B792" i="1"/>
  <c r="L91" i="57"/>
  <c r="C792" i="1"/>
  <c r="L91" i="58"/>
  <c r="D792" i="1"/>
  <c r="E792" i="1"/>
  <c r="F792" i="1"/>
  <c r="G792" i="1"/>
  <c r="H792" i="1"/>
  <c r="H187" i="90"/>
  <c r="B793" i="1"/>
  <c r="L92" i="57"/>
  <c r="C793" i="1"/>
  <c r="L92" i="58"/>
  <c r="D793" i="1"/>
  <c r="E793" i="1"/>
  <c r="F793" i="1"/>
  <c r="G793" i="1"/>
  <c r="H793" i="1"/>
  <c r="H188" i="90"/>
  <c r="B794" i="1"/>
  <c r="L93" i="57"/>
  <c r="C794" i="1"/>
  <c r="L93" i="58"/>
  <c r="D794" i="1"/>
  <c r="E794" i="1"/>
  <c r="F794" i="1"/>
  <c r="G794" i="1"/>
  <c r="H794" i="1"/>
  <c r="H189" i="90"/>
  <c r="B795" i="1"/>
  <c r="L94" i="57"/>
  <c r="C795" i="1"/>
  <c r="L94" i="58"/>
  <c r="D795" i="1"/>
  <c r="E795" i="1"/>
  <c r="F795" i="1"/>
  <c r="G795" i="1"/>
  <c r="H795" i="1"/>
  <c r="H190" i="90"/>
  <c r="B796" i="1"/>
  <c r="L95" i="57"/>
  <c r="C796" i="1"/>
  <c r="L95" i="58"/>
  <c r="D796" i="1"/>
  <c r="E796" i="1"/>
  <c r="F796" i="1"/>
  <c r="G796" i="1"/>
  <c r="H796" i="1"/>
  <c r="H191" i="90"/>
  <c r="B797" i="1"/>
  <c r="L96" i="57"/>
  <c r="C797" i="1"/>
  <c r="L96" i="58"/>
  <c r="D797" i="1"/>
  <c r="E797" i="1"/>
  <c r="F797" i="1"/>
  <c r="G797" i="1"/>
  <c r="H797" i="1"/>
  <c r="H192" i="90"/>
  <c r="B798" i="1"/>
  <c r="L97" i="57"/>
  <c r="C798" i="1"/>
  <c r="L97" i="58"/>
  <c r="D798" i="1"/>
  <c r="E798" i="1"/>
  <c r="F798" i="1"/>
  <c r="G798" i="1"/>
  <c r="H798" i="1"/>
  <c r="H193" i="90"/>
  <c r="B799" i="1"/>
  <c r="L98" i="57"/>
  <c r="C799" i="1"/>
  <c r="L98" i="58"/>
  <c r="D799" i="1"/>
  <c r="E799" i="1"/>
  <c r="F799" i="1"/>
  <c r="G799" i="1"/>
  <c r="H799" i="1"/>
  <c r="H194" i="90"/>
  <c r="B800" i="1"/>
  <c r="L99" i="57"/>
  <c r="C800" i="1"/>
  <c r="L99" i="58"/>
  <c r="D800" i="1"/>
  <c r="E800" i="1"/>
  <c r="F800" i="1"/>
  <c r="G800" i="1"/>
  <c r="H800" i="1"/>
  <c r="H195" i="90"/>
  <c r="B801" i="1"/>
  <c r="L100" i="57"/>
  <c r="C801" i="1"/>
  <c r="L100" i="58"/>
  <c r="D801" i="1"/>
  <c r="E801" i="1"/>
  <c r="F801" i="1"/>
  <c r="G801" i="1"/>
  <c r="H801" i="1"/>
  <c r="H196" i="90"/>
  <c r="B802" i="1"/>
  <c r="L101" i="57"/>
  <c r="C802" i="1"/>
  <c r="L101" i="58"/>
  <c r="D802" i="1"/>
  <c r="E802" i="1"/>
  <c r="F802" i="1"/>
  <c r="G802" i="1"/>
  <c r="H802" i="1"/>
  <c r="H197" i="90"/>
  <c r="B803" i="1"/>
  <c r="L102" i="57"/>
  <c r="C803" i="1"/>
  <c r="L102" i="58"/>
  <c r="D803" i="1"/>
  <c r="E803" i="1"/>
  <c r="F803" i="1"/>
  <c r="G803" i="1"/>
  <c r="H803" i="1"/>
  <c r="H198" i="90"/>
  <c r="B804" i="1"/>
  <c r="L103" i="57"/>
  <c r="C804" i="1"/>
  <c r="L103" i="58"/>
  <c r="D804" i="1"/>
  <c r="E804" i="1"/>
  <c r="F804" i="1"/>
  <c r="G804" i="1"/>
  <c r="H804" i="1"/>
  <c r="H199" i="90"/>
  <c r="B805" i="1"/>
  <c r="L104" i="57"/>
  <c r="C805" i="1"/>
  <c r="L104" i="58"/>
  <c r="D805" i="1"/>
  <c r="E805" i="1"/>
  <c r="F805" i="1"/>
  <c r="G805" i="1"/>
  <c r="H805" i="1"/>
  <c r="H200" i="90"/>
  <c r="B806" i="1"/>
  <c r="L105" i="57"/>
  <c r="C806" i="1"/>
  <c r="L105" i="58"/>
  <c r="D806" i="1"/>
  <c r="E806" i="1"/>
  <c r="F806" i="1"/>
  <c r="G806" i="1"/>
  <c r="H806" i="1"/>
  <c r="H201" i="90"/>
  <c r="B807" i="1"/>
  <c r="L106" i="57"/>
  <c r="C807" i="1"/>
  <c r="L106" i="58"/>
  <c r="D807" i="1"/>
  <c r="E807" i="1"/>
  <c r="F807" i="1"/>
  <c r="G807" i="1"/>
  <c r="H807" i="1"/>
  <c r="H202" i="90"/>
  <c r="B808" i="1"/>
  <c r="L107" i="57"/>
  <c r="C808" i="1"/>
  <c r="L107" i="58"/>
  <c r="D808" i="1"/>
  <c r="E808" i="1"/>
  <c r="F808" i="1"/>
  <c r="G808" i="1"/>
  <c r="H808" i="1"/>
  <c r="H203" i="90"/>
  <c r="B809" i="1"/>
  <c r="L108" i="57"/>
  <c r="C809" i="1"/>
  <c r="L108" i="58"/>
  <c r="D809" i="1"/>
  <c r="E809" i="1"/>
  <c r="F809" i="1"/>
  <c r="G809" i="1"/>
  <c r="H809" i="1"/>
  <c r="H204" i="90"/>
  <c r="B810" i="1"/>
  <c r="L109" i="57"/>
  <c r="C810" i="1"/>
  <c r="L109" i="58"/>
  <c r="D810" i="1"/>
  <c r="E810" i="1"/>
  <c r="F810" i="1"/>
  <c r="G810" i="1"/>
  <c r="H810" i="1"/>
  <c r="H205" i="90"/>
  <c r="B811" i="1"/>
  <c r="L110" i="57"/>
  <c r="C811" i="1"/>
  <c r="L110" i="58"/>
  <c r="D811" i="1"/>
  <c r="E811" i="1"/>
  <c r="F811" i="1"/>
  <c r="G811" i="1"/>
  <c r="H811" i="1"/>
  <c r="H206" i="90"/>
  <c r="B812" i="1"/>
  <c r="L111" i="57"/>
  <c r="C812" i="1"/>
  <c r="L111" i="58"/>
  <c r="D812" i="1"/>
  <c r="E812" i="1"/>
  <c r="F812" i="1"/>
  <c r="G812" i="1"/>
  <c r="H812" i="1"/>
  <c r="H207" i="90"/>
  <c r="B813" i="1"/>
  <c r="L112" i="57"/>
  <c r="C813" i="1"/>
  <c r="L112" i="58"/>
  <c r="D813" i="1"/>
  <c r="E813" i="1"/>
  <c r="F813" i="1"/>
  <c r="G813" i="1"/>
  <c r="H813" i="1"/>
  <c r="H208" i="90"/>
  <c r="B790" i="1"/>
  <c r="H790" i="1"/>
  <c r="H185" i="90"/>
  <c r="G790" i="1"/>
  <c r="F790" i="1"/>
  <c r="E790" i="1"/>
  <c r="L89" i="58"/>
  <c r="D790" i="1"/>
  <c r="L89" i="57"/>
  <c r="C790" i="1"/>
  <c r="B761" i="1"/>
  <c r="C761" i="1"/>
  <c r="D761" i="1"/>
  <c r="E761" i="1"/>
  <c r="F761" i="1"/>
  <c r="G761" i="1"/>
  <c r="H761" i="1"/>
  <c r="O156" i="90"/>
  <c r="B762" i="1"/>
  <c r="C762" i="1"/>
  <c r="D762" i="1"/>
  <c r="E762" i="1"/>
  <c r="F762" i="1"/>
  <c r="G762" i="1"/>
  <c r="H762" i="1"/>
  <c r="O157" i="90"/>
  <c r="B763" i="1"/>
  <c r="C763" i="1"/>
  <c r="D763" i="1"/>
  <c r="E763" i="1"/>
  <c r="F763" i="1"/>
  <c r="G763" i="1"/>
  <c r="H763" i="1"/>
  <c r="O158" i="90"/>
  <c r="B764" i="1"/>
  <c r="C764" i="1"/>
  <c r="D764" i="1"/>
  <c r="E764" i="1"/>
  <c r="F764" i="1"/>
  <c r="G764" i="1"/>
  <c r="H764" i="1"/>
  <c r="O159" i="90"/>
  <c r="B765" i="1"/>
  <c r="C765" i="1"/>
  <c r="D765" i="1"/>
  <c r="E765" i="1"/>
  <c r="F765" i="1"/>
  <c r="G765" i="1"/>
  <c r="H765" i="1"/>
  <c r="O160" i="90"/>
  <c r="B766" i="1"/>
  <c r="C766" i="1"/>
  <c r="D766" i="1"/>
  <c r="E766" i="1"/>
  <c r="F766" i="1"/>
  <c r="G766" i="1"/>
  <c r="H766" i="1"/>
  <c r="O161" i="90"/>
  <c r="B767" i="1"/>
  <c r="C767" i="1"/>
  <c r="D767" i="1"/>
  <c r="E767" i="1"/>
  <c r="F767" i="1"/>
  <c r="G767" i="1"/>
  <c r="H767" i="1"/>
  <c r="O162" i="90"/>
  <c r="B768" i="1"/>
  <c r="C768" i="1"/>
  <c r="D768" i="1"/>
  <c r="E768" i="1"/>
  <c r="F768" i="1"/>
  <c r="G768" i="1"/>
  <c r="H768" i="1"/>
  <c r="O163" i="90"/>
  <c r="B769" i="1"/>
  <c r="C769" i="1"/>
  <c r="D769" i="1"/>
  <c r="E769" i="1"/>
  <c r="F769" i="1"/>
  <c r="G769" i="1"/>
  <c r="H769" i="1"/>
  <c r="O164" i="90"/>
  <c r="B770" i="1"/>
  <c r="C770" i="1"/>
  <c r="D770" i="1"/>
  <c r="E770" i="1"/>
  <c r="F770" i="1"/>
  <c r="G770" i="1"/>
  <c r="H770" i="1"/>
  <c r="O165" i="90"/>
  <c r="B771" i="1"/>
  <c r="C771" i="1"/>
  <c r="D771" i="1"/>
  <c r="E771" i="1"/>
  <c r="F771" i="1"/>
  <c r="G771" i="1"/>
  <c r="H771" i="1"/>
  <c r="O166" i="90"/>
  <c r="B772" i="1"/>
  <c r="C772" i="1"/>
  <c r="D772" i="1"/>
  <c r="E772" i="1"/>
  <c r="F772" i="1"/>
  <c r="G772" i="1"/>
  <c r="H772" i="1"/>
  <c r="O167" i="90"/>
  <c r="B773" i="1"/>
  <c r="C773" i="1"/>
  <c r="D773" i="1"/>
  <c r="E773" i="1"/>
  <c r="F773" i="1"/>
  <c r="G773" i="1"/>
  <c r="H773" i="1"/>
  <c r="O168" i="90"/>
  <c r="B774" i="1"/>
  <c r="C774" i="1"/>
  <c r="D774" i="1"/>
  <c r="E774" i="1"/>
  <c r="F774" i="1"/>
  <c r="G774" i="1"/>
  <c r="H774" i="1"/>
  <c r="O169" i="90"/>
  <c r="B775" i="1"/>
  <c r="C775" i="1"/>
  <c r="D775" i="1"/>
  <c r="E775" i="1"/>
  <c r="F775" i="1"/>
  <c r="G775" i="1"/>
  <c r="H775" i="1"/>
  <c r="O170" i="90"/>
  <c r="B776" i="1"/>
  <c r="C776" i="1"/>
  <c r="D776" i="1"/>
  <c r="E776" i="1"/>
  <c r="F776" i="1"/>
  <c r="G776" i="1"/>
  <c r="H776" i="1"/>
  <c r="O171" i="90"/>
  <c r="B777" i="1"/>
  <c r="C777" i="1"/>
  <c r="D777" i="1"/>
  <c r="E777" i="1"/>
  <c r="F777" i="1"/>
  <c r="G777" i="1"/>
  <c r="H777" i="1"/>
  <c r="O172" i="90"/>
  <c r="B778" i="1"/>
  <c r="C778" i="1"/>
  <c r="D778" i="1"/>
  <c r="E778" i="1"/>
  <c r="F778" i="1"/>
  <c r="G778" i="1"/>
  <c r="H778" i="1"/>
  <c r="O173" i="90"/>
  <c r="B779" i="1"/>
  <c r="C779" i="1"/>
  <c r="D779" i="1"/>
  <c r="E779" i="1"/>
  <c r="F779" i="1"/>
  <c r="G779" i="1"/>
  <c r="H779" i="1"/>
  <c r="O174" i="90"/>
  <c r="B780" i="1"/>
  <c r="C780" i="1"/>
  <c r="D780" i="1"/>
  <c r="E780" i="1"/>
  <c r="F780" i="1"/>
  <c r="G780" i="1"/>
  <c r="H780" i="1"/>
  <c r="O175" i="90"/>
  <c r="B781" i="1"/>
  <c r="C781" i="1"/>
  <c r="D781" i="1"/>
  <c r="E781" i="1"/>
  <c r="F781" i="1"/>
  <c r="G781" i="1"/>
  <c r="H781" i="1"/>
  <c r="O176" i="90"/>
  <c r="B782" i="1"/>
  <c r="C782" i="1"/>
  <c r="D782" i="1"/>
  <c r="E782" i="1"/>
  <c r="F782" i="1"/>
  <c r="G782" i="1"/>
  <c r="H782" i="1"/>
  <c r="O177" i="90"/>
  <c r="B783" i="1"/>
  <c r="C783" i="1"/>
  <c r="D783" i="1"/>
  <c r="E783" i="1"/>
  <c r="F783" i="1"/>
  <c r="G783" i="1"/>
  <c r="H783" i="1"/>
  <c r="O178" i="90"/>
  <c r="B760" i="1"/>
  <c r="H760" i="1"/>
  <c r="O155" i="90"/>
  <c r="G760" i="1"/>
  <c r="F760" i="1"/>
  <c r="E760" i="1"/>
  <c r="D760" i="1"/>
  <c r="C760" i="1"/>
  <c r="B731" i="1"/>
  <c r="J90" i="57"/>
  <c r="C731" i="1"/>
  <c r="J90" i="58"/>
  <c r="D731" i="1"/>
  <c r="E731" i="1"/>
  <c r="F731" i="1"/>
  <c r="G731" i="1"/>
  <c r="H731" i="1"/>
  <c r="H156" i="90"/>
  <c r="B732" i="1"/>
  <c r="J91" i="57"/>
  <c r="C732" i="1"/>
  <c r="J91" i="58"/>
  <c r="D732" i="1"/>
  <c r="E732" i="1"/>
  <c r="F732" i="1"/>
  <c r="G732" i="1"/>
  <c r="H732" i="1"/>
  <c r="H157" i="90"/>
  <c r="B733" i="1"/>
  <c r="J92" i="57"/>
  <c r="C733" i="1"/>
  <c r="J92" i="58"/>
  <c r="D733" i="1"/>
  <c r="E733" i="1"/>
  <c r="F733" i="1"/>
  <c r="G733" i="1"/>
  <c r="H733" i="1"/>
  <c r="H158" i="90"/>
  <c r="B734" i="1"/>
  <c r="J93" i="57"/>
  <c r="C734" i="1"/>
  <c r="J93" i="58"/>
  <c r="D734" i="1"/>
  <c r="E734" i="1"/>
  <c r="F734" i="1"/>
  <c r="G734" i="1"/>
  <c r="H734" i="1"/>
  <c r="H159" i="90"/>
  <c r="B735" i="1"/>
  <c r="J94" i="57"/>
  <c r="C735" i="1"/>
  <c r="J94" i="58"/>
  <c r="D735" i="1"/>
  <c r="E735" i="1"/>
  <c r="F735" i="1"/>
  <c r="G735" i="1"/>
  <c r="H735" i="1"/>
  <c r="H160" i="90"/>
  <c r="B736" i="1"/>
  <c r="J95" i="57"/>
  <c r="C736" i="1"/>
  <c r="J95" i="58"/>
  <c r="D736" i="1"/>
  <c r="E736" i="1"/>
  <c r="F736" i="1"/>
  <c r="G736" i="1"/>
  <c r="H736" i="1"/>
  <c r="H161" i="90"/>
  <c r="B737" i="1"/>
  <c r="J96" i="57"/>
  <c r="C737" i="1"/>
  <c r="J96" i="58"/>
  <c r="D737" i="1"/>
  <c r="E737" i="1"/>
  <c r="F737" i="1"/>
  <c r="G737" i="1"/>
  <c r="H737" i="1"/>
  <c r="H162" i="90"/>
  <c r="B738" i="1"/>
  <c r="J97" i="57"/>
  <c r="C738" i="1"/>
  <c r="J97" i="58"/>
  <c r="D738" i="1"/>
  <c r="E738" i="1"/>
  <c r="F738" i="1"/>
  <c r="G738" i="1"/>
  <c r="H738" i="1"/>
  <c r="H163" i="90"/>
  <c r="B739" i="1"/>
  <c r="J98" i="57"/>
  <c r="C739" i="1"/>
  <c r="J98" i="58"/>
  <c r="D739" i="1"/>
  <c r="E739" i="1"/>
  <c r="F739" i="1"/>
  <c r="G739" i="1"/>
  <c r="H739" i="1"/>
  <c r="H164" i="90"/>
  <c r="B740" i="1"/>
  <c r="J99" i="57"/>
  <c r="C740" i="1"/>
  <c r="J99" i="58"/>
  <c r="D740" i="1"/>
  <c r="E740" i="1"/>
  <c r="F740" i="1"/>
  <c r="G740" i="1"/>
  <c r="H740" i="1"/>
  <c r="H165" i="90"/>
  <c r="B741" i="1"/>
  <c r="J100" i="57"/>
  <c r="C741" i="1"/>
  <c r="J100" i="58"/>
  <c r="D741" i="1"/>
  <c r="E741" i="1"/>
  <c r="F741" i="1"/>
  <c r="G741" i="1"/>
  <c r="H741" i="1"/>
  <c r="H166" i="90"/>
  <c r="B742" i="1"/>
  <c r="J101" i="57"/>
  <c r="C742" i="1"/>
  <c r="J101" i="58"/>
  <c r="D742" i="1"/>
  <c r="E742" i="1"/>
  <c r="F742" i="1"/>
  <c r="G742" i="1"/>
  <c r="H742" i="1"/>
  <c r="H167" i="90"/>
  <c r="B743" i="1"/>
  <c r="J102" i="57"/>
  <c r="C743" i="1"/>
  <c r="J102" i="58"/>
  <c r="D743" i="1"/>
  <c r="E743" i="1"/>
  <c r="F743" i="1"/>
  <c r="G743" i="1"/>
  <c r="H743" i="1"/>
  <c r="H168" i="90"/>
  <c r="B744" i="1"/>
  <c r="J103" i="57"/>
  <c r="C744" i="1"/>
  <c r="J103" i="58"/>
  <c r="D744" i="1"/>
  <c r="E744" i="1"/>
  <c r="F744" i="1"/>
  <c r="G744" i="1"/>
  <c r="H744" i="1"/>
  <c r="H169" i="90"/>
  <c r="B745" i="1"/>
  <c r="J104" i="57"/>
  <c r="C745" i="1"/>
  <c r="J104" i="58"/>
  <c r="D745" i="1"/>
  <c r="E745" i="1"/>
  <c r="F745" i="1"/>
  <c r="G745" i="1"/>
  <c r="H745" i="1"/>
  <c r="H170" i="90"/>
  <c r="B746" i="1"/>
  <c r="J105" i="57"/>
  <c r="C746" i="1"/>
  <c r="J105" i="58"/>
  <c r="D746" i="1"/>
  <c r="E746" i="1"/>
  <c r="F746" i="1"/>
  <c r="G746" i="1"/>
  <c r="H746" i="1"/>
  <c r="H171" i="90"/>
  <c r="B747" i="1"/>
  <c r="J106" i="57"/>
  <c r="C747" i="1"/>
  <c r="J106" i="58"/>
  <c r="D747" i="1"/>
  <c r="E747" i="1"/>
  <c r="F747" i="1"/>
  <c r="G747" i="1"/>
  <c r="H747" i="1"/>
  <c r="H172" i="90"/>
  <c r="B748" i="1"/>
  <c r="J107" i="57"/>
  <c r="C748" i="1"/>
  <c r="J107" i="58"/>
  <c r="D748" i="1"/>
  <c r="E748" i="1"/>
  <c r="F748" i="1"/>
  <c r="G748" i="1"/>
  <c r="H748" i="1"/>
  <c r="H173" i="90"/>
  <c r="B749" i="1"/>
  <c r="J108" i="57"/>
  <c r="C749" i="1"/>
  <c r="J108" i="58"/>
  <c r="D749" i="1"/>
  <c r="E749" i="1"/>
  <c r="F749" i="1"/>
  <c r="G749" i="1"/>
  <c r="H749" i="1"/>
  <c r="H174" i="90"/>
  <c r="B750" i="1"/>
  <c r="J109" i="57"/>
  <c r="C750" i="1"/>
  <c r="J109" i="58"/>
  <c r="D750" i="1"/>
  <c r="E750" i="1"/>
  <c r="F750" i="1"/>
  <c r="G750" i="1"/>
  <c r="H750" i="1"/>
  <c r="H175" i="90"/>
  <c r="B751" i="1"/>
  <c r="J110" i="57"/>
  <c r="C751" i="1"/>
  <c r="J110" i="58"/>
  <c r="D751" i="1"/>
  <c r="E751" i="1"/>
  <c r="F751" i="1"/>
  <c r="G751" i="1"/>
  <c r="H751" i="1"/>
  <c r="H176" i="90"/>
  <c r="B752" i="1"/>
  <c r="J111" i="57"/>
  <c r="C752" i="1"/>
  <c r="J111" i="58"/>
  <c r="D752" i="1"/>
  <c r="E752" i="1"/>
  <c r="F752" i="1"/>
  <c r="G752" i="1"/>
  <c r="H752" i="1"/>
  <c r="H177" i="90"/>
  <c r="B753" i="1"/>
  <c r="J112" i="57"/>
  <c r="C753" i="1"/>
  <c r="J112" i="58"/>
  <c r="D753" i="1"/>
  <c r="E753" i="1"/>
  <c r="F753" i="1"/>
  <c r="G753" i="1"/>
  <c r="H753" i="1"/>
  <c r="H178" i="90"/>
  <c r="B730" i="1"/>
  <c r="H730" i="1"/>
  <c r="H155" i="90"/>
  <c r="G730" i="1"/>
  <c r="F730" i="1"/>
  <c r="E730" i="1"/>
  <c r="J89" i="58"/>
  <c r="D730" i="1"/>
  <c r="J89" i="57"/>
  <c r="C730" i="1"/>
  <c r="B701" i="1"/>
  <c r="I90" i="57"/>
  <c r="C701" i="1"/>
  <c r="I90" i="58"/>
  <c r="D701" i="1"/>
  <c r="E701" i="1"/>
  <c r="F701" i="1"/>
  <c r="G701" i="1"/>
  <c r="H701" i="1"/>
  <c r="H126" i="90"/>
  <c r="B702" i="1"/>
  <c r="I91" i="57"/>
  <c r="C702" i="1"/>
  <c r="I91" i="58"/>
  <c r="D702" i="1"/>
  <c r="E702" i="1"/>
  <c r="F702" i="1"/>
  <c r="G702" i="1"/>
  <c r="H702" i="1"/>
  <c r="H127" i="90"/>
  <c r="B703" i="1"/>
  <c r="I92" i="57"/>
  <c r="C703" i="1"/>
  <c r="I92" i="58"/>
  <c r="D703" i="1"/>
  <c r="E703" i="1"/>
  <c r="F703" i="1"/>
  <c r="G703" i="1"/>
  <c r="H703" i="1"/>
  <c r="H128" i="90"/>
  <c r="B704" i="1"/>
  <c r="I93" i="57"/>
  <c r="C704" i="1"/>
  <c r="I93" i="58"/>
  <c r="D704" i="1"/>
  <c r="E704" i="1"/>
  <c r="F704" i="1"/>
  <c r="G704" i="1"/>
  <c r="H704" i="1"/>
  <c r="H129" i="90"/>
  <c r="B705" i="1"/>
  <c r="I94" i="57"/>
  <c r="C705" i="1"/>
  <c r="I94" i="58"/>
  <c r="D705" i="1"/>
  <c r="E705" i="1"/>
  <c r="F705" i="1"/>
  <c r="G705" i="1"/>
  <c r="H705" i="1"/>
  <c r="H130" i="90"/>
  <c r="B706" i="1"/>
  <c r="I95" i="57"/>
  <c r="C706" i="1"/>
  <c r="I95" i="58"/>
  <c r="D706" i="1"/>
  <c r="E706" i="1"/>
  <c r="F706" i="1"/>
  <c r="G706" i="1"/>
  <c r="H706" i="1"/>
  <c r="H131" i="90"/>
  <c r="B707" i="1"/>
  <c r="I96" i="57"/>
  <c r="C707" i="1"/>
  <c r="I96" i="58"/>
  <c r="D707" i="1"/>
  <c r="E707" i="1"/>
  <c r="F707" i="1"/>
  <c r="G707" i="1"/>
  <c r="H707" i="1"/>
  <c r="H132" i="90"/>
  <c r="B708" i="1"/>
  <c r="I97" i="57"/>
  <c r="C708" i="1"/>
  <c r="I97" i="58"/>
  <c r="D708" i="1"/>
  <c r="E708" i="1"/>
  <c r="F708" i="1"/>
  <c r="G708" i="1"/>
  <c r="H708" i="1"/>
  <c r="H133" i="90"/>
  <c r="B709" i="1"/>
  <c r="I98" i="57"/>
  <c r="C709" i="1"/>
  <c r="I98" i="58"/>
  <c r="D709" i="1"/>
  <c r="E709" i="1"/>
  <c r="F709" i="1"/>
  <c r="G709" i="1"/>
  <c r="H709" i="1"/>
  <c r="H134" i="90"/>
  <c r="B710" i="1"/>
  <c r="I99" i="57"/>
  <c r="C710" i="1"/>
  <c r="I99" i="58"/>
  <c r="D710" i="1"/>
  <c r="E710" i="1"/>
  <c r="F710" i="1"/>
  <c r="G710" i="1"/>
  <c r="H710" i="1"/>
  <c r="H135" i="90"/>
  <c r="B711" i="1"/>
  <c r="I100" i="57"/>
  <c r="C711" i="1"/>
  <c r="I100" i="58"/>
  <c r="D711" i="1"/>
  <c r="E711" i="1"/>
  <c r="F711" i="1"/>
  <c r="G711" i="1"/>
  <c r="H711" i="1"/>
  <c r="H136" i="90"/>
  <c r="B712" i="1"/>
  <c r="I101" i="57"/>
  <c r="C712" i="1"/>
  <c r="I101" i="58"/>
  <c r="D712" i="1"/>
  <c r="E712" i="1"/>
  <c r="F712" i="1"/>
  <c r="G712" i="1"/>
  <c r="H712" i="1"/>
  <c r="H137" i="90"/>
  <c r="B713" i="1"/>
  <c r="I102" i="57"/>
  <c r="C713" i="1"/>
  <c r="I102" i="58"/>
  <c r="D713" i="1"/>
  <c r="E713" i="1"/>
  <c r="F713" i="1"/>
  <c r="G713" i="1"/>
  <c r="H713" i="1"/>
  <c r="H138" i="90"/>
  <c r="B714" i="1"/>
  <c r="I103" i="57"/>
  <c r="C714" i="1"/>
  <c r="I103" i="58"/>
  <c r="D714" i="1"/>
  <c r="E714" i="1"/>
  <c r="F714" i="1"/>
  <c r="G714" i="1"/>
  <c r="H714" i="1"/>
  <c r="H139" i="90"/>
  <c r="B715" i="1"/>
  <c r="I104" i="57"/>
  <c r="C715" i="1"/>
  <c r="I104" i="58"/>
  <c r="D715" i="1"/>
  <c r="E715" i="1"/>
  <c r="F715" i="1"/>
  <c r="G715" i="1"/>
  <c r="H715" i="1"/>
  <c r="H140" i="90"/>
  <c r="B716" i="1"/>
  <c r="I105" i="57"/>
  <c r="C716" i="1"/>
  <c r="I105" i="58"/>
  <c r="D716" i="1"/>
  <c r="E716" i="1"/>
  <c r="F716" i="1"/>
  <c r="G716" i="1"/>
  <c r="H716" i="1"/>
  <c r="H141" i="90"/>
  <c r="B717" i="1"/>
  <c r="I106" i="57"/>
  <c r="C717" i="1"/>
  <c r="I106" i="58"/>
  <c r="D717" i="1"/>
  <c r="E717" i="1"/>
  <c r="F717" i="1"/>
  <c r="G717" i="1"/>
  <c r="H717" i="1"/>
  <c r="H142" i="90"/>
  <c r="B718" i="1"/>
  <c r="I107" i="57"/>
  <c r="C718" i="1"/>
  <c r="I107" i="58"/>
  <c r="D718" i="1"/>
  <c r="E718" i="1"/>
  <c r="F718" i="1"/>
  <c r="G718" i="1"/>
  <c r="H718" i="1"/>
  <c r="H143" i="90"/>
  <c r="B719" i="1"/>
  <c r="I108" i="57"/>
  <c r="C719" i="1"/>
  <c r="I108" i="58"/>
  <c r="D719" i="1"/>
  <c r="E719" i="1"/>
  <c r="F719" i="1"/>
  <c r="G719" i="1"/>
  <c r="H719" i="1"/>
  <c r="H144" i="90"/>
  <c r="B720" i="1"/>
  <c r="I109" i="57"/>
  <c r="C720" i="1"/>
  <c r="I109" i="58"/>
  <c r="D720" i="1"/>
  <c r="E720" i="1"/>
  <c r="F720" i="1"/>
  <c r="G720" i="1"/>
  <c r="H720" i="1"/>
  <c r="H145" i="90"/>
  <c r="B721" i="1"/>
  <c r="I110" i="57"/>
  <c r="C721" i="1"/>
  <c r="I110" i="58"/>
  <c r="D721" i="1"/>
  <c r="E721" i="1"/>
  <c r="F721" i="1"/>
  <c r="G721" i="1"/>
  <c r="H721" i="1"/>
  <c r="H146" i="90"/>
  <c r="B722" i="1"/>
  <c r="I111" i="57"/>
  <c r="C722" i="1"/>
  <c r="I111" i="58"/>
  <c r="D722" i="1"/>
  <c r="E722" i="1"/>
  <c r="F722" i="1"/>
  <c r="G722" i="1"/>
  <c r="H722" i="1"/>
  <c r="H147" i="90"/>
  <c r="B723" i="1"/>
  <c r="I112" i="57"/>
  <c r="C723" i="1"/>
  <c r="I112" i="58"/>
  <c r="D723" i="1"/>
  <c r="E723" i="1"/>
  <c r="F723" i="1"/>
  <c r="G723" i="1"/>
  <c r="H723" i="1"/>
  <c r="H148" i="90"/>
  <c r="B700" i="1"/>
  <c r="H700" i="1"/>
  <c r="H125" i="90"/>
  <c r="G700" i="1"/>
  <c r="F700" i="1"/>
  <c r="E700" i="1"/>
  <c r="I89" i="58"/>
  <c r="D700" i="1"/>
  <c r="I89" i="57"/>
  <c r="C700" i="1"/>
  <c r="B671" i="1"/>
  <c r="H174" i="57"/>
  <c r="H90" i="57"/>
  <c r="C671" i="1"/>
  <c r="H174" i="58"/>
  <c r="H90" i="58"/>
  <c r="D671" i="1"/>
  <c r="E671" i="1"/>
  <c r="F671" i="1"/>
  <c r="G671" i="1"/>
  <c r="H671" i="1"/>
  <c r="H96" i="90"/>
  <c r="B672" i="1"/>
  <c r="H175" i="57"/>
  <c r="H91" i="57"/>
  <c r="C672" i="1"/>
  <c r="H175" i="58"/>
  <c r="H91" i="58"/>
  <c r="D672" i="1"/>
  <c r="E672" i="1"/>
  <c r="F672" i="1"/>
  <c r="G672" i="1"/>
  <c r="H672" i="1"/>
  <c r="H97" i="90"/>
  <c r="B673" i="1"/>
  <c r="H176" i="57"/>
  <c r="H92" i="57"/>
  <c r="C673" i="1"/>
  <c r="H176" i="58"/>
  <c r="H92" i="58"/>
  <c r="D673" i="1"/>
  <c r="E673" i="1"/>
  <c r="F673" i="1"/>
  <c r="G673" i="1"/>
  <c r="H673" i="1"/>
  <c r="H98" i="90"/>
  <c r="B674" i="1"/>
  <c r="H177" i="57"/>
  <c r="H93" i="57"/>
  <c r="C674" i="1"/>
  <c r="H177" i="58"/>
  <c r="H93" i="58"/>
  <c r="D674" i="1"/>
  <c r="E674" i="1"/>
  <c r="F674" i="1"/>
  <c r="G674" i="1"/>
  <c r="H674" i="1"/>
  <c r="H99" i="90"/>
  <c r="B675" i="1"/>
  <c r="H178" i="57"/>
  <c r="H94" i="57"/>
  <c r="C675" i="1"/>
  <c r="H178" i="58"/>
  <c r="H94" i="58"/>
  <c r="D675" i="1"/>
  <c r="E675" i="1"/>
  <c r="F675" i="1"/>
  <c r="G675" i="1"/>
  <c r="H675" i="1"/>
  <c r="H100" i="90"/>
  <c r="B676" i="1"/>
  <c r="H179" i="57"/>
  <c r="H95" i="57"/>
  <c r="C676" i="1"/>
  <c r="H179" i="58"/>
  <c r="H95" i="58"/>
  <c r="D676" i="1"/>
  <c r="E676" i="1"/>
  <c r="F676" i="1"/>
  <c r="G676" i="1"/>
  <c r="H676" i="1"/>
  <c r="H101" i="90"/>
  <c r="B677" i="1"/>
  <c r="H180" i="57"/>
  <c r="H96" i="57"/>
  <c r="C677" i="1"/>
  <c r="H180" i="58"/>
  <c r="H96" i="58"/>
  <c r="D677" i="1"/>
  <c r="E677" i="1"/>
  <c r="F677" i="1"/>
  <c r="G677" i="1"/>
  <c r="H677" i="1"/>
  <c r="H102" i="90"/>
  <c r="B678" i="1"/>
  <c r="H181" i="57"/>
  <c r="H97" i="57"/>
  <c r="C678" i="1"/>
  <c r="H181" i="58"/>
  <c r="H97" i="58"/>
  <c r="D678" i="1"/>
  <c r="E678" i="1"/>
  <c r="F678" i="1"/>
  <c r="G678" i="1"/>
  <c r="H678" i="1"/>
  <c r="H103" i="90"/>
  <c r="B679" i="1"/>
  <c r="H182" i="57"/>
  <c r="H98" i="57"/>
  <c r="C679" i="1"/>
  <c r="H182" i="58"/>
  <c r="H98" i="58"/>
  <c r="D679" i="1"/>
  <c r="E679" i="1"/>
  <c r="F679" i="1"/>
  <c r="G679" i="1"/>
  <c r="H679" i="1"/>
  <c r="H104" i="90"/>
  <c r="B680" i="1"/>
  <c r="H183" i="57"/>
  <c r="H99" i="57"/>
  <c r="C680" i="1"/>
  <c r="H183" i="58"/>
  <c r="H99" i="58"/>
  <c r="D680" i="1"/>
  <c r="E680" i="1"/>
  <c r="F680" i="1"/>
  <c r="G680" i="1"/>
  <c r="H680" i="1"/>
  <c r="H105" i="90"/>
  <c r="B681" i="1"/>
  <c r="H184" i="57"/>
  <c r="H100" i="57"/>
  <c r="C681" i="1"/>
  <c r="H184" i="58"/>
  <c r="H100" i="58"/>
  <c r="D681" i="1"/>
  <c r="E681" i="1"/>
  <c r="F681" i="1"/>
  <c r="G681" i="1"/>
  <c r="H681" i="1"/>
  <c r="H106" i="90"/>
  <c r="B682" i="1"/>
  <c r="H185" i="57"/>
  <c r="H101" i="57"/>
  <c r="C682" i="1"/>
  <c r="H185" i="58"/>
  <c r="H101" i="58"/>
  <c r="D682" i="1"/>
  <c r="E682" i="1"/>
  <c r="F682" i="1"/>
  <c r="G682" i="1"/>
  <c r="H682" i="1"/>
  <c r="H107" i="90"/>
  <c r="B683" i="1"/>
  <c r="H186" i="57"/>
  <c r="H102" i="57"/>
  <c r="C683" i="1"/>
  <c r="H186" i="58"/>
  <c r="H102" i="58"/>
  <c r="D683" i="1"/>
  <c r="E683" i="1"/>
  <c r="F683" i="1"/>
  <c r="G683" i="1"/>
  <c r="H683" i="1"/>
  <c r="H108" i="90"/>
  <c r="B684" i="1"/>
  <c r="H187" i="57"/>
  <c r="H103" i="57"/>
  <c r="C684" i="1"/>
  <c r="H187" i="58"/>
  <c r="H103" i="58"/>
  <c r="D684" i="1"/>
  <c r="E684" i="1"/>
  <c r="F684" i="1"/>
  <c r="G684" i="1"/>
  <c r="H684" i="1"/>
  <c r="H109" i="90"/>
  <c r="B685" i="1"/>
  <c r="H188" i="57"/>
  <c r="H104" i="57"/>
  <c r="C685" i="1"/>
  <c r="H188" i="58"/>
  <c r="H104" i="58"/>
  <c r="D685" i="1"/>
  <c r="E685" i="1"/>
  <c r="F685" i="1"/>
  <c r="G685" i="1"/>
  <c r="H685" i="1"/>
  <c r="H110" i="90"/>
  <c r="B686" i="1"/>
  <c r="H189" i="57"/>
  <c r="H105" i="57"/>
  <c r="C686" i="1"/>
  <c r="H189" i="58"/>
  <c r="H105" i="58"/>
  <c r="D686" i="1"/>
  <c r="E686" i="1"/>
  <c r="F686" i="1"/>
  <c r="G686" i="1"/>
  <c r="H686" i="1"/>
  <c r="H111" i="90"/>
  <c r="B687" i="1"/>
  <c r="H190" i="57"/>
  <c r="H106" i="57"/>
  <c r="C687" i="1"/>
  <c r="H190" i="58"/>
  <c r="H106" i="58"/>
  <c r="D687" i="1"/>
  <c r="E687" i="1"/>
  <c r="F687" i="1"/>
  <c r="G687" i="1"/>
  <c r="H687" i="1"/>
  <c r="H112" i="90"/>
  <c r="B688" i="1"/>
  <c r="H191" i="57"/>
  <c r="H107" i="57"/>
  <c r="C688" i="1"/>
  <c r="H191" i="58"/>
  <c r="H107" i="58"/>
  <c r="D688" i="1"/>
  <c r="E688" i="1"/>
  <c r="F688" i="1"/>
  <c r="G688" i="1"/>
  <c r="H688" i="1"/>
  <c r="H113" i="90"/>
  <c r="B689" i="1"/>
  <c r="H192" i="57"/>
  <c r="H108" i="57"/>
  <c r="C689" i="1"/>
  <c r="H192" i="58"/>
  <c r="H108" i="58"/>
  <c r="D689" i="1"/>
  <c r="E689" i="1"/>
  <c r="F689" i="1"/>
  <c r="G689" i="1"/>
  <c r="H689" i="1"/>
  <c r="H114" i="90"/>
  <c r="B690" i="1"/>
  <c r="H193" i="57"/>
  <c r="H109" i="57"/>
  <c r="C690" i="1"/>
  <c r="H193" i="58"/>
  <c r="H109" i="58"/>
  <c r="D690" i="1"/>
  <c r="E690" i="1"/>
  <c r="F690" i="1"/>
  <c r="G690" i="1"/>
  <c r="H690" i="1"/>
  <c r="H115" i="90"/>
  <c r="B691" i="1"/>
  <c r="H194" i="57"/>
  <c r="H110" i="57"/>
  <c r="C691" i="1"/>
  <c r="H194" i="58"/>
  <c r="H110" i="58"/>
  <c r="D691" i="1"/>
  <c r="E691" i="1"/>
  <c r="F691" i="1"/>
  <c r="G691" i="1"/>
  <c r="H691" i="1"/>
  <c r="H116" i="90"/>
  <c r="B692" i="1"/>
  <c r="H195" i="57"/>
  <c r="H111" i="57"/>
  <c r="C692" i="1"/>
  <c r="H195" i="58"/>
  <c r="H111" i="58"/>
  <c r="D692" i="1"/>
  <c r="E692" i="1"/>
  <c r="F692" i="1"/>
  <c r="G692" i="1"/>
  <c r="H692" i="1"/>
  <c r="H117" i="90"/>
  <c r="B693" i="1"/>
  <c r="H196" i="57"/>
  <c r="H112" i="57"/>
  <c r="C693" i="1"/>
  <c r="H196" i="58"/>
  <c r="H112" i="58"/>
  <c r="D693" i="1"/>
  <c r="E693" i="1"/>
  <c r="F693" i="1"/>
  <c r="G693" i="1"/>
  <c r="H693" i="1"/>
  <c r="H118" i="90"/>
  <c r="B670" i="1"/>
  <c r="H670" i="1"/>
  <c r="H95" i="90"/>
  <c r="G670" i="1"/>
  <c r="F670" i="1"/>
  <c r="E670" i="1"/>
  <c r="H173" i="58"/>
  <c r="H89" i="58"/>
  <c r="D670" i="1"/>
  <c r="H173" i="57"/>
  <c r="H89" i="57"/>
  <c r="C670" i="1"/>
  <c r="B641" i="1"/>
  <c r="G90" i="57"/>
  <c r="C641" i="1"/>
  <c r="G90" i="58"/>
  <c r="D641" i="1"/>
  <c r="E641" i="1"/>
  <c r="F641" i="1"/>
  <c r="G641" i="1"/>
  <c r="H641" i="1"/>
  <c r="H66" i="90"/>
  <c r="B642" i="1"/>
  <c r="G91" i="57"/>
  <c r="C642" i="1"/>
  <c r="G91" i="58"/>
  <c r="D642" i="1"/>
  <c r="E642" i="1"/>
  <c r="F642" i="1"/>
  <c r="G642" i="1"/>
  <c r="H642" i="1"/>
  <c r="H67" i="90"/>
  <c r="B643" i="1"/>
  <c r="G92" i="57"/>
  <c r="C643" i="1"/>
  <c r="G92" i="58"/>
  <c r="D643" i="1"/>
  <c r="E643" i="1"/>
  <c r="F643" i="1"/>
  <c r="G643" i="1"/>
  <c r="H643" i="1"/>
  <c r="H68" i="90"/>
  <c r="B644" i="1"/>
  <c r="G93" i="57"/>
  <c r="C644" i="1"/>
  <c r="G93" i="58"/>
  <c r="D644" i="1"/>
  <c r="E644" i="1"/>
  <c r="F644" i="1"/>
  <c r="G644" i="1"/>
  <c r="H644" i="1"/>
  <c r="H69" i="90"/>
  <c r="B645" i="1"/>
  <c r="G94" i="57"/>
  <c r="C645" i="1"/>
  <c r="G94" i="58"/>
  <c r="D645" i="1"/>
  <c r="E645" i="1"/>
  <c r="F645" i="1"/>
  <c r="G645" i="1"/>
  <c r="H645" i="1"/>
  <c r="H70" i="90"/>
  <c r="B646" i="1"/>
  <c r="G95" i="57"/>
  <c r="C646" i="1"/>
  <c r="G95" i="58"/>
  <c r="D646" i="1"/>
  <c r="E646" i="1"/>
  <c r="F646" i="1"/>
  <c r="G646" i="1"/>
  <c r="H646" i="1"/>
  <c r="H71" i="90"/>
  <c r="B647" i="1"/>
  <c r="G96" i="57"/>
  <c r="C647" i="1"/>
  <c r="G96" i="58"/>
  <c r="D647" i="1"/>
  <c r="E647" i="1"/>
  <c r="F647" i="1"/>
  <c r="G647" i="1"/>
  <c r="H647" i="1"/>
  <c r="H72" i="90"/>
  <c r="B648" i="1"/>
  <c r="G97" i="57"/>
  <c r="C648" i="1"/>
  <c r="G97" i="58"/>
  <c r="D648" i="1"/>
  <c r="E648" i="1"/>
  <c r="F648" i="1"/>
  <c r="G648" i="1"/>
  <c r="H648" i="1"/>
  <c r="H73" i="90"/>
  <c r="B649" i="1"/>
  <c r="G98" i="57"/>
  <c r="C649" i="1"/>
  <c r="G98" i="58"/>
  <c r="D649" i="1"/>
  <c r="E649" i="1"/>
  <c r="F649" i="1"/>
  <c r="G649" i="1"/>
  <c r="H649" i="1"/>
  <c r="H74" i="90"/>
  <c r="B650" i="1"/>
  <c r="G99" i="57"/>
  <c r="C650" i="1"/>
  <c r="G99" i="58"/>
  <c r="D650" i="1"/>
  <c r="E650" i="1"/>
  <c r="F650" i="1"/>
  <c r="G650" i="1"/>
  <c r="H650" i="1"/>
  <c r="H75" i="90"/>
  <c r="B651" i="1"/>
  <c r="G100" i="57"/>
  <c r="C651" i="1"/>
  <c r="G100" i="58"/>
  <c r="D651" i="1"/>
  <c r="E651" i="1"/>
  <c r="F651" i="1"/>
  <c r="G651" i="1"/>
  <c r="H651" i="1"/>
  <c r="H76" i="90"/>
  <c r="B652" i="1"/>
  <c r="G101" i="57"/>
  <c r="C652" i="1"/>
  <c r="G101" i="58"/>
  <c r="D652" i="1"/>
  <c r="E652" i="1"/>
  <c r="F652" i="1"/>
  <c r="G652" i="1"/>
  <c r="H652" i="1"/>
  <c r="H77" i="90"/>
  <c r="B653" i="1"/>
  <c r="G102" i="57"/>
  <c r="C653" i="1"/>
  <c r="G102" i="58"/>
  <c r="D653" i="1"/>
  <c r="E653" i="1"/>
  <c r="F653" i="1"/>
  <c r="G653" i="1"/>
  <c r="H653" i="1"/>
  <c r="H78" i="90"/>
  <c r="B654" i="1"/>
  <c r="G103" i="57"/>
  <c r="C654" i="1"/>
  <c r="G103" i="58"/>
  <c r="D654" i="1"/>
  <c r="E654" i="1"/>
  <c r="F654" i="1"/>
  <c r="G654" i="1"/>
  <c r="H654" i="1"/>
  <c r="H79" i="90"/>
  <c r="B655" i="1"/>
  <c r="G104" i="57"/>
  <c r="C655" i="1"/>
  <c r="G104" i="58"/>
  <c r="D655" i="1"/>
  <c r="E655" i="1"/>
  <c r="F655" i="1"/>
  <c r="G655" i="1"/>
  <c r="H655" i="1"/>
  <c r="H80" i="90"/>
  <c r="B656" i="1"/>
  <c r="G105" i="57"/>
  <c r="C656" i="1"/>
  <c r="G105" i="58"/>
  <c r="D656" i="1"/>
  <c r="E656" i="1"/>
  <c r="F656" i="1"/>
  <c r="G656" i="1"/>
  <c r="H656" i="1"/>
  <c r="H81" i="90"/>
  <c r="B657" i="1"/>
  <c r="G106" i="57"/>
  <c r="C657" i="1"/>
  <c r="G106" i="58"/>
  <c r="D657" i="1"/>
  <c r="E657" i="1"/>
  <c r="F657" i="1"/>
  <c r="G657" i="1"/>
  <c r="H657" i="1"/>
  <c r="H82" i="90"/>
  <c r="B658" i="1"/>
  <c r="G107" i="57"/>
  <c r="C658" i="1"/>
  <c r="G107" i="58"/>
  <c r="D658" i="1"/>
  <c r="E658" i="1"/>
  <c r="F658" i="1"/>
  <c r="G658" i="1"/>
  <c r="H658" i="1"/>
  <c r="H83" i="90"/>
  <c r="B659" i="1"/>
  <c r="G108" i="57"/>
  <c r="C659" i="1"/>
  <c r="G108" i="58"/>
  <c r="D659" i="1"/>
  <c r="E659" i="1"/>
  <c r="F659" i="1"/>
  <c r="G659" i="1"/>
  <c r="H659" i="1"/>
  <c r="H84" i="90"/>
  <c r="B660" i="1"/>
  <c r="G109" i="57"/>
  <c r="C660" i="1"/>
  <c r="G109" i="58"/>
  <c r="D660" i="1"/>
  <c r="E660" i="1"/>
  <c r="F660" i="1"/>
  <c r="G660" i="1"/>
  <c r="H660" i="1"/>
  <c r="H85" i="90"/>
  <c r="B661" i="1"/>
  <c r="G110" i="57"/>
  <c r="C661" i="1"/>
  <c r="G110" i="58"/>
  <c r="D661" i="1"/>
  <c r="E661" i="1"/>
  <c r="F661" i="1"/>
  <c r="G661" i="1"/>
  <c r="H661" i="1"/>
  <c r="H86" i="90"/>
  <c r="B662" i="1"/>
  <c r="G111" i="57"/>
  <c r="C662" i="1"/>
  <c r="G111" i="58"/>
  <c r="D662" i="1"/>
  <c r="E662" i="1"/>
  <c r="F662" i="1"/>
  <c r="G662" i="1"/>
  <c r="H662" i="1"/>
  <c r="H87" i="90"/>
  <c r="B663" i="1"/>
  <c r="G112" i="57"/>
  <c r="C663" i="1"/>
  <c r="G112" i="58"/>
  <c r="D663" i="1"/>
  <c r="E663" i="1"/>
  <c r="F663" i="1"/>
  <c r="G663" i="1"/>
  <c r="H663" i="1"/>
  <c r="H88" i="90"/>
  <c r="B640" i="1"/>
  <c r="H640" i="1"/>
  <c r="H65" i="90"/>
  <c r="G640" i="1"/>
  <c r="F640" i="1"/>
  <c r="E640" i="1"/>
  <c r="G89" i="58"/>
  <c r="D640" i="1"/>
  <c r="G89" i="57"/>
  <c r="C640" i="1"/>
  <c r="B611" i="1"/>
  <c r="F90" i="57"/>
  <c r="C611" i="1"/>
  <c r="F90" i="58"/>
  <c r="D611" i="1"/>
  <c r="E611" i="1"/>
  <c r="F611" i="1"/>
  <c r="G611" i="1"/>
  <c r="H611" i="1"/>
  <c r="O37" i="90"/>
  <c r="B612" i="1"/>
  <c r="F91" i="57"/>
  <c r="C612" i="1"/>
  <c r="F91" i="58"/>
  <c r="D612" i="1"/>
  <c r="E612" i="1"/>
  <c r="F612" i="1"/>
  <c r="G612" i="1"/>
  <c r="H612" i="1"/>
  <c r="O38" i="90"/>
  <c r="B613" i="1"/>
  <c r="F92" i="57"/>
  <c r="C613" i="1"/>
  <c r="F92" i="58"/>
  <c r="D613" i="1"/>
  <c r="E613" i="1"/>
  <c r="F613" i="1"/>
  <c r="G613" i="1"/>
  <c r="H613" i="1"/>
  <c r="O39" i="90"/>
  <c r="B614" i="1"/>
  <c r="F93" i="57"/>
  <c r="C614" i="1"/>
  <c r="F93" i="58"/>
  <c r="D614" i="1"/>
  <c r="E614" i="1"/>
  <c r="F614" i="1"/>
  <c r="G614" i="1"/>
  <c r="H614" i="1"/>
  <c r="O40" i="90"/>
  <c r="B615" i="1"/>
  <c r="F94" i="57"/>
  <c r="C615" i="1"/>
  <c r="F94" i="58"/>
  <c r="D615" i="1"/>
  <c r="E615" i="1"/>
  <c r="F615" i="1"/>
  <c r="G615" i="1"/>
  <c r="H615" i="1"/>
  <c r="O41" i="90"/>
  <c r="B616" i="1"/>
  <c r="F95" i="57"/>
  <c r="C616" i="1"/>
  <c r="F95" i="58"/>
  <c r="D616" i="1"/>
  <c r="E616" i="1"/>
  <c r="F616" i="1"/>
  <c r="G616" i="1"/>
  <c r="H616" i="1"/>
  <c r="O42" i="90"/>
  <c r="B617" i="1"/>
  <c r="F96" i="57"/>
  <c r="D96" i="57"/>
  <c r="E96" i="57"/>
  <c r="C587" i="1"/>
  <c r="C617" i="1"/>
  <c r="F96" i="58"/>
  <c r="D617" i="1"/>
  <c r="E617" i="1"/>
  <c r="F617" i="1"/>
  <c r="G617" i="1"/>
  <c r="H617" i="1"/>
  <c r="O43" i="90"/>
  <c r="B618" i="1"/>
  <c r="F97" i="57"/>
  <c r="D97" i="57"/>
  <c r="E97" i="57"/>
  <c r="C588" i="1"/>
  <c r="F97" i="58"/>
  <c r="D618" i="1"/>
  <c r="E618" i="1"/>
  <c r="F618" i="1"/>
  <c r="G618" i="1"/>
  <c r="H618" i="1"/>
  <c r="O44" i="90"/>
  <c r="B619" i="1"/>
  <c r="F98" i="57"/>
  <c r="C619" i="1"/>
  <c r="F98" i="58"/>
  <c r="D619" i="1"/>
  <c r="E619" i="1"/>
  <c r="F619" i="1"/>
  <c r="G619" i="1"/>
  <c r="H619" i="1"/>
  <c r="O45" i="90"/>
  <c r="B620" i="1"/>
  <c r="F99" i="57"/>
  <c r="C620" i="1"/>
  <c r="F99" i="58"/>
  <c r="D620" i="1"/>
  <c r="E620" i="1"/>
  <c r="F620" i="1"/>
  <c r="G620" i="1"/>
  <c r="H620" i="1"/>
  <c r="O46" i="90"/>
  <c r="B621" i="1"/>
  <c r="F100" i="57"/>
  <c r="C621" i="1"/>
  <c r="F100" i="58"/>
  <c r="D621" i="1"/>
  <c r="E621" i="1"/>
  <c r="F621" i="1"/>
  <c r="G621" i="1"/>
  <c r="H621" i="1"/>
  <c r="O47" i="90"/>
  <c r="B622" i="1"/>
  <c r="F101" i="57"/>
  <c r="C622" i="1"/>
  <c r="F101" i="58"/>
  <c r="D622" i="1"/>
  <c r="E622" i="1"/>
  <c r="F622" i="1"/>
  <c r="G622" i="1"/>
  <c r="H622" i="1"/>
  <c r="O48" i="90"/>
  <c r="B623" i="1"/>
  <c r="F102" i="57"/>
  <c r="C623" i="1"/>
  <c r="F102" i="58"/>
  <c r="D623" i="1"/>
  <c r="E623" i="1"/>
  <c r="F623" i="1"/>
  <c r="G623" i="1"/>
  <c r="H623" i="1"/>
  <c r="O49" i="90"/>
  <c r="B624" i="1"/>
  <c r="F103" i="57"/>
  <c r="C624" i="1"/>
  <c r="F103" i="58"/>
  <c r="D624" i="1"/>
  <c r="E624" i="1"/>
  <c r="F624" i="1"/>
  <c r="G624" i="1"/>
  <c r="H624" i="1"/>
  <c r="O50" i="90"/>
  <c r="B625" i="1"/>
  <c r="F104" i="57"/>
  <c r="D104" i="57"/>
  <c r="E104" i="57"/>
  <c r="C595" i="1"/>
  <c r="C625" i="1"/>
  <c r="F104" i="58"/>
  <c r="D625" i="1"/>
  <c r="E625" i="1"/>
  <c r="F625" i="1"/>
  <c r="G625" i="1"/>
  <c r="H625" i="1"/>
  <c r="O51" i="90"/>
  <c r="B626" i="1"/>
  <c r="F105" i="57"/>
  <c r="D105" i="57"/>
  <c r="E105" i="57"/>
  <c r="C596" i="1"/>
  <c r="F105" i="58"/>
  <c r="D626" i="1"/>
  <c r="E626" i="1"/>
  <c r="F626" i="1"/>
  <c r="G626" i="1"/>
  <c r="H626" i="1"/>
  <c r="O52" i="90"/>
  <c r="B627" i="1"/>
  <c r="F106" i="57"/>
  <c r="C627" i="1"/>
  <c r="F106" i="58"/>
  <c r="D627" i="1"/>
  <c r="E627" i="1"/>
  <c r="F627" i="1"/>
  <c r="G627" i="1"/>
  <c r="H627" i="1"/>
  <c r="O53" i="90"/>
  <c r="B628" i="1"/>
  <c r="F107" i="57"/>
  <c r="C628" i="1"/>
  <c r="F107" i="58"/>
  <c r="D628" i="1"/>
  <c r="E628" i="1"/>
  <c r="F628" i="1"/>
  <c r="G628" i="1"/>
  <c r="H628" i="1"/>
  <c r="O54" i="90"/>
  <c r="B629" i="1"/>
  <c r="F108" i="57"/>
  <c r="C629" i="1"/>
  <c r="F108" i="58"/>
  <c r="D629" i="1"/>
  <c r="E629" i="1"/>
  <c r="F629" i="1"/>
  <c r="G629" i="1"/>
  <c r="H629" i="1"/>
  <c r="O55" i="90"/>
  <c r="B630" i="1"/>
  <c r="F109" i="57"/>
  <c r="C630" i="1"/>
  <c r="F109" i="58"/>
  <c r="D630" i="1"/>
  <c r="E630" i="1"/>
  <c r="F630" i="1"/>
  <c r="G630" i="1"/>
  <c r="H630" i="1"/>
  <c r="O56" i="90"/>
  <c r="B631" i="1"/>
  <c r="F110" i="57"/>
  <c r="C631" i="1"/>
  <c r="F110" i="58"/>
  <c r="D631" i="1"/>
  <c r="E631" i="1"/>
  <c r="F631" i="1"/>
  <c r="G631" i="1"/>
  <c r="H631" i="1"/>
  <c r="O57" i="90"/>
  <c r="B632" i="1"/>
  <c r="F111" i="57"/>
  <c r="C632" i="1"/>
  <c r="F111" i="58"/>
  <c r="D632" i="1"/>
  <c r="E632" i="1"/>
  <c r="F632" i="1"/>
  <c r="G632" i="1"/>
  <c r="H632" i="1"/>
  <c r="O58" i="90"/>
  <c r="B633" i="1"/>
  <c r="F112" i="57"/>
  <c r="D112" i="57"/>
  <c r="E112" i="57"/>
  <c r="C603" i="1"/>
  <c r="C633" i="1"/>
  <c r="F112" i="58"/>
  <c r="D633" i="1"/>
  <c r="E633" i="1"/>
  <c r="F633" i="1"/>
  <c r="G633" i="1"/>
  <c r="H633" i="1"/>
  <c r="O59" i="90"/>
  <c r="B610" i="1"/>
  <c r="H610" i="1"/>
  <c r="O36" i="90"/>
  <c r="G610" i="1"/>
  <c r="F610" i="1"/>
  <c r="E610" i="1"/>
  <c r="F89" i="58"/>
  <c r="D610" i="1"/>
  <c r="F89" i="57"/>
  <c r="C610" i="1"/>
  <c r="B581" i="1"/>
  <c r="D90" i="57"/>
  <c r="E90" i="57"/>
  <c r="C581" i="1"/>
  <c r="D90" i="58"/>
  <c r="D551" i="1"/>
  <c r="E581" i="1"/>
  <c r="F581" i="1"/>
  <c r="G581" i="1"/>
  <c r="H581" i="1"/>
  <c r="H37" i="90"/>
  <c r="B582" i="1"/>
  <c r="D91" i="57"/>
  <c r="E91" i="57"/>
  <c r="C582" i="1"/>
  <c r="D91" i="58"/>
  <c r="E91" i="58"/>
  <c r="D582" i="1"/>
  <c r="E582" i="1"/>
  <c r="F582" i="1"/>
  <c r="G582" i="1"/>
  <c r="H582" i="1"/>
  <c r="H38" i="90"/>
  <c r="B583" i="1"/>
  <c r="D92" i="57"/>
  <c r="E92" i="57"/>
  <c r="C583" i="1"/>
  <c r="D92" i="58"/>
  <c r="E92" i="58"/>
  <c r="D583" i="1"/>
  <c r="E583" i="1"/>
  <c r="F583" i="1"/>
  <c r="G583" i="1"/>
  <c r="H583" i="1"/>
  <c r="H39" i="90"/>
  <c r="B584" i="1"/>
  <c r="D93" i="57"/>
  <c r="C554" i="1"/>
  <c r="D93" i="58"/>
  <c r="E93" i="58"/>
  <c r="D584" i="1"/>
  <c r="E584" i="1"/>
  <c r="F584" i="1"/>
  <c r="G584" i="1"/>
  <c r="H584" i="1"/>
  <c r="H40" i="90"/>
  <c r="B585" i="1"/>
  <c r="D94" i="57"/>
  <c r="C555" i="1"/>
  <c r="E94" i="57"/>
  <c r="C585" i="1"/>
  <c r="D94" i="58"/>
  <c r="E585" i="1"/>
  <c r="F585" i="1"/>
  <c r="G585" i="1"/>
  <c r="H585" i="1"/>
  <c r="H41" i="90"/>
  <c r="B586" i="1"/>
  <c r="D95" i="57"/>
  <c r="E95" i="57"/>
  <c r="C586" i="1"/>
  <c r="D95" i="58"/>
  <c r="E95" i="58"/>
  <c r="D586" i="1"/>
  <c r="E586" i="1"/>
  <c r="F586" i="1"/>
  <c r="G586" i="1"/>
  <c r="H586" i="1"/>
  <c r="H42" i="90"/>
  <c r="B587" i="1"/>
  <c r="D96" i="58"/>
  <c r="D557" i="1"/>
  <c r="E587" i="1"/>
  <c r="F587" i="1"/>
  <c r="G587" i="1"/>
  <c r="H587" i="1"/>
  <c r="H43" i="90"/>
  <c r="B588" i="1"/>
  <c r="D97" i="58"/>
  <c r="D558" i="1"/>
  <c r="E588" i="1"/>
  <c r="F588" i="1"/>
  <c r="G588" i="1"/>
  <c r="H588" i="1"/>
  <c r="H44" i="90"/>
  <c r="B589" i="1"/>
  <c r="D98" i="57"/>
  <c r="E98" i="57"/>
  <c r="C589" i="1"/>
  <c r="D98" i="58"/>
  <c r="D559" i="1"/>
  <c r="E589" i="1"/>
  <c r="F589" i="1"/>
  <c r="G589" i="1"/>
  <c r="H589" i="1"/>
  <c r="H45" i="90"/>
  <c r="B590" i="1"/>
  <c r="D99" i="57"/>
  <c r="C560" i="1"/>
  <c r="E99" i="57"/>
  <c r="C590" i="1"/>
  <c r="D99" i="58"/>
  <c r="E99" i="58"/>
  <c r="D590" i="1"/>
  <c r="E590" i="1"/>
  <c r="F590" i="1"/>
  <c r="G590" i="1"/>
  <c r="H590" i="1"/>
  <c r="H46" i="90"/>
  <c r="B591" i="1"/>
  <c r="D100" i="57"/>
  <c r="E100" i="57"/>
  <c r="C591" i="1"/>
  <c r="D100" i="58"/>
  <c r="E100" i="58"/>
  <c r="D591" i="1"/>
  <c r="E591" i="1"/>
  <c r="F591" i="1"/>
  <c r="G591" i="1"/>
  <c r="H591" i="1"/>
  <c r="H47" i="90"/>
  <c r="B592" i="1"/>
  <c r="D101" i="57"/>
  <c r="E101" i="57"/>
  <c r="C592" i="1"/>
  <c r="D101" i="58"/>
  <c r="E101" i="58"/>
  <c r="D592" i="1"/>
  <c r="E592" i="1"/>
  <c r="F592" i="1"/>
  <c r="G592" i="1"/>
  <c r="H592" i="1"/>
  <c r="H48" i="90"/>
  <c r="B593" i="1"/>
  <c r="D102" i="57"/>
  <c r="E102" i="57"/>
  <c r="C593" i="1"/>
  <c r="D102" i="58"/>
  <c r="E593" i="1"/>
  <c r="F593" i="1"/>
  <c r="G593" i="1"/>
  <c r="H593" i="1"/>
  <c r="H49" i="90"/>
  <c r="B594" i="1"/>
  <c r="D103" i="57"/>
  <c r="E103" i="57"/>
  <c r="C594" i="1"/>
  <c r="D103" i="58"/>
  <c r="E103" i="58"/>
  <c r="D594" i="1"/>
  <c r="E594" i="1"/>
  <c r="F594" i="1"/>
  <c r="G594" i="1"/>
  <c r="H594" i="1"/>
  <c r="H50" i="90"/>
  <c r="B595" i="1"/>
  <c r="D104" i="58"/>
  <c r="E104" i="58"/>
  <c r="D595" i="1"/>
  <c r="E595" i="1"/>
  <c r="F595" i="1"/>
  <c r="G595" i="1"/>
  <c r="H595" i="1"/>
  <c r="H51" i="90"/>
  <c r="B596" i="1"/>
  <c r="D105" i="58"/>
  <c r="D566" i="1"/>
  <c r="E596" i="1"/>
  <c r="F596" i="1"/>
  <c r="G596" i="1"/>
  <c r="H596" i="1"/>
  <c r="H52" i="90"/>
  <c r="B597" i="1"/>
  <c r="D106" i="57"/>
  <c r="E106" i="57"/>
  <c r="C597" i="1"/>
  <c r="D106" i="58"/>
  <c r="D567" i="1"/>
  <c r="E597" i="1"/>
  <c r="F597" i="1"/>
  <c r="G597" i="1"/>
  <c r="H597" i="1"/>
  <c r="H53" i="90"/>
  <c r="B598" i="1"/>
  <c r="D107" i="57"/>
  <c r="C568" i="1"/>
  <c r="E107" i="57"/>
  <c r="C598" i="1"/>
  <c r="D107" i="58"/>
  <c r="E107" i="58"/>
  <c r="D598" i="1"/>
  <c r="E598" i="1"/>
  <c r="F598" i="1"/>
  <c r="G598" i="1"/>
  <c r="H598" i="1"/>
  <c r="H54" i="90"/>
  <c r="B599" i="1"/>
  <c r="D108" i="57"/>
  <c r="E108" i="57"/>
  <c r="C599" i="1"/>
  <c r="D108" i="58"/>
  <c r="E108" i="58"/>
  <c r="D599" i="1"/>
  <c r="E599" i="1"/>
  <c r="F599" i="1"/>
  <c r="G599" i="1"/>
  <c r="H599" i="1"/>
  <c r="H55" i="90"/>
  <c r="B600" i="1"/>
  <c r="D109" i="57"/>
  <c r="E109" i="57"/>
  <c r="C600" i="1"/>
  <c r="D109" i="58"/>
  <c r="E109" i="58"/>
  <c r="D600" i="1"/>
  <c r="E600" i="1"/>
  <c r="F600" i="1"/>
  <c r="G600" i="1"/>
  <c r="H600" i="1"/>
  <c r="H56" i="90"/>
  <c r="B601" i="1"/>
  <c r="D110" i="57"/>
  <c r="E110" i="57"/>
  <c r="C601" i="1"/>
  <c r="D110" i="58"/>
  <c r="E601" i="1"/>
  <c r="F601" i="1"/>
  <c r="G601" i="1"/>
  <c r="H601" i="1"/>
  <c r="H57" i="90"/>
  <c r="B602" i="1"/>
  <c r="D111" i="57"/>
  <c r="E111" i="57"/>
  <c r="C602" i="1"/>
  <c r="D111" i="58"/>
  <c r="E111" i="58"/>
  <c r="D602" i="1"/>
  <c r="E602" i="1"/>
  <c r="F602" i="1"/>
  <c r="G602" i="1"/>
  <c r="H602" i="1"/>
  <c r="H58" i="90"/>
  <c r="B603" i="1"/>
  <c r="D112" i="58"/>
  <c r="E112" i="58"/>
  <c r="D603" i="1"/>
  <c r="E603" i="1"/>
  <c r="F603" i="1"/>
  <c r="G603" i="1"/>
  <c r="H603" i="1"/>
  <c r="H59" i="90"/>
  <c r="B580" i="1"/>
  <c r="H580" i="1"/>
  <c r="H36" i="90"/>
  <c r="G580" i="1"/>
  <c r="F580" i="1"/>
  <c r="E580" i="1"/>
  <c r="D89" i="58"/>
  <c r="D89" i="57"/>
  <c r="E89" i="57"/>
  <c r="C580" i="1"/>
  <c r="D90" i="2"/>
  <c r="B551" i="1"/>
  <c r="C551" i="1"/>
  <c r="E551" i="1"/>
  <c r="F551" i="1"/>
  <c r="G551" i="1"/>
  <c r="H551" i="1"/>
  <c r="D91" i="2"/>
  <c r="B552" i="1"/>
  <c r="C552" i="1"/>
  <c r="D552" i="1"/>
  <c r="E552" i="1"/>
  <c r="F552" i="1"/>
  <c r="G552" i="1"/>
  <c r="H552" i="1"/>
  <c r="D92" i="2"/>
  <c r="B553" i="1"/>
  <c r="C553" i="1"/>
  <c r="E553" i="1"/>
  <c r="F553" i="1"/>
  <c r="G553" i="1"/>
  <c r="H553" i="1"/>
  <c r="D93" i="2"/>
  <c r="B554" i="1"/>
  <c r="D554" i="1"/>
  <c r="E554" i="1"/>
  <c r="F554" i="1"/>
  <c r="G554" i="1"/>
  <c r="H554" i="1"/>
  <c r="D94" i="2"/>
  <c r="B555" i="1"/>
  <c r="D555" i="1"/>
  <c r="E555" i="1"/>
  <c r="F555" i="1"/>
  <c r="G555" i="1"/>
  <c r="H555" i="1"/>
  <c r="D95" i="2"/>
  <c r="B556" i="1"/>
  <c r="C556" i="1"/>
  <c r="E556" i="1"/>
  <c r="F556" i="1"/>
  <c r="G556" i="1"/>
  <c r="H556" i="1"/>
  <c r="D96" i="2"/>
  <c r="B557" i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/>
  <c r="C559" i="1"/>
  <c r="E559" i="1"/>
  <c r="F559" i="1"/>
  <c r="G559" i="1"/>
  <c r="H559" i="1"/>
  <c r="D99" i="2"/>
  <c r="B560" i="1"/>
  <c r="D560" i="1"/>
  <c r="E560" i="1"/>
  <c r="F560" i="1"/>
  <c r="G560" i="1"/>
  <c r="H560" i="1"/>
  <c r="D100" i="2"/>
  <c r="B561" i="1"/>
  <c r="E561" i="1"/>
  <c r="F561" i="1"/>
  <c r="G561" i="1"/>
  <c r="H561" i="1"/>
  <c r="D101" i="2"/>
  <c r="B562" i="1"/>
  <c r="D562" i="1"/>
  <c r="E562" i="1"/>
  <c r="F562" i="1"/>
  <c r="G562" i="1"/>
  <c r="H562" i="1"/>
  <c r="D102" i="2"/>
  <c r="B563" i="1"/>
  <c r="C563" i="1"/>
  <c r="D563" i="1"/>
  <c r="E563" i="1"/>
  <c r="F563" i="1"/>
  <c r="G563" i="1"/>
  <c r="H563" i="1"/>
  <c r="D103" i="2"/>
  <c r="B564" i="1"/>
  <c r="C564" i="1"/>
  <c r="D564" i="1"/>
  <c r="E564" i="1"/>
  <c r="F564" i="1"/>
  <c r="G564" i="1"/>
  <c r="H564" i="1"/>
  <c r="D104" i="2"/>
  <c r="B565" i="1"/>
  <c r="E565" i="1"/>
  <c r="F565" i="1"/>
  <c r="G565" i="1"/>
  <c r="H565" i="1"/>
  <c r="D105" i="2"/>
  <c r="B566" i="1"/>
  <c r="E566" i="1"/>
  <c r="F566" i="1"/>
  <c r="G566" i="1"/>
  <c r="H566" i="1"/>
  <c r="D106" i="2"/>
  <c r="B567" i="1"/>
  <c r="C567" i="1"/>
  <c r="E567" i="1"/>
  <c r="F567" i="1"/>
  <c r="G567" i="1"/>
  <c r="H567" i="1"/>
  <c r="D107" i="2"/>
  <c r="B568" i="1"/>
  <c r="D568" i="1"/>
  <c r="E568" i="1"/>
  <c r="F568" i="1"/>
  <c r="G568" i="1"/>
  <c r="H568" i="1"/>
  <c r="D108" i="2"/>
  <c r="B569" i="1"/>
  <c r="E569" i="1"/>
  <c r="F569" i="1"/>
  <c r="G569" i="1"/>
  <c r="H569" i="1"/>
  <c r="D109" i="2"/>
  <c r="B570" i="1"/>
  <c r="D570" i="1"/>
  <c r="E570" i="1"/>
  <c r="F570" i="1"/>
  <c r="G570" i="1"/>
  <c r="H570" i="1"/>
  <c r="D110" i="2"/>
  <c r="B571" i="1"/>
  <c r="C571" i="1"/>
  <c r="D571" i="1"/>
  <c r="E571" i="1"/>
  <c r="F571" i="1"/>
  <c r="G571" i="1"/>
  <c r="H571" i="1"/>
  <c r="D111" i="2"/>
  <c r="B572" i="1"/>
  <c r="C572" i="1"/>
  <c r="D572" i="1"/>
  <c r="E572" i="1"/>
  <c r="F572" i="1"/>
  <c r="G572" i="1"/>
  <c r="H572" i="1"/>
  <c r="D112" i="2"/>
  <c r="B573" i="1"/>
  <c r="E573" i="1"/>
  <c r="F573" i="1"/>
  <c r="G573" i="1"/>
  <c r="H573" i="1"/>
  <c r="D89" i="2"/>
  <c r="B550" i="1"/>
  <c r="H550" i="1"/>
  <c r="G550" i="1"/>
  <c r="F550" i="1"/>
  <c r="E550" i="1"/>
  <c r="D550" i="1"/>
  <c r="C550" i="1"/>
  <c r="B521" i="1"/>
  <c r="C90" i="57"/>
  <c r="C521" i="1"/>
  <c r="C90" i="58"/>
  <c r="D521" i="1"/>
  <c r="E521" i="1"/>
  <c r="F521" i="1"/>
  <c r="G521" i="1"/>
  <c r="H521" i="1"/>
  <c r="O9" i="90"/>
  <c r="B522" i="1"/>
  <c r="C91" i="57"/>
  <c r="C522" i="1"/>
  <c r="B91" i="57"/>
  <c r="C492" i="1"/>
  <c r="C91" i="58"/>
  <c r="D522" i="1"/>
  <c r="E522" i="1"/>
  <c r="F522" i="1"/>
  <c r="G522" i="1"/>
  <c r="H522" i="1"/>
  <c r="O10" i="90"/>
  <c r="B523" i="1"/>
  <c r="C92" i="57"/>
  <c r="C523" i="1"/>
  <c r="C92" i="58"/>
  <c r="D523" i="1"/>
  <c r="E523" i="1"/>
  <c r="F523" i="1"/>
  <c r="G523" i="1"/>
  <c r="H523" i="1"/>
  <c r="O11" i="90"/>
  <c r="B524" i="1"/>
  <c r="C93" i="57"/>
  <c r="C524" i="1"/>
  <c r="C93" i="58"/>
  <c r="B93" i="58"/>
  <c r="D494" i="1"/>
  <c r="D524" i="1"/>
  <c r="E524" i="1"/>
  <c r="F524" i="1"/>
  <c r="G524" i="1"/>
  <c r="H524" i="1"/>
  <c r="O12" i="90"/>
  <c r="B525" i="1"/>
  <c r="C94" i="57"/>
  <c r="C525" i="1"/>
  <c r="C94" i="58"/>
  <c r="D525" i="1"/>
  <c r="E525" i="1"/>
  <c r="F525" i="1"/>
  <c r="G525" i="1"/>
  <c r="H525" i="1"/>
  <c r="O13" i="90"/>
  <c r="B526" i="1"/>
  <c r="C95" i="57"/>
  <c r="B95" i="57"/>
  <c r="C496" i="1"/>
  <c r="C95" i="58"/>
  <c r="D526" i="1"/>
  <c r="E526" i="1"/>
  <c r="F526" i="1"/>
  <c r="G526" i="1"/>
  <c r="H526" i="1"/>
  <c r="O14" i="90"/>
  <c r="B527" i="1"/>
  <c r="C96" i="57"/>
  <c r="C527" i="1"/>
  <c r="C96" i="58"/>
  <c r="D527" i="1"/>
  <c r="E527" i="1"/>
  <c r="F527" i="1"/>
  <c r="G527" i="1"/>
  <c r="H527" i="1"/>
  <c r="O15" i="90"/>
  <c r="B528" i="1"/>
  <c r="C97" i="57"/>
  <c r="C528" i="1"/>
  <c r="C97" i="58"/>
  <c r="D528" i="1"/>
  <c r="B97" i="58"/>
  <c r="D498" i="1"/>
  <c r="E528" i="1"/>
  <c r="F528" i="1"/>
  <c r="G528" i="1"/>
  <c r="H528" i="1"/>
  <c r="O16" i="90"/>
  <c r="H498" i="1"/>
  <c r="W16" i="90"/>
  <c r="H16" i="90"/>
  <c r="B529" i="1"/>
  <c r="C98" i="57"/>
  <c r="C529" i="1"/>
  <c r="C98" i="58"/>
  <c r="D529" i="1"/>
  <c r="E529" i="1"/>
  <c r="F529" i="1"/>
  <c r="G529" i="1"/>
  <c r="H529" i="1"/>
  <c r="O17" i="90"/>
  <c r="B530" i="1"/>
  <c r="C99" i="57"/>
  <c r="C530" i="1"/>
  <c r="B99" i="57"/>
  <c r="C500" i="1"/>
  <c r="C99" i="58"/>
  <c r="D530" i="1"/>
  <c r="E530" i="1"/>
  <c r="F530" i="1"/>
  <c r="G530" i="1"/>
  <c r="B531" i="1"/>
  <c r="C100" i="57"/>
  <c r="B100" i="57"/>
  <c r="C501" i="1"/>
  <c r="C100" i="58"/>
  <c r="D531" i="1"/>
  <c r="E531" i="1"/>
  <c r="F531" i="1"/>
  <c r="G531" i="1"/>
  <c r="H531" i="1"/>
  <c r="O19" i="90"/>
  <c r="B532" i="1"/>
  <c r="C101" i="57"/>
  <c r="C532" i="1"/>
  <c r="C101" i="58"/>
  <c r="D532" i="1"/>
  <c r="E532" i="1"/>
  <c r="F532" i="1"/>
  <c r="G532" i="1"/>
  <c r="H532" i="1"/>
  <c r="O20" i="90"/>
  <c r="B533" i="1"/>
  <c r="C102" i="57"/>
  <c r="C533" i="1"/>
  <c r="C102" i="58"/>
  <c r="D533" i="1"/>
  <c r="E533" i="1"/>
  <c r="F533" i="1"/>
  <c r="G533" i="1"/>
  <c r="H533" i="1"/>
  <c r="O21" i="90"/>
  <c r="B534" i="1"/>
  <c r="C103" i="57"/>
  <c r="C534" i="1"/>
  <c r="C103" i="58"/>
  <c r="D534" i="1"/>
  <c r="E534" i="1"/>
  <c r="F534" i="1"/>
  <c r="G534" i="1"/>
  <c r="H534" i="1"/>
  <c r="O22" i="90"/>
  <c r="B535" i="1"/>
  <c r="C104" i="57"/>
  <c r="B104" i="57"/>
  <c r="C505" i="1"/>
  <c r="C535" i="1"/>
  <c r="C104" i="58"/>
  <c r="D535" i="1"/>
  <c r="E535" i="1"/>
  <c r="F535" i="1"/>
  <c r="G535" i="1"/>
  <c r="H535" i="1"/>
  <c r="O23" i="90"/>
  <c r="B536" i="1"/>
  <c r="C105" i="57"/>
  <c r="C536" i="1"/>
  <c r="C105" i="58"/>
  <c r="D536" i="1"/>
  <c r="E536" i="1"/>
  <c r="F536" i="1"/>
  <c r="G536" i="1"/>
  <c r="H536" i="1"/>
  <c r="O24" i="90"/>
  <c r="B537" i="1"/>
  <c r="C106" i="57"/>
  <c r="C537" i="1"/>
  <c r="C106" i="58"/>
  <c r="D537" i="1"/>
  <c r="E537" i="1"/>
  <c r="F537" i="1"/>
  <c r="G537" i="1"/>
  <c r="H537" i="1"/>
  <c r="O25" i="90"/>
  <c r="B538" i="1"/>
  <c r="C107" i="57"/>
  <c r="C538" i="1"/>
  <c r="C107" i="58"/>
  <c r="D538" i="1"/>
  <c r="E538" i="1"/>
  <c r="F538" i="1"/>
  <c r="G538" i="1"/>
  <c r="H538" i="1"/>
  <c r="O26" i="90"/>
  <c r="B539" i="1"/>
  <c r="C108" i="57"/>
  <c r="C539" i="1"/>
  <c r="C108" i="58"/>
  <c r="D539" i="1"/>
  <c r="E539" i="1"/>
  <c r="F539" i="1"/>
  <c r="G539" i="1"/>
  <c r="H539" i="1"/>
  <c r="O27" i="90"/>
  <c r="B540" i="1"/>
  <c r="C109" i="57"/>
  <c r="C540" i="1"/>
  <c r="C109" i="58"/>
  <c r="D540" i="1"/>
  <c r="E540" i="1"/>
  <c r="F540" i="1"/>
  <c r="G540" i="1"/>
  <c r="H540" i="1"/>
  <c r="O28" i="90"/>
  <c r="H510" i="1"/>
  <c r="W28" i="90"/>
  <c r="H28" i="90"/>
  <c r="B541" i="1"/>
  <c r="C110" i="57"/>
  <c r="B110" i="57"/>
  <c r="C511" i="1"/>
  <c r="C541" i="1"/>
  <c r="C110" i="58"/>
  <c r="D541" i="1"/>
  <c r="E541" i="1"/>
  <c r="F541" i="1"/>
  <c r="G541" i="1"/>
  <c r="H541" i="1"/>
  <c r="O29" i="90"/>
  <c r="B542" i="1"/>
  <c r="C111" i="57"/>
  <c r="B111" i="57"/>
  <c r="C512" i="1"/>
  <c r="C111" i="58"/>
  <c r="D542" i="1"/>
  <c r="E542" i="1"/>
  <c r="F542" i="1"/>
  <c r="G542" i="1"/>
  <c r="H542" i="1"/>
  <c r="O30" i="90"/>
  <c r="B543" i="1"/>
  <c r="C112" i="57"/>
  <c r="C543" i="1"/>
  <c r="C112" i="58"/>
  <c r="B112" i="58"/>
  <c r="D513" i="1"/>
  <c r="E543" i="1"/>
  <c r="F543" i="1"/>
  <c r="G543" i="1"/>
  <c r="H543" i="1"/>
  <c r="O31" i="90"/>
  <c r="B520" i="1"/>
  <c r="H520" i="1"/>
  <c r="O8" i="90"/>
  <c r="G520" i="1"/>
  <c r="F520" i="1"/>
  <c r="E520" i="1"/>
  <c r="C89" i="58"/>
  <c r="D520" i="1"/>
  <c r="C89" i="57"/>
  <c r="C520" i="1"/>
  <c r="B491" i="1"/>
  <c r="B90" i="58"/>
  <c r="D491" i="1"/>
  <c r="E491" i="1"/>
  <c r="F491" i="1"/>
  <c r="G491" i="1"/>
  <c r="H491" i="1"/>
  <c r="W9" i="90"/>
  <c r="B492" i="1"/>
  <c r="B91" i="58"/>
  <c r="D492" i="1"/>
  <c r="E492" i="1"/>
  <c r="F492" i="1"/>
  <c r="G492" i="1"/>
  <c r="H492" i="1"/>
  <c r="W10" i="90"/>
  <c r="B493" i="1"/>
  <c r="B92" i="57"/>
  <c r="C493" i="1"/>
  <c r="E493" i="1"/>
  <c r="F493" i="1"/>
  <c r="G493" i="1"/>
  <c r="H493" i="1"/>
  <c r="W11" i="90"/>
  <c r="B494" i="1"/>
  <c r="B93" i="57"/>
  <c r="C494" i="1"/>
  <c r="E494" i="1"/>
  <c r="F494" i="1"/>
  <c r="G494" i="1"/>
  <c r="H494" i="1"/>
  <c r="W12" i="90"/>
  <c r="B495" i="1"/>
  <c r="B94" i="58"/>
  <c r="D495" i="1"/>
  <c r="E495" i="1"/>
  <c r="F495" i="1"/>
  <c r="G495" i="1"/>
  <c r="H495" i="1"/>
  <c r="W13" i="90"/>
  <c r="B496" i="1"/>
  <c r="B95" i="58"/>
  <c r="D496" i="1"/>
  <c r="E496" i="1"/>
  <c r="F496" i="1"/>
  <c r="G496" i="1"/>
  <c r="H496" i="1"/>
  <c r="W14" i="90"/>
  <c r="B497" i="1"/>
  <c r="B96" i="57"/>
  <c r="C497" i="1"/>
  <c r="E497" i="1"/>
  <c r="F497" i="1"/>
  <c r="G497" i="1"/>
  <c r="H497" i="1"/>
  <c r="W15" i="90"/>
  <c r="B498" i="1"/>
  <c r="B97" i="57"/>
  <c r="C498" i="1"/>
  <c r="E498" i="1"/>
  <c r="F498" i="1"/>
  <c r="G498" i="1"/>
  <c r="B499" i="1"/>
  <c r="B98" i="58"/>
  <c r="D499" i="1"/>
  <c r="E499" i="1"/>
  <c r="F499" i="1"/>
  <c r="G499" i="1"/>
  <c r="H499" i="1"/>
  <c r="W17" i="90"/>
  <c r="B500" i="1"/>
  <c r="B99" i="58"/>
  <c r="D500" i="1"/>
  <c r="E500" i="1"/>
  <c r="F500" i="1"/>
  <c r="G500" i="1"/>
  <c r="H500" i="1"/>
  <c r="W18" i="90"/>
  <c r="B501" i="1"/>
  <c r="B100" i="58"/>
  <c r="D501" i="1"/>
  <c r="E501" i="1"/>
  <c r="F501" i="1"/>
  <c r="G501" i="1"/>
  <c r="H501" i="1"/>
  <c r="W19" i="90"/>
  <c r="H19" i="90"/>
  <c r="B502" i="1"/>
  <c r="B101" i="57"/>
  <c r="C502" i="1"/>
  <c r="B101" i="58"/>
  <c r="D502" i="1"/>
  <c r="E502" i="1"/>
  <c r="F502" i="1"/>
  <c r="G502" i="1"/>
  <c r="H502" i="1"/>
  <c r="W20" i="90"/>
  <c r="B503" i="1"/>
  <c r="B102" i="57"/>
  <c r="C503" i="1"/>
  <c r="B102" i="58"/>
  <c r="D503" i="1"/>
  <c r="E503" i="1"/>
  <c r="F503" i="1"/>
  <c r="G503" i="1"/>
  <c r="H503" i="1"/>
  <c r="W21" i="90"/>
  <c r="B504" i="1"/>
  <c r="B103" i="57"/>
  <c r="C504" i="1"/>
  <c r="B103" i="58"/>
  <c r="D504" i="1"/>
  <c r="E504" i="1"/>
  <c r="F504" i="1"/>
  <c r="G504" i="1"/>
  <c r="H504" i="1"/>
  <c r="W22" i="90"/>
  <c r="B505" i="1"/>
  <c r="E505" i="1"/>
  <c r="F505" i="1"/>
  <c r="G505" i="1"/>
  <c r="H505" i="1"/>
  <c r="W23" i="90"/>
  <c r="H23" i="90"/>
  <c r="B506" i="1"/>
  <c r="B105" i="57"/>
  <c r="C506" i="1"/>
  <c r="B105" i="58"/>
  <c r="D506" i="1"/>
  <c r="E506" i="1"/>
  <c r="F506" i="1"/>
  <c r="G506" i="1"/>
  <c r="H506" i="1"/>
  <c r="W24" i="90"/>
  <c r="H24" i="90"/>
  <c r="B507" i="1"/>
  <c r="B106" i="57"/>
  <c r="C507" i="1"/>
  <c r="B106" i="58"/>
  <c r="D507" i="1"/>
  <c r="E507" i="1"/>
  <c r="F507" i="1"/>
  <c r="G507" i="1"/>
  <c r="H507" i="1"/>
  <c r="W25" i="90"/>
  <c r="B508" i="1"/>
  <c r="B107" i="57"/>
  <c r="C508" i="1"/>
  <c r="E508" i="1"/>
  <c r="F508" i="1"/>
  <c r="G508" i="1"/>
  <c r="H508" i="1"/>
  <c r="W26" i="90"/>
  <c r="B509" i="1"/>
  <c r="B108" i="57"/>
  <c r="C509" i="1"/>
  <c r="B108" i="58"/>
  <c r="D509" i="1"/>
  <c r="E509" i="1"/>
  <c r="F509" i="1"/>
  <c r="G509" i="1"/>
  <c r="H509" i="1"/>
  <c r="W27" i="90"/>
  <c r="B510" i="1"/>
  <c r="B109" i="57"/>
  <c r="C510" i="1"/>
  <c r="B109" i="58"/>
  <c r="D510" i="1"/>
  <c r="E510" i="1"/>
  <c r="F510" i="1"/>
  <c r="G510" i="1"/>
  <c r="B511" i="1"/>
  <c r="B110" i="58"/>
  <c r="D511" i="1"/>
  <c r="E511" i="1"/>
  <c r="F511" i="1"/>
  <c r="G511" i="1"/>
  <c r="H511" i="1"/>
  <c r="W29" i="90"/>
  <c r="B512" i="1"/>
  <c r="B111" i="58"/>
  <c r="D512" i="1"/>
  <c r="E512" i="1"/>
  <c r="F512" i="1"/>
  <c r="G512" i="1"/>
  <c r="H512" i="1"/>
  <c r="W30" i="90"/>
  <c r="B513" i="1"/>
  <c r="B112" i="57"/>
  <c r="C513" i="1"/>
  <c r="E513" i="1"/>
  <c r="F513" i="1"/>
  <c r="G513" i="1"/>
  <c r="H513" i="1"/>
  <c r="W31" i="90"/>
  <c r="B490" i="1"/>
  <c r="H490" i="1"/>
  <c r="W8" i="90"/>
  <c r="G490" i="1"/>
  <c r="F490" i="1"/>
  <c r="E490" i="1"/>
  <c r="B89" i="58"/>
  <c r="D490" i="1"/>
  <c r="B89" i="57"/>
  <c r="C490" i="1"/>
  <c r="B471" i="1"/>
  <c r="H471" i="1"/>
  <c r="G471" i="1"/>
  <c r="F471" i="1"/>
  <c r="E471" i="1"/>
  <c r="N62" i="58"/>
  <c r="D471" i="1"/>
  <c r="N62" i="57"/>
  <c r="C471" i="1"/>
  <c r="B470" i="1"/>
  <c r="H470" i="1"/>
  <c r="G470" i="1"/>
  <c r="F470" i="1"/>
  <c r="E470" i="1"/>
  <c r="M62" i="58"/>
  <c r="D470" i="1"/>
  <c r="M62" i="57"/>
  <c r="C470" i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/>
  <c r="E396" i="1"/>
  <c r="F396" i="1"/>
  <c r="G396" i="1"/>
  <c r="H396" i="1"/>
  <c r="F78" i="2"/>
  <c r="I78" i="2"/>
  <c r="B366" i="1"/>
  <c r="F78" i="57"/>
  <c r="C276" i="1"/>
  <c r="C78" i="57"/>
  <c r="D78" i="57"/>
  <c r="E78" i="57"/>
  <c r="B78" i="57"/>
  <c r="C156" i="1"/>
  <c r="F78" i="58"/>
  <c r="C78" i="58"/>
  <c r="D78" i="58"/>
  <c r="I78" i="58"/>
  <c r="D366" i="1"/>
  <c r="D216" i="1"/>
  <c r="E366" i="1"/>
  <c r="F366" i="1"/>
  <c r="G366" i="1"/>
  <c r="H366" i="1"/>
  <c r="B336" i="1"/>
  <c r="H78" i="57"/>
  <c r="C336" i="1"/>
  <c r="H78" i="58"/>
  <c r="D336" i="1"/>
  <c r="E336" i="1"/>
  <c r="F336" i="1"/>
  <c r="G336" i="1"/>
  <c r="H336" i="1"/>
  <c r="B306" i="1"/>
  <c r="E306" i="1"/>
  <c r="F306" i="1"/>
  <c r="G306" i="1"/>
  <c r="H306" i="1"/>
  <c r="B276" i="1"/>
  <c r="D276" i="1"/>
  <c r="E276" i="1"/>
  <c r="F276" i="1"/>
  <c r="G276" i="1"/>
  <c r="H276" i="1"/>
  <c r="B246" i="1"/>
  <c r="C246" i="1"/>
  <c r="E78" i="58"/>
  <c r="D246" i="1"/>
  <c r="E77" i="17"/>
  <c r="E246" i="1"/>
  <c r="F246" i="1"/>
  <c r="G246" i="1"/>
  <c r="H77" i="17"/>
  <c r="H246" i="1"/>
  <c r="B216" i="1"/>
  <c r="C216" i="1"/>
  <c r="E216" i="1"/>
  <c r="F216" i="1"/>
  <c r="G216" i="1"/>
  <c r="H216" i="1"/>
  <c r="H186" i="1"/>
  <c r="G186" i="1"/>
  <c r="F186" i="1"/>
  <c r="E186" i="1"/>
  <c r="C186" i="1"/>
  <c r="B186" i="1"/>
  <c r="H156" i="1"/>
  <c r="G156" i="1"/>
  <c r="F156" i="1"/>
  <c r="E156" i="1"/>
  <c r="B78" i="2"/>
  <c r="B156" i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/>
  <c r="O298" i="17"/>
  <c r="O9" i="17"/>
  <c r="O33" i="17"/>
  <c r="I32" i="36"/>
  <c r="O59" i="17"/>
  <c r="I58" i="36"/>
  <c r="O83" i="17"/>
  <c r="I82" i="36"/>
  <c r="O111" i="17"/>
  <c r="O122" i="17"/>
  <c r="I127" i="36"/>
  <c r="O146" i="17"/>
  <c r="I151" i="36"/>
  <c r="O172" i="17"/>
  <c r="I176" i="36"/>
  <c r="O198" i="17"/>
  <c r="O222" i="17"/>
  <c r="I232" i="36"/>
  <c r="O248" i="17"/>
  <c r="I257" i="36"/>
  <c r="O272" i="17"/>
  <c r="I281" i="36"/>
  <c r="O352" i="17"/>
  <c r="I381" i="36"/>
  <c r="C11" i="17"/>
  <c r="C10" i="36"/>
  <c r="C22" i="17"/>
  <c r="C21" i="36"/>
  <c r="C12" i="17"/>
  <c r="C11" i="36"/>
  <c r="C13" i="17"/>
  <c r="C12" i="36"/>
  <c r="C15" i="17"/>
  <c r="C14" i="36"/>
  <c r="C16" i="17"/>
  <c r="C15" i="36"/>
  <c r="C18" i="17"/>
  <c r="C17" i="36"/>
  <c r="C19" i="17"/>
  <c r="C18" i="36"/>
  <c r="C20" i="17"/>
  <c r="C19" i="36"/>
  <c r="C23" i="17"/>
  <c r="C22" i="36"/>
  <c r="C24" i="17"/>
  <c r="C23" i="36"/>
  <c r="C25" i="17"/>
  <c r="C24" i="36"/>
  <c r="C26" i="17"/>
  <c r="C25" i="36"/>
  <c r="C27" i="17"/>
  <c r="C26" i="36"/>
  <c r="C28" i="17"/>
  <c r="C27" i="36"/>
  <c r="C29" i="17"/>
  <c r="C28" i="36"/>
  <c r="C30" i="17"/>
  <c r="C29" i="36"/>
  <c r="C31" i="17"/>
  <c r="C30" i="36"/>
  <c r="D11" i="17"/>
  <c r="D10" i="36"/>
  <c r="D25" i="17"/>
  <c r="D24" i="36"/>
  <c r="D21" i="17"/>
  <c r="D20" i="36"/>
  <c r="D12" i="17"/>
  <c r="D11" i="36"/>
  <c r="D14" i="17"/>
  <c r="D13" i="36"/>
  <c r="D15" i="17"/>
  <c r="D14" i="36"/>
  <c r="D16" i="17"/>
  <c r="D15" i="36"/>
  <c r="D17" i="17"/>
  <c r="D16" i="36"/>
  <c r="D18" i="17"/>
  <c r="D17" i="36"/>
  <c r="D19" i="17"/>
  <c r="D18" i="36"/>
  <c r="D20" i="17"/>
  <c r="D19" i="36"/>
  <c r="D22" i="17"/>
  <c r="D21" i="36"/>
  <c r="D24" i="17"/>
  <c r="D23" i="36"/>
  <c r="D26" i="17"/>
  <c r="D25" i="36"/>
  <c r="D27" i="17"/>
  <c r="D26" i="36"/>
  <c r="D28" i="17"/>
  <c r="D27" i="36"/>
  <c r="D29" i="17"/>
  <c r="D28" i="36"/>
  <c r="D30" i="17"/>
  <c r="D29" i="36"/>
  <c r="D31" i="17"/>
  <c r="D30" i="36"/>
  <c r="E11" i="17"/>
  <c r="E10" i="36"/>
  <c r="E31" i="17"/>
  <c r="E30" i="36"/>
  <c r="E30" i="17"/>
  <c r="E29" i="36"/>
  <c r="E29" i="17"/>
  <c r="E28" i="36"/>
  <c r="E28" i="17"/>
  <c r="E27" i="36"/>
  <c r="E23" i="17"/>
  <c r="E22" i="36"/>
  <c r="E22" i="17"/>
  <c r="E21" i="36"/>
  <c r="E21" i="17"/>
  <c r="E20" i="36"/>
  <c r="E20" i="17"/>
  <c r="E19" i="36"/>
  <c r="E18" i="17"/>
  <c r="E17" i="36"/>
  <c r="E16" i="17"/>
  <c r="E15" i="36"/>
  <c r="E15" i="17"/>
  <c r="E14" i="36"/>
  <c r="E14" i="17"/>
  <c r="E13" i="36"/>
  <c r="E13" i="17"/>
  <c r="E12" i="36"/>
  <c r="E12" i="17"/>
  <c r="E11" i="36"/>
  <c r="E25" i="17"/>
  <c r="E24" i="36"/>
  <c r="F11" i="17"/>
  <c r="F10" i="36"/>
  <c r="F12" i="17"/>
  <c r="F11" i="36"/>
  <c r="F13" i="17"/>
  <c r="F12" i="36"/>
  <c r="F14" i="17"/>
  <c r="F13" i="36"/>
  <c r="F15" i="17"/>
  <c r="F14" i="36"/>
  <c r="F16" i="17"/>
  <c r="F15" i="36"/>
  <c r="F17" i="17"/>
  <c r="F16" i="36"/>
  <c r="F18" i="17"/>
  <c r="F17" i="36"/>
  <c r="F20" i="17"/>
  <c r="F19" i="36"/>
  <c r="F21" i="17"/>
  <c r="F20" i="36"/>
  <c r="F22" i="17"/>
  <c r="F21" i="36"/>
  <c r="F23" i="17"/>
  <c r="F22" i="36"/>
  <c r="F24" i="17"/>
  <c r="F23" i="36"/>
  <c r="F25" i="17"/>
  <c r="F24" i="36"/>
  <c r="F26" i="17"/>
  <c r="F25" i="36"/>
  <c r="F27" i="17"/>
  <c r="F26" i="36"/>
  <c r="F28" i="17"/>
  <c r="F27" i="36"/>
  <c r="F29" i="17"/>
  <c r="F28" i="36"/>
  <c r="F30" i="17"/>
  <c r="F29" i="36"/>
  <c r="F31" i="17"/>
  <c r="F30" i="36"/>
  <c r="G11" i="17"/>
  <c r="G10" i="36"/>
  <c r="G12" i="17"/>
  <c r="G11" i="36"/>
  <c r="G13" i="17"/>
  <c r="G12" i="36"/>
  <c r="G14" i="17"/>
  <c r="G13" i="36"/>
  <c r="G15" i="17"/>
  <c r="G14" i="36"/>
  <c r="G16" i="17"/>
  <c r="G15" i="36"/>
  <c r="G17" i="17"/>
  <c r="G16" i="36"/>
  <c r="G23" i="17"/>
  <c r="G22" i="36"/>
  <c r="G24" i="17"/>
  <c r="G23" i="36"/>
  <c r="G25" i="17"/>
  <c r="G24" i="36"/>
  <c r="G26" i="17"/>
  <c r="G25" i="36"/>
  <c r="G27" i="17"/>
  <c r="G26" i="36"/>
  <c r="G28" i="17"/>
  <c r="G27" i="36"/>
  <c r="G29" i="17"/>
  <c r="G28" i="36"/>
  <c r="G30" i="17"/>
  <c r="G29" i="36"/>
  <c r="G31" i="17"/>
  <c r="G30" i="36"/>
  <c r="H11" i="17"/>
  <c r="H10" i="36"/>
  <c r="H12" i="17"/>
  <c r="H11" i="36"/>
  <c r="H13" i="17"/>
  <c r="H12" i="36"/>
  <c r="H14" i="17"/>
  <c r="H13" i="36"/>
  <c r="H15" i="17"/>
  <c r="H14" i="36"/>
  <c r="H16" i="17"/>
  <c r="H15" i="36"/>
  <c r="H17" i="17"/>
  <c r="H16" i="36"/>
  <c r="H18" i="17"/>
  <c r="H17" i="36"/>
  <c r="H19" i="17"/>
  <c r="H18" i="36"/>
  <c r="H20" i="17"/>
  <c r="H19" i="36"/>
  <c r="H21" i="17"/>
  <c r="H20" i="36"/>
  <c r="H22" i="17"/>
  <c r="H21" i="36"/>
  <c r="H23" i="17"/>
  <c r="H22" i="36"/>
  <c r="H24" i="17"/>
  <c r="H23" i="36"/>
  <c r="H25" i="17"/>
  <c r="H24" i="36"/>
  <c r="H26" i="17"/>
  <c r="H25" i="36"/>
  <c r="H27" i="17"/>
  <c r="H26" i="36"/>
  <c r="H28" i="17"/>
  <c r="H27" i="36"/>
  <c r="H29" i="17"/>
  <c r="H28" i="36"/>
  <c r="H30" i="17"/>
  <c r="H29" i="36"/>
  <c r="H31" i="17"/>
  <c r="H30" i="36"/>
  <c r="O11" i="17"/>
  <c r="I10" i="36"/>
  <c r="O12" i="17"/>
  <c r="I11" i="36"/>
  <c r="O13" i="17"/>
  <c r="I12" i="36"/>
  <c r="O14" i="17"/>
  <c r="I13" i="36"/>
  <c r="O15" i="17"/>
  <c r="I14" i="36"/>
  <c r="O16" i="17"/>
  <c r="I15" i="36"/>
  <c r="O17" i="17"/>
  <c r="I16" i="36"/>
  <c r="O18" i="17"/>
  <c r="I17" i="36"/>
  <c r="O19" i="17"/>
  <c r="I18" i="36"/>
  <c r="O20" i="17"/>
  <c r="I19" i="36"/>
  <c r="O21" i="17"/>
  <c r="I20" i="36"/>
  <c r="O22" i="17"/>
  <c r="I21" i="36"/>
  <c r="O23" i="17"/>
  <c r="I22" i="36"/>
  <c r="O24" i="17"/>
  <c r="I23" i="36"/>
  <c r="O25" i="17"/>
  <c r="I24" i="36"/>
  <c r="O26" i="17"/>
  <c r="I25" i="36"/>
  <c r="O27" i="17"/>
  <c r="I26" i="36"/>
  <c r="O28" i="17"/>
  <c r="I27" i="36"/>
  <c r="O29" i="17"/>
  <c r="I28" i="36"/>
  <c r="O30" i="17"/>
  <c r="I29" i="36"/>
  <c r="O31" i="17"/>
  <c r="I30" i="36"/>
  <c r="C35" i="17"/>
  <c r="C34" i="36"/>
  <c r="C36" i="17"/>
  <c r="C35" i="36"/>
  <c r="C37" i="17"/>
  <c r="C36" i="36"/>
  <c r="C38" i="17"/>
  <c r="C37" i="36"/>
  <c r="C39" i="17"/>
  <c r="C38" i="36"/>
  <c r="C40" i="17"/>
  <c r="C39" i="36"/>
  <c r="C41" i="17"/>
  <c r="C40" i="36"/>
  <c r="C42" i="17"/>
  <c r="C41" i="36"/>
  <c r="C43" i="17"/>
  <c r="C42" i="36"/>
  <c r="C44" i="17"/>
  <c r="C43" i="36"/>
  <c r="C45" i="17"/>
  <c r="C44" i="36"/>
  <c r="C46" i="17"/>
  <c r="C45" i="36"/>
  <c r="C47" i="17"/>
  <c r="C46" i="36"/>
  <c r="C48" i="17"/>
  <c r="C47" i="36"/>
  <c r="C49" i="17"/>
  <c r="C48" i="36"/>
  <c r="C50" i="17"/>
  <c r="C49" i="36"/>
  <c r="C51" i="17"/>
  <c r="C50" i="36"/>
  <c r="C52" i="17"/>
  <c r="C51" i="36"/>
  <c r="C53" i="17"/>
  <c r="C52" i="36"/>
  <c r="C54" i="17"/>
  <c r="C53" i="36"/>
  <c r="C55" i="17"/>
  <c r="C54" i="36"/>
  <c r="D35" i="17"/>
  <c r="D34" i="36"/>
  <c r="D55" i="17"/>
  <c r="D54" i="36"/>
  <c r="D54" i="17"/>
  <c r="D53" i="36"/>
  <c r="D53" i="17"/>
  <c r="D52" i="36"/>
  <c r="D52" i="17"/>
  <c r="D51" i="36"/>
  <c r="D51" i="17"/>
  <c r="D50" i="36"/>
  <c r="D50" i="17"/>
  <c r="D49" i="36"/>
  <c r="D48" i="17"/>
  <c r="D47" i="36"/>
  <c r="D47" i="17"/>
  <c r="D46" i="36"/>
  <c r="D46" i="17"/>
  <c r="D45" i="36"/>
  <c r="D44" i="17"/>
  <c r="D43" i="36"/>
  <c r="D43" i="17"/>
  <c r="D42" i="36"/>
  <c r="D42" i="17"/>
  <c r="D41" i="36"/>
  <c r="D41" i="17"/>
  <c r="D40" i="36"/>
  <c r="D40" i="17"/>
  <c r="D39" i="36"/>
  <c r="D39" i="17"/>
  <c r="D38" i="36"/>
  <c r="D38" i="17"/>
  <c r="D37" i="36"/>
  <c r="D37" i="17"/>
  <c r="D36" i="36"/>
  <c r="D36" i="17"/>
  <c r="D35" i="36"/>
  <c r="D45" i="17"/>
  <c r="D44" i="36"/>
  <c r="D49" i="17"/>
  <c r="D48" i="36"/>
  <c r="E35" i="17"/>
  <c r="E34" i="36"/>
  <c r="E55" i="17"/>
  <c r="E54" i="36"/>
  <c r="E54" i="17"/>
  <c r="E53" i="36"/>
  <c r="E53" i="17"/>
  <c r="E52" i="36"/>
  <c r="E52" i="17"/>
  <c r="E51" i="36"/>
  <c r="E50" i="17"/>
  <c r="E49" i="36"/>
  <c r="E48" i="17"/>
  <c r="E47" i="36"/>
  <c r="E47" i="17"/>
  <c r="E46" i="36"/>
  <c r="E46" i="17"/>
  <c r="E45" i="36"/>
  <c r="E45" i="17"/>
  <c r="E44" i="36"/>
  <c r="E44" i="17"/>
  <c r="E43" i="36"/>
  <c r="E43" i="17"/>
  <c r="E42" i="36"/>
  <c r="E42" i="17"/>
  <c r="E41" i="36"/>
  <c r="E41" i="17"/>
  <c r="E40" i="36"/>
  <c r="E40" i="17"/>
  <c r="E39" i="36"/>
  <c r="E39" i="17"/>
  <c r="E38" i="36"/>
  <c r="E38" i="17"/>
  <c r="E37" i="36"/>
  <c r="E37" i="17"/>
  <c r="E36" i="36"/>
  <c r="E36" i="17"/>
  <c r="E35" i="36"/>
  <c r="E49" i="17"/>
  <c r="E48" i="36"/>
  <c r="G35" i="17"/>
  <c r="G34" i="36"/>
  <c r="G36" i="17"/>
  <c r="G35" i="36"/>
  <c r="G37" i="17"/>
  <c r="G36" i="36"/>
  <c r="G38" i="17"/>
  <c r="G37" i="36"/>
  <c r="G39" i="17"/>
  <c r="G38" i="36"/>
  <c r="G40" i="17"/>
  <c r="G39" i="36"/>
  <c r="G41" i="17"/>
  <c r="G40" i="36"/>
  <c r="G47" i="17"/>
  <c r="G46" i="36"/>
  <c r="G48" i="17"/>
  <c r="G47" i="36"/>
  <c r="G49" i="17"/>
  <c r="G48" i="36"/>
  <c r="G50" i="17"/>
  <c r="G49" i="36"/>
  <c r="G51" i="17"/>
  <c r="G50" i="36"/>
  <c r="G52" i="17"/>
  <c r="G51" i="36"/>
  <c r="G53" i="17"/>
  <c r="G52" i="36"/>
  <c r="G54" i="17"/>
  <c r="G53" i="36"/>
  <c r="G55" i="17"/>
  <c r="G54" i="36"/>
  <c r="H35" i="17"/>
  <c r="H34" i="36"/>
  <c r="H36" i="17"/>
  <c r="H35" i="36"/>
  <c r="H37" i="17"/>
  <c r="H36" i="36"/>
  <c r="H38" i="17"/>
  <c r="H37" i="36"/>
  <c r="H39" i="17"/>
  <c r="H38" i="36"/>
  <c r="H40" i="17"/>
  <c r="H39" i="36"/>
  <c r="H41" i="17"/>
  <c r="H40" i="36"/>
  <c r="H42" i="17"/>
  <c r="H41" i="36"/>
  <c r="H43" i="17"/>
  <c r="H42" i="36"/>
  <c r="H44" i="17"/>
  <c r="H43" i="36"/>
  <c r="H45" i="17"/>
  <c r="H44" i="36"/>
  <c r="H46" i="17"/>
  <c r="H45" i="36"/>
  <c r="H47" i="17"/>
  <c r="H46" i="36"/>
  <c r="H48" i="17"/>
  <c r="H47" i="36"/>
  <c r="H49" i="17"/>
  <c r="H48" i="36"/>
  <c r="H50" i="17"/>
  <c r="H49" i="36"/>
  <c r="H51" i="17"/>
  <c r="H50" i="36"/>
  <c r="H52" i="17"/>
  <c r="H51" i="36"/>
  <c r="H53" i="17"/>
  <c r="H52" i="36"/>
  <c r="H54" i="17"/>
  <c r="H53" i="36"/>
  <c r="H55" i="17"/>
  <c r="H54" i="36"/>
  <c r="O35" i="17"/>
  <c r="I34" i="36"/>
  <c r="O36" i="17"/>
  <c r="I35" i="36"/>
  <c r="O37" i="17"/>
  <c r="I36" i="36"/>
  <c r="O38" i="17"/>
  <c r="I37" i="36"/>
  <c r="O39" i="17"/>
  <c r="I38" i="36"/>
  <c r="O40" i="17"/>
  <c r="I39" i="36"/>
  <c r="O41" i="17"/>
  <c r="I40" i="36"/>
  <c r="O42" i="17"/>
  <c r="I41" i="36"/>
  <c r="O43" i="17"/>
  <c r="I42" i="36"/>
  <c r="O44" i="17"/>
  <c r="I43" i="36"/>
  <c r="O45" i="17"/>
  <c r="I44" i="36"/>
  <c r="O46" i="17"/>
  <c r="I45" i="36"/>
  <c r="O47" i="17"/>
  <c r="I46" i="36"/>
  <c r="O48" i="17"/>
  <c r="I47" i="36"/>
  <c r="O49" i="17"/>
  <c r="I48" i="36"/>
  <c r="O50" i="17"/>
  <c r="I49" i="36"/>
  <c r="O51" i="17"/>
  <c r="I50" i="36"/>
  <c r="O52" i="17"/>
  <c r="I51" i="36"/>
  <c r="O53" i="17"/>
  <c r="I52" i="36"/>
  <c r="O54" i="17"/>
  <c r="I53" i="36"/>
  <c r="O55" i="17"/>
  <c r="I54" i="36"/>
  <c r="C85" i="17"/>
  <c r="C84" i="36"/>
  <c r="D85" i="17"/>
  <c r="D84" i="36"/>
  <c r="E85" i="17"/>
  <c r="E84" i="36"/>
  <c r="G85" i="17"/>
  <c r="G84" i="36"/>
  <c r="H85" i="17"/>
  <c r="H84" i="36"/>
  <c r="O85" i="17"/>
  <c r="I84" i="36"/>
  <c r="E105" i="17"/>
  <c r="E104" i="36"/>
  <c r="E104" i="17"/>
  <c r="E103" i="36"/>
  <c r="E102" i="17"/>
  <c r="E101" i="36"/>
  <c r="E101" i="17"/>
  <c r="E100" i="36"/>
  <c r="E100" i="17"/>
  <c r="E99" i="36"/>
  <c r="E96" i="17"/>
  <c r="E95" i="36"/>
  <c r="E94" i="17"/>
  <c r="E93" i="36"/>
  <c r="E92" i="17"/>
  <c r="E91" i="36"/>
  <c r="E91" i="17"/>
  <c r="E90" i="36"/>
  <c r="E90" i="17"/>
  <c r="E89" i="36"/>
  <c r="E89" i="17"/>
  <c r="E88" i="36"/>
  <c r="E88" i="17"/>
  <c r="E87" i="36"/>
  <c r="E87" i="17"/>
  <c r="E86" i="36"/>
  <c r="D104" i="17"/>
  <c r="D103" i="36"/>
  <c r="D102" i="17"/>
  <c r="D101" i="36"/>
  <c r="D101" i="17"/>
  <c r="D100" i="36"/>
  <c r="D100" i="17"/>
  <c r="D99" i="36"/>
  <c r="D97" i="17"/>
  <c r="D96" i="36"/>
  <c r="D96" i="17"/>
  <c r="D95" i="36"/>
  <c r="D93" i="17"/>
  <c r="D92" i="36"/>
  <c r="D92" i="17"/>
  <c r="D91" i="36"/>
  <c r="D90" i="17"/>
  <c r="D89" i="36"/>
  <c r="D89" i="17"/>
  <c r="D88" i="36"/>
  <c r="D87" i="17"/>
  <c r="D86" i="36"/>
  <c r="D105" i="17"/>
  <c r="D104" i="36"/>
  <c r="D103" i="17"/>
  <c r="D102" i="36"/>
  <c r="D95" i="17"/>
  <c r="D94" i="36"/>
  <c r="D94" i="17"/>
  <c r="D93" i="36"/>
  <c r="D91" i="17"/>
  <c r="D90" i="36"/>
  <c r="D88" i="17"/>
  <c r="D87" i="36"/>
  <c r="D99" i="17"/>
  <c r="D98" i="36"/>
  <c r="D98" i="17"/>
  <c r="D97" i="36"/>
  <c r="D86" i="17"/>
  <c r="D85" i="36"/>
  <c r="E103" i="17"/>
  <c r="E102" i="36"/>
  <c r="E99" i="17"/>
  <c r="E98" i="36"/>
  <c r="E98" i="17"/>
  <c r="E97" i="36"/>
  <c r="E97" i="17"/>
  <c r="E96" i="36"/>
  <c r="E95" i="17"/>
  <c r="E94" i="36"/>
  <c r="E93" i="17"/>
  <c r="E92" i="36"/>
  <c r="E86" i="17"/>
  <c r="E85" i="36"/>
  <c r="C86" i="17"/>
  <c r="C85" i="36"/>
  <c r="G86" i="17"/>
  <c r="G85" i="36"/>
  <c r="H86" i="17"/>
  <c r="H85" i="36"/>
  <c r="C87" i="17"/>
  <c r="C86" i="36"/>
  <c r="G87" i="17"/>
  <c r="G86" i="36"/>
  <c r="H87" i="17"/>
  <c r="H86" i="36"/>
  <c r="C88" i="17"/>
  <c r="C87" i="36"/>
  <c r="G88" i="17"/>
  <c r="G87" i="36"/>
  <c r="H88" i="17"/>
  <c r="H87" i="36"/>
  <c r="C89" i="17"/>
  <c r="C88" i="36"/>
  <c r="G89" i="17"/>
  <c r="G88" i="36"/>
  <c r="H89" i="17"/>
  <c r="H88" i="36"/>
  <c r="C90" i="17"/>
  <c r="C89" i="36"/>
  <c r="G90" i="17"/>
  <c r="G89" i="36"/>
  <c r="H90" i="17"/>
  <c r="H89" i="36"/>
  <c r="C91" i="17"/>
  <c r="C90" i="36"/>
  <c r="G91" i="17"/>
  <c r="G90" i="36"/>
  <c r="H91" i="17"/>
  <c r="H90" i="36"/>
  <c r="C92" i="17"/>
  <c r="C91" i="36"/>
  <c r="H92" i="17"/>
  <c r="H91" i="36"/>
  <c r="C93" i="17"/>
  <c r="C92" i="36"/>
  <c r="H93" i="17"/>
  <c r="H92" i="36"/>
  <c r="C94" i="17"/>
  <c r="C93" i="36"/>
  <c r="H94" i="17"/>
  <c r="H93" i="36"/>
  <c r="C95" i="17"/>
  <c r="C94" i="36"/>
  <c r="H95" i="17"/>
  <c r="H94" i="36"/>
  <c r="C96" i="17"/>
  <c r="C95" i="36"/>
  <c r="H96" i="17"/>
  <c r="H95" i="36"/>
  <c r="C97" i="17"/>
  <c r="C96" i="36"/>
  <c r="G97" i="17"/>
  <c r="G96" i="36"/>
  <c r="H97" i="17"/>
  <c r="H96" i="36"/>
  <c r="C98" i="17"/>
  <c r="C97" i="36"/>
  <c r="G98" i="17"/>
  <c r="G97" i="36"/>
  <c r="H98" i="17"/>
  <c r="H97" i="36"/>
  <c r="C99" i="17"/>
  <c r="C98" i="36"/>
  <c r="G99" i="17"/>
  <c r="G98" i="36"/>
  <c r="H99" i="17"/>
  <c r="H98" i="36"/>
  <c r="C100" i="17"/>
  <c r="C99" i="36"/>
  <c r="G100" i="17"/>
  <c r="G99" i="36"/>
  <c r="H100" i="17"/>
  <c r="H99" i="36"/>
  <c r="C101" i="17"/>
  <c r="C100" i="36"/>
  <c r="G101" i="17"/>
  <c r="G100" i="36"/>
  <c r="H101" i="17"/>
  <c r="H100" i="36"/>
  <c r="C102" i="17"/>
  <c r="C101" i="36"/>
  <c r="G102" i="17"/>
  <c r="G101" i="36"/>
  <c r="H102" i="17"/>
  <c r="H101" i="36"/>
  <c r="C103" i="17"/>
  <c r="C102" i="36"/>
  <c r="G103" i="17"/>
  <c r="G102" i="36"/>
  <c r="H103" i="17"/>
  <c r="H102" i="36"/>
  <c r="C104" i="17"/>
  <c r="C103" i="36"/>
  <c r="G104" i="17"/>
  <c r="G103" i="36"/>
  <c r="H104" i="17"/>
  <c r="H103" i="36"/>
  <c r="C105" i="17"/>
  <c r="C104" i="36"/>
  <c r="G105" i="17"/>
  <c r="G104" i="36"/>
  <c r="H105" i="17"/>
  <c r="H104" i="36"/>
  <c r="O86" i="17"/>
  <c r="I85" i="36"/>
  <c r="I86" i="36"/>
  <c r="O88" i="17"/>
  <c r="I87" i="36"/>
  <c r="O89" i="17"/>
  <c r="I88" i="36"/>
  <c r="O90" i="17"/>
  <c r="I89" i="36"/>
  <c r="O91" i="17"/>
  <c r="I90" i="36"/>
  <c r="O92" i="17"/>
  <c r="I91" i="36"/>
  <c r="O93" i="17"/>
  <c r="I92" i="36"/>
  <c r="O94" i="17"/>
  <c r="I93" i="36"/>
  <c r="O95" i="17"/>
  <c r="I94" i="36"/>
  <c r="O96" i="17"/>
  <c r="I95" i="36"/>
  <c r="O97" i="17"/>
  <c r="I96" i="36"/>
  <c r="O98" i="17"/>
  <c r="I97" i="36"/>
  <c r="O99" i="17"/>
  <c r="I98" i="36"/>
  <c r="O100" i="17"/>
  <c r="I99" i="36"/>
  <c r="O101" i="17"/>
  <c r="I100" i="36"/>
  <c r="I101" i="36"/>
  <c r="O103" i="17"/>
  <c r="I102" i="36"/>
  <c r="O104" i="17"/>
  <c r="I103" i="36"/>
  <c r="O105" i="17"/>
  <c r="I104" i="36"/>
  <c r="I60" i="36"/>
  <c r="H61" i="17"/>
  <c r="H60" i="36"/>
  <c r="G61" i="17"/>
  <c r="G60" i="36"/>
  <c r="F61" i="17"/>
  <c r="F60" i="36"/>
  <c r="E61" i="17"/>
  <c r="E60" i="36"/>
  <c r="E79" i="17"/>
  <c r="E78" i="36"/>
  <c r="E78" i="17"/>
  <c r="E77" i="36"/>
  <c r="E76" i="36"/>
  <c r="E76" i="17"/>
  <c r="E75" i="36"/>
  <c r="D80" i="36"/>
  <c r="D80" i="17"/>
  <c r="D79" i="36"/>
  <c r="D79" i="17"/>
  <c r="D78" i="36"/>
  <c r="D78" i="17"/>
  <c r="D77" i="36"/>
  <c r="D77" i="17"/>
  <c r="D76" i="36"/>
  <c r="D76" i="17"/>
  <c r="D75" i="36"/>
  <c r="D73" i="17"/>
  <c r="D72" i="36"/>
  <c r="D70" i="17"/>
  <c r="D69" i="36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/>
  <c r="D74" i="17"/>
  <c r="D73" i="36"/>
  <c r="D75" i="17"/>
  <c r="D74" i="36"/>
  <c r="E80" i="17"/>
  <c r="E79" i="36"/>
  <c r="E73" i="17"/>
  <c r="E72" i="36"/>
  <c r="E67" i="17"/>
  <c r="E66" i="36"/>
  <c r="E68" i="17"/>
  <c r="E67" i="36"/>
  <c r="E69" i="17"/>
  <c r="E68" i="36"/>
  <c r="E70" i="17"/>
  <c r="E69" i="36"/>
  <c r="E71" i="17"/>
  <c r="E70" i="36"/>
  <c r="E74" i="17"/>
  <c r="E73" i="36"/>
  <c r="E75" i="17"/>
  <c r="E74" i="36"/>
  <c r="E64" i="17"/>
  <c r="E63" i="36"/>
  <c r="E65" i="17"/>
  <c r="E64" i="36"/>
  <c r="E66" i="17"/>
  <c r="E65" i="36"/>
  <c r="E62" i="17"/>
  <c r="E61" i="36"/>
  <c r="C62" i="17"/>
  <c r="C61" i="36"/>
  <c r="G62" i="17"/>
  <c r="G61" i="36"/>
  <c r="C63" i="17"/>
  <c r="C62" i="36"/>
  <c r="F63" i="17"/>
  <c r="F62" i="36"/>
  <c r="G63" i="17"/>
  <c r="G62" i="36"/>
  <c r="H62" i="36"/>
  <c r="C64" i="17"/>
  <c r="C63" i="36"/>
  <c r="F64" i="17"/>
  <c r="F63" i="36"/>
  <c r="G64" i="17"/>
  <c r="G63" i="36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/>
  <c r="H67" i="17"/>
  <c r="H66" i="36"/>
  <c r="C68" i="17"/>
  <c r="C67" i="36"/>
  <c r="F68" i="17"/>
  <c r="F67" i="36"/>
  <c r="H68" i="17"/>
  <c r="H67" i="36"/>
  <c r="H69" i="17"/>
  <c r="H68" i="36"/>
  <c r="F70" i="17"/>
  <c r="F69" i="36"/>
  <c r="H70" i="17"/>
  <c r="H69" i="36"/>
  <c r="C71" i="17"/>
  <c r="C70" i="36"/>
  <c r="F71" i="17"/>
  <c r="F70" i="36"/>
  <c r="H71" i="17"/>
  <c r="H70" i="36"/>
  <c r="C71" i="36"/>
  <c r="F72" i="17"/>
  <c r="F71" i="36"/>
  <c r="H72" i="17"/>
  <c r="H71" i="36"/>
  <c r="C73" i="17"/>
  <c r="C72" i="36"/>
  <c r="F73" i="17"/>
  <c r="F72" i="36"/>
  <c r="G73" i="17"/>
  <c r="G72" i="36"/>
  <c r="H73" i="17"/>
  <c r="H72" i="36"/>
  <c r="C74" i="17"/>
  <c r="C73" i="36"/>
  <c r="F74" i="17"/>
  <c r="F73" i="36"/>
  <c r="G74" i="17"/>
  <c r="G73" i="36"/>
  <c r="H74" i="17"/>
  <c r="H73" i="36"/>
  <c r="C75" i="17"/>
  <c r="C74" i="36"/>
  <c r="F75" i="17"/>
  <c r="F74" i="36"/>
  <c r="G75" i="17"/>
  <c r="G74" i="36"/>
  <c r="H75" i="17"/>
  <c r="H74" i="36"/>
  <c r="C76" i="17"/>
  <c r="C75" i="36"/>
  <c r="F76" i="17"/>
  <c r="F75" i="36"/>
  <c r="G76" i="17"/>
  <c r="G75" i="36"/>
  <c r="H76" i="17"/>
  <c r="H75" i="36"/>
  <c r="C77" i="17"/>
  <c r="C76" i="36"/>
  <c r="F77" i="17"/>
  <c r="F76" i="36"/>
  <c r="G77" i="17"/>
  <c r="G76" i="36"/>
  <c r="H76" i="36"/>
  <c r="C78" i="17"/>
  <c r="C77" i="36"/>
  <c r="F78" i="17"/>
  <c r="F77" i="36"/>
  <c r="G78" i="17"/>
  <c r="G77" i="36"/>
  <c r="H78" i="17"/>
  <c r="H77" i="36"/>
  <c r="C79" i="17"/>
  <c r="C78" i="36"/>
  <c r="F79" i="17"/>
  <c r="F78" i="36"/>
  <c r="G79" i="17"/>
  <c r="G78" i="36"/>
  <c r="H79" i="17"/>
  <c r="H78" i="36"/>
  <c r="C80" i="17"/>
  <c r="C79" i="36"/>
  <c r="F80" i="17"/>
  <c r="F79" i="36"/>
  <c r="G80" i="17"/>
  <c r="G79" i="36"/>
  <c r="H80" i="17"/>
  <c r="H79" i="36"/>
  <c r="C81" i="17"/>
  <c r="C80" i="36"/>
  <c r="F81" i="17"/>
  <c r="F80" i="36"/>
  <c r="G81" i="17"/>
  <c r="G80" i="36"/>
  <c r="H81" i="17"/>
  <c r="H80" i="36"/>
  <c r="O63" i="17"/>
  <c r="I62" i="36"/>
  <c r="O64" i="17"/>
  <c r="I63" i="36"/>
  <c r="O65" i="17"/>
  <c r="I64" i="36"/>
  <c r="O66" i="17"/>
  <c r="I65" i="36"/>
  <c r="O67" i="17"/>
  <c r="I66" i="36"/>
  <c r="O68" i="17"/>
  <c r="I67" i="36"/>
  <c r="O69" i="17"/>
  <c r="I68" i="36"/>
  <c r="O70" i="17"/>
  <c r="I69" i="36"/>
  <c r="O71" i="17"/>
  <c r="I70" i="36"/>
  <c r="O72" i="17"/>
  <c r="I71" i="36"/>
  <c r="O73" i="17"/>
  <c r="I72" i="36"/>
  <c r="O74" i="17"/>
  <c r="I73" i="36"/>
  <c r="O75" i="17"/>
  <c r="I74" i="36"/>
  <c r="O76" i="17"/>
  <c r="I75" i="36"/>
  <c r="O77" i="17"/>
  <c r="I76" i="36"/>
  <c r="O78" i="17"/>
  <c r="I77" i="36"/>
  <c r="O79" i="17"/>
  <c r="I78" i="36"/>
  <c r="O80" i="17"/>
  <c r="I79" i="36"/>
  <c r="O81" i="17"/>
  <c r="I80" i="36"/>
  <c r="O124" i="17"/>
  <c r="I129" i="36"/>
  <c r="H124" i="17"/>
  <c r="H129" i="36"/>
  <c r="G124" i="17"/>
  <c r="G129" i="36"/>
  <c r="F124" i="17"/>
  <c r="F129" i="36"/>
  <c r="C124" i="17"/>
  <c r="C129" i="36"/>
  <c r="D124" i="17"/>
  <c r="D129" i="36"/>
  <c r="E124" i="17"/>
  <c r="E129" i="36"/>
  <c r="E144" i="17"/>
  <c r="E149" i="36"/>
  <c r="E143" i="17"/>
  <c r="E148" i="36"/>
  <c r="E142" i="17"/>
  <c r="E147" i="36"/>
  <c r="E141" i="17"/>
  <c r="E146" i="36"/>
  <c r="E140" i="17"/>
  <c r="E145" i="36"/>
  <c r="E139" i="17"/>
  <c r="E144" i="36"/>
  <c r="E137" i="17"/>
  <c r="E142" i="36"/>
  <c r="E136" i="17"/>
  <c r="E141" i="36"/>
  <c r="E135" i="17"/>
  <c r="E140" i="36"/>
  <c r="E134" i="17"/>
  <c r="E139" i="36"/>
  <c r="E133" i="17"/>
  <c r="E138" i="36"/>
  <c r="E132" i="17"/>
  <c r="E137" i="36"/>
  <c r="E131" i="17"/>
  <c r="E136" i="36"/>
  <c r="E130" i="17"/>
  <c r="E135" i="36"/>
  <c r="E129" i="17"/>
  <c r="E134" i="36"/>
  <c r="E128" i="17"/>
  <c r="E133" i="36"/>
  <c r="E127" i="17"/>
  <c r="E132" i="36"/>
  <c r="E126" i="17"/>
  <c r="E131" i="36"/>
  <c r="E125" i="17"/>
  <c r="E130" i="36"/>
  <c r="D144" i="17"/>
  <c r="D149" i="36"/>
  <c r="D143" i="17"/>
  <c r="D148" i="36"/>
  <c r="D141" i="17"/>
  <c r="D146" i="36"/>
  <c r="D140" i="17"/>
  <c r="D145" i="36"/>
  <c r="D139" i="17"/>
  <c r="D144" i="36"/>
  <c r="D136" i="17"/>
  <c r="D141" i="36"/>
  <c r="D134" i="17"/>
  <c r="D139" i="36"/>
  <c r="D132" i="17"/>
  <c r="D137" i="36"/>
  <c r="D131" i="17"/>
  <c r="D136" i="36"/>
  <c r="D130" i="17"/>
  <c r="D135" i="36"/>
  <c r="D129" i="17"/>
  <c r="D134" i="36"/>
  <c r="D128" i="17"/>
  <c r="D133" i="36"/>
  <c r="D127" i="17"/>
  <c r="D132" i="36"/>
  <c r="D126" i="17"/>
  <c r="D131" i="36"/>
  <c r="D125" i="17"/>
  <c r="D130" i="36"/>
  <c r="D142" i="17"/>
  <c r="D147" i="36"/>
  <c r="D137" i="17"/>
  <c r="D142" i="36"/>
  <c r="D135" i="17"/>
  <c r="D140" i="36"/>
  <c r="D133" i="17"/>
  <c r="D138" i="36"/>
  <c r="D138" i="17"/>
  <c r="D143" i="36"/>
  <c r="E138" i="17"/>
  <c r="E143" i="36"/>
  <c r="C135" i="17"/>
  <c r="C140" i="36"/>
  <c r="C125" i="17"/>
  <c r="C130" i="36"/>
  <c r="C126" i="17"/>
  <c r="C131" i="36"/>
  <c r="C127" i="17"/>
  <c r="C132" i="36"/>
  <c r="C128" i="17"/>
  <c r="C133" i="36"/>
  <c r="C129" i="17"/>
  <c r="C134" i="36"/>
  <c r="C130" i="17"/>
  <c r="C135" i="36"/>
  <c r="C131" i="17"/>
  <c r="C136" i="36"/>
  <c r="C132" i="17"/>
  <c r="C137" i="36"/>
  <c r="C133" i="17"/>
  <c r="C138" i="36"/>
  <c r="C134" i="17"/>
  <c r="C139" i="36"/>
  <c r="C136" i="17"/>
  <c r="C141" i="36"/>
  <c r="C137" i="17"/>
  <c r="C142" i="36"/>
  <c r="C138" i="17"/>
  <c r="C143" i="36"/>
  <c r="C139" i="17"/>
  <c r="C144" i="36"/>
  <c r="C140" i="17"/>
  <c r="C145" i="36"/>
  <c r="C141" i="17"/>
  <c r="C146" i="36"/>
  <c r="C142" i="17"/>
  <c r="C147" i="36"/>
  <c r="C143" i="17"/>
  <c r="C148" i="36"/>
  <c r="C144" i="17"/>
  <c r="C149" i="36"/>
  <c r="F125" i="17"/>
  <c r="F130" i="36"/>
  <c r="G125" i="17"/>
  <c r="G130" i="36"/>
  <c r="H125" i="17"/>
  <c r="H130" i="36"/>
  <c r="F126" i="17"/>
  <c r="F131" i="36"/>
  <c r="G126" i="17"/>
  <c r="G131" i="36"/>
  <c r="H126" i="17"/>
  <c r="H131" i="36"/>
  <c r="F127" i="17"/>
  <c r="F132" i="36"/>
  <c r="G127" i="17"/>
  <c r="G132" i="36"/>
  <c r="H127" i="17"/>
  <c r="H132" i="36"/>
  <c r="F128" i="17"/>
  <c r="F133" i="36"/>
  <c r="G128" i="17"/>
  <c r="G133" i="36"/>
  <c r="H128" i="17"/>
  <c r="H133" i="36"/>
  <c r="F129" i="17"/>
  <c r="F134" i="36"/>
  <c r="G129" i="17"/>
  <c r="G134" i="36"/>
  <c r="H129" i="17"/>
  <c r="H134" i="36"/>
  <c r="F130" i="17"/>
  <c r="F135" i="36"/>
  <c r="G130" i="17"/>
  <c r="G135" i="36"/>
  <c r="H130" i="17"/>
  <c r="H135" i="36"/>
  <c r="F131" i="17"/>
  <c r="F136" i="36"/>
  <c r="H131" i="17"/>
  <c r="H136" i="36"/>
  <c r="H132" i="17"/>
  <c r="H137" i="36"/>
  <c r="F133" i="17"/>
  <c r="F138" i="36"/>
  <c r="H133" i="17"/>
  <c r="H138" i="36"/>
  <c r="F134" i="17"/>
  <c r="F139" i="36"/>
  <c r="H134" i="17"/>
  <c r="H139" i="36"/>
  <c r="F135" i="17"/>
  <c r="F140" i="36"/>
  <c r="H135" i="17"/>
  <c r="H140" i="36"/>
  <c r="F136" i="17"/>
  <c r="F141" i="36"/>
  <c r="G136" i="17"/>
  <c r="G141" i="36"/>
  <c r="H136" i="17"/>
  <c r="H141" i="36"/>
  <c r="F137" i="17"/>
  <c r="F142" i="36"/>
  <c r="G137" i="17"/>
  <c r="G142" i="36"/>
  <c r="H137" i="17"/>
  <c r="H142" i="36"/>
  <c r="F138" i="17"/>
  <c r="F143" i="36"/>
  <c r="G138" i="17"/>
  <c r="G143" i="36"/>
  <c r="H138" i="17"/>
  <c r="H143" i="36"/>
  <c r="F139" i="17"/>
  <c r="F144" i="36"/>
  <c r="G139" i="17"/>
  <c r="G144" i="36"/>
  <c r="H139" i="17"/>
  <c r="H144" i="36"/>
  <c r="F140" i="17"/>
  <c r="F145" i="36"/>
  <c r="G140" i="17"/>
  <c r="G145" i="36"/>
  <c r="H140" i="17"/>
  <c r="H145" i="36"/>
  <c r="F141" i="17"/>
  <c r="F146" i="36"/>
  <c r="G141" i="17"/>
  <c r="G146" i="36"/>
  <c r="H141" i="17"/>
  <c r="H146" i="36"/>
  <c r="F142" i="17"/>
  <c r="F147" i="36"/>
  <c r="G142" i="17"/>
  <c r="G147" i="36"/>
  <c r="H142" i="17"/>
  <c r="H147" i="36"/>
  <c r="F143" i="17"/>
  <c r="F148" i="36"/>
  <c r="G143" i="17"/>
  <c r="G148" i="36"/>
  <c r="H143" i="17"/>
  <c r="H148" i="36"/>
  <c r="F144" i="17"/>
  <c r="F149" i="36"/>
  <c r="G144" i="17"/>
  <c r="G149" i="36"/>
  <c r="H144" i="17"/>
  <c r="H149" i="36"/>
  <c r="O125" i="17"/>
  <c r="I130" i="36"/>
  <c r="O126" i="17"/>
  <c r="I131" i="36"/>
  <c r="O127" i="17"/>
  <c r="I132" i="36"/>
  <c r="O128" i="17"/>
  <c r="I133" i="36"/>
  <c r="O129" i="17"/>
  <c r="I134" i="36"/>
  <c r="O130" i="17"/>
  <c r="I135" i="36"/>
  <c r="O131" i="17"/>
  <c r="I136" i="36"/>
  <c r="O132" i="17"/>
  <c r="I137" i="36"/>
  <c r="O133" i="17"/>
  <c r="I138" i="36"/>
  <c r="O134" i="17"/>
  <c r="I139" i="36"/>
  <c r="O135" i="17"/>
  <c r="I140" i="36"/>
  <c r="O136" i="17"/>
  <c r="I141" i="36"/>
  <c r="O137" i="17"/>
  <c r="I142" i="36"/>
  <c r="O138" i="17"/>
  <c r="I143" i="36"/>
  <c r="O139" i="17"/>
  <c r="I144" i="36"/>
  <c r="O140" i="17"/>
  <c r="I145" i="36"/>
  <c r="O141" i="17"/>
  <c r="I146" i="36"/>
  <c r="O142" i="17"/>
  <c r="I147" i="36"/>
  <c r="O143" i="17"/>
  <c r="I148" i="36"/>
  <c r="O144" i="17"/>
  <c r="I149" i="36"/>
  <c r="O148" i="17"/>
  <c r="I153" i="36"/>
  <c r="H148" i="17"/>
  <c r="H153" i="36"/>
  <c r="G148" i="17"/>
  <c r="G153" i="36"/>
  <c r="F148" i="17"/>
  <c r="F153" i="36"/>
  <c r="C148" i="17"/>
  <c r="C153" i="36"/>
  <c r="D148" i="17"/>
  <c r="D153" i="36"/>
  <c r="E148" i="17"/>
  <c r="E153" i="36"/>
  <c r="E168" i="17"/>
  <c r="E173" i="36"/>
  <c r="E167" i="17"/>
  <c r="E172" i="36"/>
  <c r="E165" i="17"/>
  <c r="E170" i="36"/>
  <c r="E163" i="17"/>
  <c r="E168" i="36"/>
  <c r="E161" i="17"/>
  <c r="E166" i="36"/>
  <c r="E158" i="17"/>
  <c r="E163" i="36"/>
  <c r="E156" i="17"/>
  <c r="E161" i="36"/>
  <c r="E155" i="17"/>
  <c r="E160" i="36"/>
  <c r="E154" i="17"/>
  <c r="E159" i="36"/>
  <c r="E153" i="17"/>
  <c r="E158" i="36"/>
  <c r="E152" i="17"/>
  <c r="E157" i="36"/>
  <c r="E151" i="17"/>
  <c r="E156" i="36"/>
  <c r="E149" i="17"/>
  <c r="E154" i="36"/>
  <c r="D168" i="17"/>
  <c r="D173" i="36"/>
  <c r="D167" i="17"/>
  <c r="D172" i="36"/>
  <c r="D165" i="17"/>
  <c r="D170" i="36"/>
  <c r="D163" i="17"/>
  <c r="D168" i="36"/>
  <c r="D160" i="17"/>
  <c r="D165" i="36"/>
  <c r="D159" i="17"/>
  <c r="D164" i="36"/>
  <c r="D157" i="17"/>
  <c r="D162" i="36"/>
  <c r="D156" i="17"/>
  <c r="D161" i="36"/>
  <c r="D155" i="17"/>
  <c r="D160" i="36"/>
  <c r="D154" i="17"/>
  <c r="D159" i="36"/>
  <c r="D153" i="17"/>
  <c r="D158" i="36"/>
  <c r="D152" i="17"/>
  <c r="D157" i="36"/>
  <c r="D151" i="17"/>
  <c r="D156" i="36"/>
  <c r="D150" i="17"/>
  <c r="D155" i="36"/>
  <c r="D149" i="17"/>
  <c r="D154" i="36"/>
  <c r="D166" i="17"/>
  <c r="D171" i="36"/>
  <c r="D161" i="17"/>
  <c r="D166" i="36"/>
  <c r="D162" i="17"/>
  <c r="D167" i="36"/>
  <c r="E162" i="17"/>
  <c r="E167" i="36"/>
  <c r="C149" i="17"/>
  <c r="C154" i="36"/>
  <c r="F149" i="17"/>
  <c r="F154" i="36"/>
  <c r="G149" i="17"/>
  <c r="G154" i="36"/>
  <c r="H149" i="17"/>
  <c r="H154" i="36"/>
  <c r="C150" i="17"/>
  <c r="C155" i="36"/>
  <c r="F150" i="17"/>
  <c r="F155" i="36"/>
  <c r="G150" i="17"/>
  <c r="G155" i="36"/>
  <c r="H150" i="17"/>
  <c r="H155" i="36"/>
  <c r="C151" i="17"/>
  <c r="C156" i="36"/>
  <c r="F151" i="17"/>
  <c r="F156" i="36"/>
  <c r="G151" i="17"/>
  <c r="G156" i="36"/>
  <c r="H151" i="17"/>
  <c r="H156" i="36"/>
  <c r="C152" i="17"/>
  <c r="C157" i="36"/>
  <c r="F152" i="17"/>
  <c r="F157" i="36"/>
  <c r="G152" i="17"/>
  <c r="G157" i="36"/>
  <c r="H152" i="17"/>
  <c r="H157" i="36"/>
  <c r="C153" i="17"/>
  <c r="C158" i="36"/>
  <c r="F153" i="17"/>
  <c r="F158" i="36"/>
  <c r="G153" i="17"/>
  <c r="G158" i="36"/>
  <c r="H153" i="17"/>
  <c r="H158" i="36"/>
  <c r="C154" i="17"/>
  <c r="C159" i="36"/>
  <c r="F154" i="17"/>
  <c r="F159" i="36"/>
  <c r="G154" i="17"/>
  <c r="G159" i="36"/>
  <c r="H154" i="17"/>
  <c r="H159" i="36"/>
  <c r="C155" i="17"/>
  <c r="C160" i="36"/>
  <c r="F155" i="17"/>
  <c r="F160" i="36"/>
  <c r="H155" i="17"/>
  <c r="H160" i="36"/>
  <c r="C156" i="17"/>
  <c r="C161" i="36"/>
  <c r="H156" i="17"/>
  <c r="H161" i="36"/>
  <c r="C157" i="17"/>
  <c r="C162" i="36"/>
  <c r="F157" i="17"/>
  <c r="F162" i="36"/>
  <c r="H157" i="17"/>
  <c r="H162" i="36"/>
  <c r="C158" i="17"/>
  <c r="C163" i="36"/>
  <c r="F158" i="17"/>
  <c r="F163" i="36"/>
  <c r="H158" i="17"/>
  <c r="H163" i="36"/>
  <c r="C159" i="17"/>
  <c r="C164" i="36"/>
  <c r="F159" i="17"/>
  <c r="F164" i="36"/>
  <c r="H159" i="17"/>
  <c r="H164" i="36"/>
  <c r="C160" i="17"/>
  <c r="C165" i="36"/>
  <c r="F160" i="17"/>
  <c r="F165" i="36"/>
  <c r="G160" i="17"/>
  <c r="G165" i="36"/>
  <c r="H160" i="17"/>
  <c r="H165" i="36"/>
  <c r="C161" i="17"/>
  <c r="C166" i="36"/>
  <c r="F161" i="17"/>
  <c r="F166" i="36"/>
  <c r="G161" i="17"/>
  <c r="G166" i="36"/>
  <c r="H161" i="17"/>
  <c r="H166" i="36"/>
  <c r="C162" i="17"/>
  <c r="C167" i="36"/>
  <c r="F162" i="17"/>
  <c r="F167" i="36"/>
  <c r="G162" i="17"/>
  <c r="G167" i="36"/>
  <c r="H162" i="17"/>
  <c r="H167" i="36"/>
  <c r="C163" i="17"/>
  <c r="C168" i="36"/>
  <c r="F163" i="17"/>
  <c r="F168" i="36"/>
  <c r="G163" i="17"/>
  <c r="G168" i="36"/>
  <c r="H163" i="17"/>
  <c r="H168" i="36"/>
  <c r="C164" i="17"/>
  <c r="C169" i="36"/>
  <c r="F164" i="17"/>
  <c r="F169" i="36"/>
  <c r="G164" i="17"/>
  <c r="G169" i="36"/>
  <c r="H164" i="17"/>
  <c r="H169" i="36"/>
  <c r="C165" i="17"/>
  <c r="C170" i="36"/>
  <c r="F165" i="17"/>
  <c r="F170" i="36"/>
  <c r="G165" i="17"/>
  <c r="G170" i="36"/>
  <c r="H165" i="17"/>
  <c r="H170" i="36"/>
  <c r="C166" i="17"/>
  <c r="C171" i="36"/>
  <c r="F166" i="17"/>
  <c r="F171" i="36"/>
  <c r="G166" i="17"/>
  <c r="G171" i="36"/>
  <c r="H166" i="17"/>
  <c r="H171" i="36"/>
  <c r="C167" i="17"/>
  <c r="C172" i="36"/>
  <c r="F167" i="17"/>
  <c r="F172" i="36"/>
  <c r="G167" i="17"/>
  <c r="G172" i="36"/>
  <c r="H167" i="17"/>
  <c r="H172" i="36"/>
  <c r="C168" i="17"/>
  <c r="C173" i="36"/>
  <c r="F168" i="17"/>
  <c r="F173" i="36"/>
  <c r="G168" i="17"/>
  <c r="G173" i="36"/>
  <c r="H168" i="17"/>
  <c r="H173" i="36"/>
  <c r="O149" i="17"/>
  <c r="I154" i="36"/>
  <c r="O150" i="17"/>
  <c r="I155" i="36"/>
  <c r="O151" i="17"/>
  <c r="I156" i="36"/>
  <c r="O152" i="17"/>
  <c r="I157" i="36"/>
  <c r="O153" i="17"/>
  <c r="I158" i="36"/>
  <c r="O154" i="17"/>
  <c r="I159" i="36"/>
  <c r="O155" i="17"/>
  <c r="I160" i="36"/>
  <c r="O156" i="17"/>
  <c r="I161" i="36"/>
  <c r="O157" i="17"/>
  <c r="I162" i="36"/>
  <c r="O158" i="17"/>
  <c r="I163" i="36"/>
  <c r="O159" i="17"/>
  <c r="I164" i="36"/>
  <c r="O160" i="17"/>
  <c r="I165" i="36"/>
  <c r="O161" i="17"/>
  <c r="I166" i="36"/>
  <c r="O162" i="17"/>
  <c r="I167" i="36"/>
  <c r="O163" i="17"/>
  <c r="I168" i="36"/>
  <c r="O164" i="17"/>
  <c r="I169" i="36"/>
  <c r="O165" i="17"/>
  <c r="I170" i="36"/>
  <c r="O166" i="17"/>
  <c r="I171" i="36"/>
  <c r="O167" i="17"/>
  <c r="I172" i="36"/>
  <c r="O168" i="17"/>
  <c r="I173" i="36"/>
  <c r="O174" i="17"/>
  <c r="I177" i="36"/>
  <c r="H174" i="17"/>
  <c r="H177" i="36"/>
  <c r="G174" i="17"/>
  <c r="G177" i="36"/>
  <c r="F174" i="17"/>
  <c r="F177" i="36"/>
  <c r="C174" i="17"/>
  <c r="C177" i="36"/>
  <c r="D174" i="17"/>
  <c r="D177" i="36"/>
  <c r="E174" i="17"/>
  <c r="E177" i="36"/>
  <c r="E191" i="17"/>
  <c r="E194" i="36"/>
  <c r="E190" i="17"/>
  <c r="E193" i="36"/>
  <c r="E189" i="17"/>
  <c r="E192" i="36"/>
  <c r="E186" i="17"/>
  <c r="E189" i="36"/>
  <c r="E185" i="17"/>
  <c r="E188" i="36"/>
  <c r="E184" i="17"/>
  <c r="E187" i="36"/>
  <c r="E183" i="17"/>
  <c r="E186" i="36"/>
  <c r="E182" i="17"/>
  <c r="E185" i="36"/>
  <c r="E181" i="17"/>
  <c r="E184" i="36"/>
  <c r="E179" i="17"/>
  <c r="E182" i="36"/>
  <c r="E178" i="17"/>
  <c r="E181" i="36"/>
  <c r="E177" i="17"/>
  <c r="E180" i="36"/>
  <c r="E176" i="17"/>
  <c r="E179" i="36"/>
  <c r="E175" i="17"/>
  <c r="E178" i="36"/>
  <c r="D191" i="17"/>
  <c r="D194" i="36"/>
  <c r="D190" i="17"/>
  <c r="D193" i="36"/>
  <c r="D189" i="17"/>
  <c r="D192" i="36"/>
  <c r="D186" i="17"/>
  <c r="D189" i="36"/>
  <c r="D185" i="17"/>
  <c r="D188" i="36"/>
  <c r="D184" i="17"/>
  <c r="D187" i="36"/>
  <c r="D183" i="17"/>
  <c r="D186" i="36"/>
  <c r="D182" i="17"/>
  <c r="D185" i="36"/>
  <c r="D181" i="17"/>
  <c r="D184" i="36"/>
  <c r="D180" i="17"/>
  <c r="D183" i="36"/>
  <c r="D179" i="17"/>
  <c r="D182" i="36"/>
  <c r="D177" i="17"/>
  <c r="D180" i="36"/>
  <c r="D176" i="17"/>
  <c r="D179" i="36"/>
  <c r="D175" i="17"/>
  <c r="D178" i="36"/>
  <c r="D187" i="17"/>
  <c r="D190" i="36"/>
  <c r="D188" i="17"/>
  <c r="D191" i="36"/>
  <c r="D192" i="17"/>
  <c r="D195" i="36"/>
  <c r="D193" i="17"/>
  <c r="D196" i="36"/>
  <c r="D194" i="17"/>
  <c r="D197" i="36"/>
  <c r="E187" i="17"/>
  <c r="E190" i="36"/>
  <c r="E188" i="17"/>
  <c r="E191" i="36"/>
  <c r="E192" i="17"/>
  <c r="E195" i="36"/>
  <c r="E194" i="17"/>
  <c r="E197" i="36"/>
  <c r="C175" i="17"/>
  <c r="C178" i="36"/>
  <c r="F175" i="17"/>
  <c r="F178" i="36"/>
  <c r="G175" i="17"/>
  <c r="G178" i="36"/>
  <c r="H175" i="17"/>
  <c r="H178" i="36"/>
  <c r="C176" i="17"/>
  <c r="C179" i="36"/>
  <c r="F176" i="17"/>
  <c r="F179" i="36"/>
  <c r="G176" i="17"/>
  <c r="G179" i="36"/>
  <c r="H176" i="17"/>
  <c r="H179" i="36"/>
  <c r="C177" i="17"/>
  <c r="C180" i="36"/>
  <c r="F177" i="17"/>
  <c r="F180" i="36"/>
  <c r="G177" i="17"/>
  <c r="G180" i="36"/>
  <c r="H177" i="17"/>
  <c r="H180" i="36"/>
  <c r="C178" i="17"/>
  <c r="C181" i="36"/>
  <c r="F178" i="17"/>
  <c r="F181" i="36"/>
  <c r="G178" i="17"/>
  <c r="G181" i="36"/>
  <c r="H178" i="17"/>
  <c r="H181" i="36"/>
  <c r="C179" i="17"/>
  <c r="C182" i="36"/>
  <c r="F179" i="17"/>
  <c r="F182" i="36"/>
  <c r="G179" i="17"/>
  <c r="G182" i="36"/>
  <c r="H179" i="17"/>
  <c r="H182" i="36"/>
  <c r="C180" i="17"/>
  <c r="C183" i="36"/>
  <c r="F180" i="17"/>
  <c r="F183" i="36"/>
  <c r="G180" i="17"/>
  <c r="G183" i="36"/>
  <c r="H180" i="17"/>
  <c r="H183" i="36"/>
  <c r="C181" i="17"/>
  <c r="C184" i="36"/>
  <c r="F181" i="17"/>
  <c r="F184" i="36"/>
  <c r="H181" i="17"/>
  <c r="H184" i="36"/>
  <c r="C182" i="17"/>
  <c r="C185" i="36"/>
  <c r="H182" i="17"/>
  <c r="H185" i="36"/>
  <c r="C183" i="17"/>
  <c r="C186" i="36"/>
  <c r="F183" i="17"/>
  <c r="F186" i="36"/>
  <c r="H183" i="17"/>
  <c r="H186" i="36"/>
  <c r="C184" i="17"/>
  <c r="C187" i="36"/>
  <c r="F184" i="17"/>
  <c r="F187" i="36"/>
  <c r="H184" i="17"/>
  <c r="H187" i="36"/>
  <c r="C185" i="17"/>
  <c r="C188" i="36"/>
  <c r="F185" i="17"/>
  <c r="F188" i="36"/>
  <c r="H185" i="17"/>
  <c r="H188" i="36"/>
  <c r="C186" i="17"/>
  <c r="C189" i="36"/>
  <c r="F186" i="17"/>
  <c r="F189" i="36"/>
  <c r="G186" i="17"/>
  <c r="G189" i="36"/>
  <c r="H186" i="17"/>
  <c r="H189" i="36"/>
  <c r="C187" i="17"/>
  <c r="C190" i="36"/>
  <c r="F187" i="17"/>
  <c r="F190" i="36"/>
  <c r="G187" i="17"/>
  <c r="G190" i="36"/>
  <c r="H187" i="17"/>
  <c r="H190" i="36"/>
  <c r="C188" i="17"/>
  <c r="C191" i="36"/>
  <c r="F188" i="17"/>
  <c r="F191" i="36"/>
  <c r="G188" i="17"/>
  <c r="G191" i="36"/>
  <c r="H188" i="17"/>
  <c r="H191" i="36"/>
  <c r="C189" i="17"/>
  <c r="C192" i="36"/>
  <c r="F189" i="17"/>
  <c r="F192" i="36"/>
  <c r="G189" i="17"/>
  <c r="G192" i="36"/>
  <c r="H189" i="17"/>
  <c r="H192" i="36"/>
  <c r="C190" i="17"/>
  <c r="C193" i="36"/>
  <c r="F190" i="17"/>
  <c r="F193" i="36"/>
  <c r="G190" i="17"/>
  <c r="G193" i="36"/>
  <c r="H190" i="17"/>
  <c r="H193" i="36"/>
  <c r="C191" i="17"/>
  <c r="C194" i="36"/>
  <c r="F191" i="17"/>
  <c r="F194" i="36"/>
  <c r="G191" i="17"/>
  <c r="G194" i="36"/>
  <c r="H191" i="17"/>
  <c r="H194" i="36"/>
  <c r="C192" i="17"/>
  <c r="C195" i="36"/>
  <c r="F192" i="17"/>
  <c r="F195" i="36"/>
  <c r="G192" i="17"/>
  <c r="G195" i="36"/>
  <c r="H192" i="17"/>
  <c r="H195" i="36"/>
  <c r="C193" i="17"/>
  <c r="C196" i="36"/>
  <c r="F193" i="17"/>
  <c r="F196" i="36"/>
  <c r="G193" i="17"/>
  <c r="G196" i="36"/>
  <c r="H193" i="17"/>
  <c r="H196" i="36"/>
  <c r="C194" i="17"/>
  <c r="C197" i="36"/>
  <c r="F194" i="17"/>
  <c r="F197" i="36"/>
  <c r="G194" i="17"/>
  <c r="G197" i="36"/>
  <c r="H194" i="17"/>
  <c r="H197" i="36"/>
  <c r="O175" i="17"/>
  <c r="I178" i="36"/>
  <c r="O176" i="17"/>
  <c r="I179" i="36"/>
  <c r="O177" i="17"/>
  <c r="I180" i="36"/>
  <c r="O178" i="17"/>
  <c r="I181" i="36"/>
  <c r="O179" i="17"/>
  <c r="I182" i="36"/>
  <c r="O180" i="17"/>
  <c r="I183" i="36"/>
  <c r="O181" i="17"/>
  <c r="I184" i="36"/>
  <c r="O182" i="17"/>
  <c r="I185" i="36"/>
  <c r="O183" i="17"/>
  <c r="I186" i="36"/>
  <c r="O184" i="17"/>
  <c r="I187" i="36"/>
  <c r="O185" i="17"/>
  <c r="I188" i="36"/>
  <c r="O186" i="17"/>
  <c r="I189" i="36"/>
  <c r="O187" i="17"/>
  <c r="I190" i="36"/>
  <c r="O188" i="17"/>
  <c r="I191" i="36"/>
  <c r="O189" i="17"/>
  <c r="I192" i="36"/>
  <c r="O190" i="17"/>
  <c r="I193" i="36"/>
  <c r="O191" i="17"/>
  <c r="I194" i="36"/>
  <c r="O192" i="17"/>
  <c r="I195" i="36"/>
  <c r="O193" i="17"/>
  <c r="I196" i="36"/>
  <c r="O194" i="17"/>
  <c r="I197" i="36"/>
  <c r="O200" i="17"/>
  <c r="I209" i="36"/>
  <c r="H200" i="17"/>
  <c r="H209" i="36"/>
  <c r="G200" i="17"/>
  <c r="G209" i="36"/>
  <c r="F200" i="17"/>
  <c r="F209" i="36"/>
  <c r="C200" i="17"/>
  <c r="C209" i="36"/>
  <c r="D200" i="17"/>
  <c r="D209" i="36"/>
  <c r="E200" i="17"/>
  <c r="E209" i="36"/>
  <c r="E220" i="17"/>
  <c r="E229" i="36"/>
  <c r="E219" i="17"/>
  <c r="E228" i="36"/>
  <c r="E218" i="17"/>
  <c r="E227" i="36"/>
  <c r="E217" i="17"/>
  <c r="E226" i="36"/>
  <c r="E216" i="17"/>
  <c r="E225" i="36"/>
  <c r="E215" i="17"/>
  <c r="E224" i="36"/>
  <c r="E213" i="17"/>
  <c r="E222" i="36"/>
  <c r="E212" i="17"/>
  <c r="E221" i="36"/>
  <c r="E211" i="17"/>
  <c r="E220" i="36"/>
  <c r="E210" i="17"/>
  <c r="E219" i="36"/>
  <c r="E209" i="17"/>
  <c r="E218" i="36"/>
  <c r="E208" i="17"/>
  <c r="E217" i="36"/>
  <c r="E207" i="17"/>
  <c r="E216" i="36"/>
  <c r="E206" i="17"/>
  <c r="E215" i="36"/>
  <c r="E205" i="17"/>
  <c r="E214" i="36"/>
  <c r="E204" i="17"/>
  <c r="E213" i="36"/>
  <c r="E203" i="17"/>
  <c r="E212" i="36"/>
  <c r="E202" i="17"/>
  <c r="E211" i="36"/>
  <c r="E201" i="17"/>
  <c r="E210" i="36"/>
  <c r="D220" i="17"/>
  <c r="D229" i="36"/>
  <c r="D219" i="17"/>
  <c r="D228" i="36"/>
  <c r="D218" i="17"/>
  <c r="D227" i="36"/>
  <c r="D217" i="17"/>
  <c r="D226" i="36"/>
  <c r="D215" i="17"/>
  <c r="D224" i="36"/>
  <c r="D213" i="17"/>
  <c r="D222" i="36"/>
  <c r="D212" i="17"/>
  <c r="D221" i="36"/>
  <c r="D211" i="17"/>
  <c r="D220" i="36"/>
  <c r="D210" i="17"/>
  <c r="D219" i="36"/>
  <c r="D209" i="17"/>
  <c r="D218" i="36"/>
  <c r="D208" i="17"/>
  <c r="D217" i="36"/>
  <c r="D207" i="17"/>
  <c r="D216" i="36"/>
  <c r="D206" i="17"/>
  <c r="D215" i="36"/>
  <c r="D205" i="17"/>
  <c r="D214" i="36"/>
  <c r="D204" i="17"/>
  <c r="D213" i="36"/>
  <c r="D203" i="17"/>
  <c r="D212" i="36"/>
  <c r="D202" i="17"/>
  <c r="D211" i="36"/>
  <c r="D201" i="17"/>
  <c r="D210" i="36"/>
  <c r="D214" i="17"/>
  <c r="D223" i="36"/>
  <c r="E214" i="17"/>
  <c r="E223" i="36"/>
  <c r="C211" i="17"/>
  <c r="C220" i="36"/>
  <c r="C201" i="17"/>
  <c r="C210" i="36"/>
  <c r="C202" i="17"/>
  <c r="C211" i="36"/>
  <c r="C203" i="17"/>
  <c r="C212" i="36"/>
  <c r="C204" i="17"/>
  <c r="C213" i="36"/>
  <c r="C205" i="17"/>
  <c r="C214" i="36"/>
  <c r="C206" i="17"/>
  <c r="C215" i="36"/>
  <c r="C207" i="17"/>
  <c r="C216" i="36"/>
  <c r="C208" i="17"/>
  <c r="C217" i="36"/>
  <c r="C209" i="17"/>
  <c r="C218" i="36"/>
  <c r="C210" i="17"/>
  <c r="C219" i="36"/>
  <c r="C212" i="17"/>
  <c r="C221" i="36"/>
  <c r="C213" i="17"/>
  <c r="C222" i="36"/>
  <c r="C214" i="17"/>
  <c r="C223" i="36"/>
  <c r="C215" i="17"/>
  <c r="C224" i="36"/>
  <c r="C216" i="17"/>
  <c r="C225" i="36"/>
  <c r="C217" i="17"/>
  <c r="C226" i="36"/>
  <c r="C219" i="17"/>
  <c r="C228" i="36"/>
  <c r="F206" i="17"/>
  <c r="F215" i="36"/>
  <c r="F205" i="17"/>
  <c r="F214" i="36"/>
  <c r="F204" i="17"/>
  <c r="F213" i="36"/>
  <c r="F203" i="17"/>
  <c r="F212" i="36"/>
  <c r="F202" i="17"/>
  <c r="F211" i="36"/>
  <c r="F201" i="17"/>
  <c r="F210" i="36"/>
  <c r="G201" i="17"/>
  <c r="G210" i="36"/>
  <c r="H201" i="17"/>
  <c r="H210" i="36"/>
  <c r="G202" i="17"/>
  <c r="G211" i="36"/>
  <c r="H202" i="17"/>
  <c r="H211" i="36"/>
  <c r="G203" i="17"/>
  <c r="G212" i="36"/>
  <c r="H203" i="17"/>
  <c r="H212" i="36"/>
  <c r="G204" i="17"/>
  <c r="G213" i="36"/>
  <c r="H204" i="17"/>
  <c r="H213" i="36"/>
  <c r="G205" i="17"/>
  <c r="G214" i="36"/>
  <c r="H205" i="17"/>
  <c r="H214" i="36"/>
  <c r="G206" i="17"/>
  <c r="G215" i="36"/>
  <c r="H206" i="17"/>
  <c r="H215" i="36"/>
  <c r="F207" i="17"/>
  <c r="F216" i="36"/>
  <c r="H207" i="17"/>
  <c r="H216" i="36"/>
  <c r="H208" i="17"/>
  <c r="H217" i="36"/>
  <c r="F209" i="17"/>
  <c r="F218" i="36"/>
  <c r="H209" i="17"/>
  <c r="H218" i="36"/>
  <c r="F210" i="17"/>
  <c r="F219" i="36"/>
  <c r="H210" i="17"/>
  <c r="H219" i="36"/>
  <c r="F211" i="17"/>
  <c r="F220" i="36"/>
  <c r="H211" i="17"/>
  <c r="H220" i="36"/>
  <c r="F212" i="17"/>
  <c r="F221" i="36"/>
  <c r="G212" i="17"/>
  <c r="G221" i="36"/>
  <c r="H212" i="17"/>
  <c r="H221" i="36"/>
  <c r="F213" i="17"/>
  <c r="F222" i="36"/>
  <c r="G213" i="17"/>
  <c r="G222" i="36"/>
  <c r="H213" i="17"/>
  <c r="H222" i="36"/>
  <c r="F214" i="17"/>
  <c r="F223" i="36"/>
  <c r="G214" i="17"/>
  <c r="G223" i="36"/>
  <c r="H214" i="17"/>
  <c r="H223" i="36"/>
  <c r="F215" i="17"/>
  <c r="F224" i="36"/>
  <c r="G215" i="17"/>
  <c r="G224" i="36"/>
  <c r="H215" i="17"/>
  <c r="H224" i="36"/>
  <c r="F216" i="17"/>
  <c r="F225" i="36"/>
  <c r="G216" i="17"/>
  <c r="G225" i="36"/>
  <c r="H216" i="17"/>
  <c r="H225" i="36"/>
  <c r="F217" i="17"/>
  <c r="F226" i="36"/>
  <c r="G217" i="17"/>
  <c r="G226" i="36"/>
  <c r="H217" i="17"/>
  <c r="H226" i="36"/>
  <c r="F218" i="17"/>
  <c r="F227" i="36"/>
  <c r="G218" i="17"/>
  <c r="G227" i="36"/>
  <c r="H218" i="17"/>
  <c r="H227" i="36"/>
  <c r="F219" i="17"/>
  <c r="F228" i="36"/>
  <c r="G219" i="17"/>
  <c r="G228" i="36"/>
  <c r="H219" i="17"/>
  <c r="H228" i="36"/>
  <c r="F220" i="17"/>
  <c r="F229" i="36"/>
  <c r="G220" i="17"/>
  <c r="G229" i="36"/>
  <c r="H220" i="17"/>
  <c r="H229" i="36"/>
  <c r="O201" i="17"/>
  <c r="I210" i="36"/>
  <c r="O202" i="17"/>
  <c r="I211" i="36"/>
  <c r="O203" i="17"/>
  <c r="I212" i="36"/>
  <c r="O204" i="17"/>
  <c r="I213" i="36"/>
  <c r="O205" i="17"/>
  <c r="I214" i="36"/>
  <c r="O206" i="17"/>
  <c r="I215" i="36"/>
  <c r="O207" i="17"/>
  <c r="I216" i="36"/>
  <c r="O208" i="17"/>
  <c r="I217" i="36"/>
  <c r="O209" i="17"/>
  <c r="I218" i="36"/>
  <c r="O210" i="17"/>
  <c r="I219" i="36"/>
  <c r="O211" i="17"/>
  <c r="I220" i="36"/>
  <c r="O212" i="17"/>
  <c r="I221" i="36"/>
  <c r="O213" i="17"/>
  <c r="I222" i="36"/>
  <c r="O214" i="17"/>
  <c r="I223" i="36"/>
  <c r="O215" i="17"/>
  <c r="I224" i="36"/>
  <c r="O216" i="17"/>
  <c r="I225" i="36"/>
  <c r="O217" i="17"/>
  <c r="I226" i="36"/>
  <c r="O218" i="17"/>
  <c r="I227" i="36"/>
  <c r="O219" i="17"/>
  <c r="I228" i="36"/>
  <c r="O220" i="17"/>
  <c r="I229" i="36"/>
  <c r="O224" i="17"/>
  <c r="I233" i="36"/>
  <c r="H224" i="17"/>
  <c r="H233" i="36"/>
  <c r="G224" i="17"/>
  <c r="G233" i="36"/>
  <c r="F224" i="17"/>
  <c r="F233" i="36"/>
  <c r="C224" i="17"/>
  <c r="C233" i="36"/>
  <c r="E224" i="17"/>
  <c r="E233" i="36"/>
  <c r="D224" i="17"/>
  <c r="D233" i="36"/>
  <c r="E244" i="17"/>
  <c r="E253" i="36"/>
  <c r="E243" i="17"/>
  <c r="E252" i="36"/>
  <c r="E242" i="17"/>
  <c r="E251" i="36"/>
  <c r="E241" i="17"/>
  <c r="E250" i="36"/>
  <c r="E240" i="17"/>
  <c r="E249" i="36"/>
  <c r="E239" i="17"/>
  <c r="E248" i="36"/>
  <c r="E236" i="17"/>
  <c r="E245" i="36"/>
  <c r="E227" i="17"/>
  <c r="E236" i="36"/>
  <c r="D244" i="17"/>
  <c r="D253" i="36"/>
  <c r="D243" i="17"/>
  <c r="D252" i="36"/>
  <c r="D242" i="17"/>
  <c r="D251" i="36"/>
  <c r="D241" i="17"/>
  <c r="D250" i="36"/>
  <c r="D240" i="17"/>
  <c r="D249" i="36"/>
  <c r="D239" i="17"/>
  <c r="D248" i="36"/>
  <c r="D236" i="17"/>
  <c r="D245" i="36"/>
  <c r="D225" i="17"/>
  <c r="D234" i="36"/>
  <c r="D230" i="17"/>
  <c r="D239" i="36"/>
  <c r="D226" i="17"/>
  <c r="D235" i="36"/>
  <c r="D227" i="17"/>
  <c r="D236" i="36"/>
  <c r="D228" i="17"/>
  <c r="D237" i="36"/>
  <c r="D229" i="17"/>
  <c r="D238" i="36"/>
  <c r="D231" i="17"/>
  <c r="D240" i="36"/>
  <c r="D232" i="17"/>
  <c r="D241" i="36"/>
  <c r="D233" i="17"/>
  <c r="D242" i="36"/>
  <c r="D234" i="17"/>
  <c r="D243" i="36"/>
  <c r="D235" i="17"/>
  <c r="D244" i="36"/>
  <c r="D237" i="17"/>
  <c r="D246" i="36"/>
  <c r="D238" i="17"/>
  <c r="D247" i="36"/>
  <c r="E230" i="17"/>
  <c r="E239" i="36"/>
  <c r="E231" i="17"/>
  <c r="E240" i="36"/>
  <c r="E232" i="17"/>
  <c r="E241" i="36"/>
  <c r="E233" i="17"/>
  <c r="E242" i="36"/>
  <c r="E234" i="17"/>
  <c r="E243" i="36"/>
  <c r="E235" i="17"/>
  <c r="E244" i="36"/>
  <c r="E237" i="17"/>
  <c r="E246" i="36"/>
  <c r="E238" i="17"/>
  <c r="E247" i="36"/>
  <c r="E226" i="17"/>
  <c r="E235" i="36"/>
  <c r="E228" i="17"/>
  <c r="E237" i="36"/>
  <c r="E229" i="17"/>
  <c r="E238" i="36"/>
  <c r="E225" i="17"/>
  <c r="E234" i="36"/>
  <c r="C225" i="17"/>
  <c r="C234" i="36"/>
  <c r="F225" i="17"/>
  <c r="F234" i="36"/>
  <c r="G225" i="17"/>
  <c r="G234" i="36"/>
  <c r="H225" i="17"/>
  <c r="H234" i="36"/>
  <c r="C226" i="17"/>
  <c r="C235" i="36"/>
  <c r="F226" i="17"/>
  <c r="F235" i="36"/>
  <c r="G226" i="17"/>
  <c r="G235" i="36"/>
  <c r="H226" i="17"/>
  <c r="H235" i="36"/>
  <c r="C227" i="17"/>
  <c r="C236" i="36"/>
  <c r="F227" i="17"/>
  <c r="F236" i="36"/>
  <c r="G227" i="17"/>
  <c r="G236" i="36"/>
  <c r="H227" i="17"/>
  <c r="H236" i="36"/>
  <c r="C228" i="17"/>
  <c r="C237" i="36"/>
  <c r="F228" i="17"/>
  <c r="F237" i="36"/>
  <c r="G228" i="17"/>
  <c r="G237" i="36"/>
  <c r="H228" i="17"/>
  <c r="H237" i="36"/>
  <c r="C229" i="17"/>
  <c r="C238" i="36"/>
  <c r="F229" i="17"/>
  <c r="F238" i="36"/>
  <c r="G229" i="17"/>
  <c r="G238" i="36"/>
  <c r="H229" i="17"/>
  <c r="H238" i="36"/>
  <c r="C230" i="17"/>
  <c r="C239" i="36"/>
  <c r="F230" i="17"/>
  <c r="F239" i="36"/>
  <c r="G230" i="17"/>
  <c r="G239" i="36"/>
  <c r="H230" i="17"/>
  <c r="H239" i="36"/>
  <c r="C231" i="17"/>
  <c r="C240" i="36"/>
  <c r="F231" i="17"/>
  <c r="F240" i="36"/>
  <c r="H231" i="17"/>
  <c r="H240" i="36"/>
  <c r="C232" i="17"/>
  <c r="C241" i="36"/>
  <c r="H232" i="17"/>
  <c r="H241" i="36"/>
  <c r="C233" i="17"/>
  <c r="C242" i="36"/>
  <c r="F233" i="17"/>
  <c r="F242" i="36"/>
  <c r="H233" i="17"/>
  <c r="H242" i="36"/>
  <c r="C234" i="17"/>
  <c r="C243" i="36"/>
  <c r="F234" i="17"/>
  <c r="F243" i="36"/>
  <c r="H234" i="17"/>
  <c r="H243" i="36"/>
  <c r="C235" i="17"/>
  <c r="C244" i="36"/>
  <c r="F235" i="17"/>
  <c r="F244" i="36"/>
  <c r="H235" i="17"/>
  <c r="H244" i="36"/>
  <c r="C236" i="17"/>
  <c r="C245" i="36"/>
  <c r="F236" i="17"/>
  <c r="F245" i="36"/>
  <c r="G236" i="17"/>
  <c r="G245" i="36"/>
  <c r="H236" i="17"/>
  <c r="H245" i="36"/>
  <c r="C237" i="17"/>
  <c r="C246" i="36"/>
  <c r="F237" i="17"/>
  <c r="F246" i="36"/>
  <c r="G237" i="17"/>
  <c r="G246" i="36"/>
  <c r="H237" i="17"/>
  <c r="H246" i="36"/>
  <c r="C238" i="17"/>
  <c r="C247" i="36"/>
  <c r="F238" i="17"/>
  <c r="F247" i="36"/>
  <c r="G238" i="17"/>
  <c r="G247" i="36"/>
  <c r="H238" i="17"/>
  <c r="H247" i="36"/>
  <c r="C239" i="17"/>
  <c r="C248" i="36"/>
  <c r="F239" i="17"/>
  <c r="F248" i="36"/>
  <c r="G239" i="17"/>
  <c r="G248" i="36"/>
  <c r="H239" i="17"/>
  <c r="H248" i="36"/>
  <c r="C240" i="17"/>
  <c r="C249" i="36"/>
  <c r="F240" i="17"/>
  <c r="F249" i="36"/>
  <c r="G240" i="17"/>
  <c r="G249" i="36"/>
  <c r="H240" i="17"/>
  <c r="H249" i="36"/>
  <c r="C241" i="17"/>
  <c r="C250" i="36"/>
  <c r="F241" i="17"/>
  <c r="F250" i="36"/>
  <c r="G241" i="17"/>
  <c r="G250" i="36"/>
  <c r="H241" i="17"/>
  <c r="H250" i="36"/>
  <c r="C242" i="17"/>
  <c r="C251" i="36"/>
  <c r="F242" i="17"/>
  <c r="F251" i="36"/>
  <c r="G242" i="17"/>
  <c r="G251" i="36"/>
  <c r="H242" i="17"/>
  <c r="H251" i="36"/>
  <c r="C243" i="17"/>
  <c r="C252" i="36"/>
  <c r="F243" i="17"/>
  <c r="F252" i="36"/>
  <c r="G243" i="17"/>
  <c r="G252" i="36"/>
  <c r="H243" i="17"/>
  <c r="H252" i="36"/>
  <c r="C244" i="17"/>
  <c r="C253" i="36"/>
  <c r="F244" i="17"/>
  <c r="F253" i="36"/>
  <c r="G244" i="17"/>
  <c r="G253" i="36"/>
  <c r="H244" i="17"/>
  <c r="H253" i="36"/>
  <c r="O225" i="17"/>
  <c r="I234" i="36"/>
  <c r="O226" i="17"/>
  <c r="I235" i="36"/>
  <c r="O227" i="17"/>
  <c r="I236" i="36"/>
  <c r="O228" i="17"/>
  <c r="I237" i="36"/>
  <c r="O229" i="17"/>
  <c r="I238" i="36"/>
  <c r="O230" i="17"/>
  <c r="I239" i="36"/>
  <c r="O231" i="17"/>
  <c r="I240" i="36"/>
  <c r="O232" i="17"/>
  <c r="I241" i="36"/>
  <c r="O233" i="17"/>
  <c r="I242" i="36"/>
  <c r="O234" i="17"/>
  <c r="I243" i="36"/>
  <c r="O235" i="17"/>
  <c r="I244" i="36"/>
  <c r="O236" i="17"/>
  <c r="I245" i="36"/>
  <c r="O237" i="17"/>
  <c r="I246" i="36"/>
  <c r="O238" i="17"/>
  <c r="I247" i="36"/>
  <c r="O239" i="17"/>
  <c r="I248" i="36"/>
  <c r="O240" i="17"/>
  <c r="I249" i="36"/>
  <c r="O241" i="17"/>
  <c r="I250" i="36"/>
  <c r="O242" i="17"/>
  <c r="I251" i="36"/>
  <c r="O243" i="17"/>
  <c r="I252" i="36"/>
  <c r="O244" i="17"/>
  <c r="I253" i="36"/>
  <c r="O250" i="17"/>
  <c r="I259" i="36"/>
  <c r="H250" i="17"/>
  <c r="H259" i="36"/>
  <c r="G250" i="17"/>
  <c r="G259" i="36"/>
  <c r="F250" i="17"/>
  <c r="F259" i="36"/>
  <c r="C250" i="17"/>
  <c r="C259" i="36"/>
  <c r="E250" i="17"/>
  <c r="E259" i="36"/>
  <c r="D250" i="17"/>
  <c r="D259" i="36"/>
  <c r="D251" i="17"/>
  <c r="D260" i="36"/>
  <c r="D252" i="17"/>
  <c r="D261" i="36"/>
  <c r="D253" i="17"/>
  <c r="D262" i="36"/>
  <c r="D254" i="17"/>
  <c r="D263" i="36"/>
  <c r="D255" i="17"/>
  <c r="D264" i="36"/>
  <c r="D256" i="17"/>
  <c r="D265" i="36"/>
  <c r="D257" i="17"/>
  <c r="D266" i="36"/>
  <c r="D258" i="17"/>
  <c r="D267" i="36"/>
  <c r="D259" i="17"/>
  <c r="D268" i="36"/>
  <c r="D260" i="17"/>
  <c r="D269" i="36"/>
  <c r="D261" i="17"/>
  <c r="D270" i="36"/>
  <c r="D263" i="17"/>
  <c r="D272" i="36"/>
  <c r="D264" i="17"/>
  <c r="D273" i="36"/>
  <c r="E256" i="17"/>
  <c r="E265" i="36"/>
  <c r="E257" i="17"/>
  <c r="E266" i="36"/>
  <c r="E258" i="17"/>
  <c r="E267" i="36"/>
  <c r="E259" i="17"/>
  <c r="E268" i="36"/>
  <c r="E260" i="17"/>
  <c r="E269" i="36"/>
  <c r="E261" i="17"/>
  <c r="E270" i="36"/>
  <c r="E263" i="17"/>
  <c r="E272" i="36"/>
  <c r="E252" i="17"/>
  <c r="E261" i="36"/>
  <c r="E253" i="17"/>
  <c r="E262" i="36"/>
  <c r="E254" i="17"/>
  <c r="E263" i="36"/>
  <c r="E255" i="17"/>
  <c r="E264" i="36"/>
  <c r="E264" i="17"/>
  <c r="E273" i="36"/>
  <c r="E251" i="17"/>
  <c r="E260" i="36"/>
  <c r="C251" i="17"/>
  <c r="C260" i="36"/>
  <c r="F251" i="17"/>
  <c r="F260" i="36"/>
  <c r="G251" i="17"/>
  <c r="G260" i="36"/>
  <c r="H251" i="17"/>
  <c r="H260" i="36"/>
  <c r="C252" i="17"/>
  <c r="C261" i="36"/>
  <c r="F252" i="17"/>
  <c r="F261" i="36"/>
  <c r="G252" i="17"/>
  <c r="G261" i="36"/>
  <c r="H252" i="17"/>
  <c r="H261" i="36"/>
  <c r="C253" i="17"/>
  <c r="C262" i="36"/>
  <c r="F253" i="17"/>
  <c r="F262" i="36"/>
  <c r="G253" i="17"/>
  <c r="G262" i="36"/>
  <c r="H253" i="17"/>
  <c r="H262" i="36"/>
  <c r="C254" i="17"/>
  <c r="C263" i="36"/>
  <c r="F254" i="17"/>
  <c r="F263" i="36"/>
  <c r="G254" i="17"/>
  <c r="G263" i="36"/>
  <c r="H254" i="17"/>
  <c r="H263" i="36"/>
  <c r="C255" i="17"/>
  <c r="C264" i="36"/>
  <c r="F255" i="17"/>
  <c r="F264" i="36"/>
  <c r="G255" i="17"/>
  <c r="G264" i="36"/>
  <c r="H255" i="17"/>
  <c r="H264" i="36"/>
  <c r="C256" i="17"/>
  <c r="C265" i="36"/>
  <c r="F256" i="17"/>
  <c r="F265" i="36"/>
  <c r="G256" i="17"/>
  <c r="G265" i="36"/>
  <c r="H256" i="17"/>
  <c r="H265" i="36"/>
  <c r="C257" i="17"/>
  <c r="C266" i="36"/>
  <c r="F257" i="17"/>
  <c r="F266" i="36"/>
  <c r="H257" i="17"/>
  <c r="H266" i="36"/>
  <c r="C258" i="17"/>
  <c r="C267" i="36"/>
  <c r="H258" i="17"/>
  <c r="H267" i="36"/>
  <c r="C259" i="17"/>
  <c r="C268" i="36"/>
  <c r="F259" i="17"/>
  <c r="F268" i="36"/>
  <c r="H259" i="17"/>
  <c r="H268" i="36"/>
  <c r="C260" i="17"/>
  <c r="C269" i="36"/>
  <c r="F260" i="17"/>
  <c r="F269" i="36"/>
  <c r="H260" i="17"/>
  <c r="H269" i="36"/>
  <c r="C261" i="17"/>
  <c r="C270" i="36"/>
  <c r="F261" i="17"/>
  <c r="F270" i="36"/>
  <c r="H261" i="17"/>
  <c r="H270" i="36"/>
  <c r="C262" i="17"/>
  <c r="C271" i="36"/>
  <c r="F262" i="17"/>
  <c r="F271" i="36"/>
  <c r="G262" i="17"/>
  <c r="G271" i="36"/>
  <c r="H262" i="17"/>
  <c r="H271" i="36"/>
  <c r="C263" i="17"/>
  <c r="C272" i="36"/>
  <c r="F263" i="17"/>
  <c r="F272" i="36"/>
  <c r="G263" i="17"/>
  <c r="G272" i="36"/>
  <c r="H263" i="17"/>
  <c r="H272" i="36"/>
  <c r="C264" i="17"/>
  <c r="C273" i="36"/>
  <c r="F264" i="17"/>
  <c r="F273" i="36"/>
  <c r="G264" i="17"/>
  <c r="G273" i="36"/>
  <c r="H264" i="17"/>
  <c r="H273" i="36"/>
  <c r="C265" i="17"/>
  <c r="C274" i="36"/>
  <c r="F265" i="17"/>
  <c r="F274" i="36"/>
  <c r="G265" i="17"/>
  <c r="G274" i="36"/>
  <c r="H265" i="17"/>
  <c r="H274" i="36"/>
  <c r="C266" i="17"/>
  <c r="C275" i="36"/>
  <c r="F266" i="17"/>
  <c r="F275" i="36"/>
  <c r="G266" i="17"/>
  <c r="G275" i="36"/>
  <c r="H266" i="17"/>
  <c r="H275" i="36"/>
  <c r="C267" i="17"/>
  <c r="C276" i="36"/>
  <c r="F267" i="17"/>
  <c r="F276" i="36"/>
  <c r="G267" i="17"/>
  <c r="G276" i="36"/>
  <c r="H267" i="17"/>
  <c r="H276" i="36"/>
  <c r="C268" i="17"/>
  <c r="C277" i="36"/>
  <c r="F268" i="17"/>
  <c r="F277" i="36"/>
  <c r="G268" i="17"/>
  <c r="G277" i="36"/>
  <c r="H268" i="17"/>
  <c r="H277" i="36"/>
  <c r="C269" i="17"/>
  <c r="C278" i="36"/>
  <c r="F269" i="17"/>
  <c r="F278" i="36"/>
  <c r="G269" i="17"/>
  <c r="G278" i="36"/>
  <c r="H269" i="17"/>
  <c r="H278" i="36"/>
  <c r="C270" i="17"/>
  <c r="C279" i="36"/>
  <c r="F270" i="17"/>
  <c r="F279" i="36"/>
  <c r="G270" i="17"/>
  <c r="G279" i="36"/>
  <c r="H270" i="17"/>
  <c r="H279" i="36"/>
  <c r="O251" i="17"/>
  <c r="I260" i="36"/>
  <c r="O252" i="17"/>
  <c r="I261" i="36"/>
  <c r="O253" i="17"/>
  <c r="I262" i="36"/>
  <c r="O254" i="17"/>
  <c r="I263" i="36"/>
  <c r="O255" i="17"/>
  <c r="I264" i="36"/>
  <c r="O256" i="17"/>
  <c r="I265" i="36"/>
  <c r="O257" i="17"/>
  <c r="I266" i="36"/>
  <c r="O258" i="17"/>
  <c r="I267" i="36"/>
  <c r="O259" i="17"/>
  <c r="I268" i="36"/>
  <c r="O260" i="17"/>
  <c r="I269" i="36"/>
  <c r="O261" i="17"/>
  <c r="I270" i="36"/>
  <c r="O262" i="17"/>
  <c r="I271" i="36"/>
  <c r="O263" i="17"/>
  <c r="I272" i="36"/>
  <c r="O264" i="17"/>
  <c r="I273" i="36"/>
  <c r="O265" i="17"/>
  <c r="I274" i="36"/>
  <c r="O266" i="17"/>
  <c r="I275" i="36"/>
  <c r="O267" i="17"/>
  <c r="I276" i="36"/>
  <c r="O268" i="17"/>
  <c r="I277" i="36"/>
  <c r="O269" i="17"/>
  <c r="I278" i="36"/>
  <c r="O270" i="17"/>
  <c r="I279" i="36"/>
  <c r="O274" i="17"/>
  <c r="I283" i="36"/>
  <c r="H274" i="17"/>
  <c r="H283" i="36"/>
  <c r="F274" i="17"/>
  <c r="F283" i="36"/>
  <c r="C274" i="17"/>
  <c r="C283" i="36"/>
  <c r="G274" i="17"/>
  <c r="G283" i="36"/>
  <c r="D274" i="17"/>
  <c r="D283" i="36"/>
  <c r="E274" i="17"/>
  <c r="E283" i="36"/>
  <c r="E285" i="17"/>
  <c r="E294" i="36"/>
  <c r="E284" i="17"/>
  <c r="E293" i="36"/>
  <c r="E283" i="17"/>
  <c r="E292" i="36"/>
  <c r="E282" i="17"/>
  <c r="E291" i="36"/>
  <c r="E281" i="17"/>
  <c r="E290" i="36"/>
  <c r="E280" i="17"/>
  <c r="E289" i="36"/>
  <c r="E279" i="17"/>
  <c r="E288" i="36"/>
  <c r="E278" i="17"/>
  <c r="E287" i="36"/>
  <c r="E277" i="17"/>
  <c r="E286" i="36"/>
  <c r="E276" i="17"/>
  <c r="E285" i="36"/>
  <c r="E275" i="17"/>
  <c r="E284" i="36"/>
  <c r="D287" i="17"/>
  <c r="D296" i="36"/>
  <c r="D285" i="17"/>
  <c r="D294" i="36"/>
  <c r="D284" i="17"/>
  <c r="D293" i="36"/>
  <c r="D283" i="17"/>
  <c r="D292" i="36"/>
  <c r="D282" i="17"/>
  <c r="D291" i="36"/>
  <c r="D281" i="17"/>
  <c r="D290" i="36"/>
  <c r="D279" i="17"/>
  <c r="D288" i="36"/>
  <c r="D278" i="17"/>
  <c r="D287" i="36"/>
  <c r="D277" i="17"/>
  <c r="D286" i="36"/>
  <c r="D276" i="17"/>
  <c r="D285" i="36"/>
  <c r="D275" i="17"/>
  <c r="D284" i="36"/>
  <c r="D280" i="17"/>
  <c r="D289" i="36"/>
  <c r="D288" i="17"/>
  <c r="D297" i="36"/>
  <c r="E287" i="17"/>
  <c r="E296" i="36"/>
  <c r="G280" i="17"/>
  <c r="G289" i="36"/>
  <c r="G294" i="17"/>
  <c r="G303" i="36"/>
  <c r="G293" i="17"/>
  <c r="G302" i="36"/>
  <c r="G292" i="17"/>
  <c r="G301" i="36"/>
  <c r="G291" i="17"/>
  <c r="G300" i="36"/>
  <c r="G290" i="17"/>
  <c r="G299" i="36"/>
  <c r="G289" i="17"/>
  <c r="G298" i="36"/>
  <c r="G288" i="17"/>
  <c r="G297" i="36"/>
  <c r="G287" i="17"/>
  <c r="G296" i="36"/>
  <c r="G286" i="17"/>
  <c r="G295" i="36"/>
  <c r="G279" i="17"/>
  <c r="G288" i="36"/>
  <c r="G278" i="17"/>
  <c r="G287" i="36"/>
  <c r="G277" i="17"/>
  <c r="G286" i="36"/>
  <c r="G276" i="17"/>
  <c r="G285" i="36"/>
  <c r="G275" i="17"/>
  <c r="G284" i="36"/>
  <c r="E288" i="17"/>
  <c r="E297" i="36"/>
  <c r="C275" i="17"/>
  <c r="C284" i="36"/>
  <c r="F275" i="17"/>
  <c r="F284" i="36"/>
  <c r="H275" i="17"/>
  <c r="H284" i="36"/>
  <c r="C276" i="17"/>
  <c r="C285" i="36"/>
  <c r="F276" i="17"/>
  <c r="F285" i="36"/>
  <c r="H276" i="17"/>
  <c r="H285" i="36"/>
  <c r="C277" i="17"/>
  <c r="C286" i="36"/>
  <c r="F277" i="17"/>
  <c r="F286" i="36"/>
  <c r="H277" i="17"/>
  <c r="H286" i="36"/>
  <c r="C278" i="17"/>
  <c r="C287" i="36"/>
  <c r="F278" i="17"/>
  <c r="F287" i="36"/>
  <c r="H278" i="17"/>
  <c r="H287" i="36"/>
  <c r="C279" i="17"/>
  <c r="C288" i="36"/>
  <c r="F279" i="17"/>
  <c r="F288" i="36"/>
  <c r="H279" i="17"/>
  <c r="H288" i="36"/>
  <c r="C280" i="17"/>
  <c r="C289" i="36"/>
  <c r="F280" i="17"/>
  <c r="F289" i="36"/>
  <c r="H280" i="17"/>
  <c r="H289" i="36"/>
  <c r="C281" i="17"/>
  <c r="C290" i="36"/>
  <c r="F281" i="17"/>
  <c r="F290" i="36"/>
  <c r="H281" i="17"/>
  <c r="H290" i="36"/>
  <c r="C282" i="17"/>
  <c r="C291" i="36"/>
  <c r="H282" i="17"/>
  <c r="H291" i="36"/>
  <c r="C283" i="17"/>
  <c r="C292" i="36"/>
  <c r="F283" i="17"/>
  <c r="F292" i="36"/>
  <c r="H283" i="17"/>
  <c r="H292" i="36"/>
  <c r="C284" i="17"/>
  <c r="C293" i="36"/>
  <c r="F284" i="17"/>
  <c r="F293" i="36"/>
  <c r="H284" i="17"/>
  <c r="H293" i="36"/>
  <c r="C285" i="17"/>
  <c r="C294" i="36"/>
  <c r="F285" i="17"/>
  <c r="F294" i="36"/>
  <c r="H285" i="17"/>
  <c r="H294" i="36"/>
  <c r="C286" i="17"/>
  <c r="C295" i="36"/>
  <c r="F286" i="17"/>
  <c r="F295" i="36"/>
  <c r="H286" i="17"/>
  <c r="H295" i="36"/>
  <c r="C287" i="17"/>
  <c r="C296" i="36"/>
  <c r="F287" i="17"/>
  <c r="F296" i="36"/>
  <c r="H287" i="17"/>
  <c r="H296" i="36"/>
  <c r="C288" i="17"/>
  <c r="C297" i="36"/>
  <c r="F288" i="17"/>
  <c r="F297" i="36"/>
  <c r="H288" i="17"/>
  <c r="H297" i="36"/>
  <c r="C289" i="17"/>
  <c r="C298" i="36"/>
  <c r="F289" i="17"/>
  <c r="F298" i="36"/>
  <c r="H289" i="17"/>
  <c r="H298" i="36"/>
  <c r="C290" i="17"/>
  <c r="C299" i="36"/>
  <c r="F290" i="17"/>
  <c r="F299" i="36"/>
  <c r="H290" i="17"/>
  <c r="H299" i="36"/>
  <c r="C291" i="17"/>
  <c r="C300" i="36"/>
  <c r="F291" i="17"/>
  <c r="F300" i="36"/>
  <c r="H291" i="17"/>
  <c r="H300" i="36"/>
  <c r="C292" i="17"/>
  <c r="C301" i="36"/>
  <c r="F292" i="17"/>
  <c r="F301" i="36"/>
  <c r="H292" i="17"/>
  <c r="H301" i="36"/>
  <c r="C293" i="17"/>
  <c r="C302" i="36"/>
  <c r="F293" i="17"/>
  <c r="F302" i="36"/>
  <c r="H293" i="17"/>
  <c r="H302" i="36"/>
  <c r="C294" i="17"/>
  <c r="C303" i="36"/>
  <c r="F294" i="17"/>
  <c r="F303" i="36"/>
  <c r="H294" i="17"/>
  <c r="H303" i="36"/>
  <c r="O275" i="17"/>
  <c r="I284" i="36"/>
  <c r="O276" i="17"/>
  <c r="I285" i="36"/>
  <c r="O277" i="17"/>
  <c r="I286" i="36"/>
  <c r="O278" i="17"/>
  <c r="I287" i="36"/>
  <c r="O279" i="17"/>
  <c r="I288" i="36"/>
  <c r="O280" i="17"/>
  <c r="I289" i="36"/>
  <c r="O281" i="17"/>
  <c r="I290" i="36"/>
  <c r="O282" i="17"/>
  <c r="I291" i="36"/>
  <c r="O283" i="17"/>
  <c r="I292" i="36"/>
  <c r="O284" i="17"/>
  <c r="I293" i="36"/>
  <c r="O285" i="17"/>
  <c r="I294" i="36"/>
  <c r="O286" i="17"/>
  <c r="I295" i="36"/>
  <c r="O287" i="17"/>
  <c r="I296" i="36"/>
  <c r="O288" i="17"/>
  <c r="I297" i="36"/>
  <c r="O289" i="17"/>
  <c r="I298" i="36"/>
  <c r="O290" i="17"/>
  <c r="I299" i="36"/>
  <c r="O291" i="17"/>
  <c r="I300" i="36"/>
  <c r="O292" i="17"/>
  <c r="I301" i="36"/>
  <c r="O293" i="17"/>
  <c r="I302" i="36"/>
  <c r="O294" i="17"/>
  <c r="I303" i="36"/>
  <c r="O114" i="17"/>
  <c r="I114" i="36"/>
  <c r="H114" i="17"/>
  <c r="H114" i="36"/>
  <c r="G114" i="17"/>
  <c r="G114" i="36"/>
  <c r="F114" i="17"/>
  <c r="F114" i="36"/>
  <c r="C114" i="17"/>
  <c r="C114" i="36"/>
  <c r="E114" i="17"/>
  <c r="E114" i="36"/>
  <c r="D114" i="17"/>
  <c r="D114" i="36"/>
  <c r="O115" i="17"/>
  <c r="I115" i="36"/>
  <c r="H115" i="17"/>
  <c r="H115" i="36"/>
  <c r="G115" i="17"/>
  <c r="G115" i="36"/>
  <c r="F115" i="17"/>
  <c r="F115" i="36"/>
  <c r="C115" i="17"/>
  <c r="C115" i="36"/>
  <c r="E115" i="17"/>
  <c r="E115" i="36"/>
  <c r="D115" i="17"/>
  <c r="D115" i="36"/>
  <c r="C301" i="17"/>
  <c r="C321" i="36"/>
  <c r="O301" i="17"/>
  <c r="I321" i="36"/>
  <c r="H301" i="17"/>
  <c r="H321" i="36"/>
  <c r="G301" i="17"/>
  <c r="G321" i="36"/>
  <c r="F301" i="17"/>
  <c r="F321" i="36"/>
  <c r="E301" i="17"/>
  <c r="E302" i="17"/>
  <c r="D302" i="17"/>
  <c r="F302" i="17"/>
  <c r="G302" i="17"/>
  <c r="G322" i="36"/>
  <c r="H302" i="17"/>
  <c r="H303" i="17"/>
  <c r="H323" i="36"/>
  <c r="O302" i="17"/>
  <c r="O303" i="17"/>
  <c r="I323" i="36"/>
  <c r="C302" i="17"/>
  <c r="C322" i="36"/>
  <c r="O304" i="17"/>
  <c r="I324" i="36"/>
  <c r="H304" i="17"/>
  <c r="H324" i="36"/>
  <c r="G304" i="17"/>
  <c r="G324" i="36"/>
  <c r="F304" i="17"/>
  <c r="F324" i="36"/>
  <c r="C304" i="17"/>
  <c r="C324" i="36"/>
  <c r="E304" i="17"/>
  <c r="E324" i="36"/>
  <c r="D305" i="17"/>
  <c r="C305" i="17"/>
  <c r="F305" i="17"/>
  <c r="G305" i="17"/>
  <c r="H305" i="17"/>
  <c r="H306" i="17"/>
  <c r="H326" i="36"/>
  <c r="O305" i="17"/>
  <c r="G325" i="36"/>
  <c r="O308" i="17"/>
  <c r="R328" i="36"/>
  <c r="H308" i="17"/>
  <c r="G308" i="17"/>
  <c r="P328" i="36"/>
  <c r="C308" i="17"/>
  <c r="E308" i="17"/>
  <c r="N328" i="36"/>
  <c r="D309" i="17"/>
  <c r="C309" i="17"/>
  <c r="L329" i="36"/>
  <c r="G309" i="17"/>
  <c r="H309" i="17"/>
  <c r="Q329" i="36"/>
  <c r="O309" i="17"/>
  <c r="O311" i="17"/>
  <c r="R331" i="36"/>
  <c r="H311" i="17"/>
  <c r="Q331" i="36"/>
  <c r="G311" i="17"/>
  <c r="P331" i="36"/>
  <c r="C311" i="17"/>
  <c r="D311" i="17"/>
  <c r="M331" i="36"/>
  <c r="E311" i="17"/>
  <c r="N331" i="36"/>
  <c r="E312" i="17"/>
  <c r="D312" i="17"/>
  <c r="D313" i="17"/>
  <c r="M333" i="36"/>
  <c r="C312" i="17"/>
  <c r="G312" i="17"/>
  <c r="G313" i="17"/>
  <c r="P333" i="36"/>
  <c r="H312" i="17"/>
  <c r="H313" i="17"/>
  <c r="Q333" i="36"/>
  <c r="O312" i="17"/>
  <c r="R332" i="36"/>
  <c r="H315" i="17"/>
  <c r="H327" i="36"/>
  <c r="C315" i="17"/>
  <c r="G315" i="17"/>
  <c r="G327" i="36"/>
  <c r="D315" i="17"/>
  <c r="D327" i="36"/>
  <c r="E315" i="17"/>
  <c r="E327" i="36"/>
  <c r="E316" i="17"/>
  <c r="D316" i="17"/>
  <c r="C316" i="17"/>
  <c r="G316" i="17"/>
  <c r="G317" i="17"/>
  <c r="G329" i="36"/>
  <c r="H316" i="17"/>
  <c r="E328" i="36"/>
  <c r="O315" i="17"/>
  <c r="I327" i="36"/>
  <c r="O316" i="17"/>
  <c r="H318" i="17"/>
  <c r="H330" i="36"/>
  <c r="G318" i="17"/>
  <c r="G330" i="36"/>
  <c r="C318" i="17"/>
  <c r="C330" i="36"/>
  <c r="D318" i="17"/>
  <c r="E318" i="17"/>
  <c r="E330" i="36"/>
  <c r="O318" i="17"/>
  <c r="I330" i="36"/>
  <c r="O319" i="17"/>
  <c r="O320" i="17"/>
  <c r="I332" i="36"/>
  <c r="E319" i="17"/>
  <c r="E320" i="17"/>
  <c r="E332" i="36"/>
  <c r="D319" i="17"/>
  <c r="D320" i="17"/>
  <c r="D332" i="36"/>
  <c r="C319" i="17"/>
  <c r="C331" i="36"/>
  <c r="G319" i="17"/>
  <c r="H319" i="17"/>
  <c r="O322" i="17"/>
  <c r="I333" i="36"/>
  <c r="H322" i="17"/>
  <c r="H333" i="36"/>
  <c r="G322" i="17"/>
  <c r="G333" i="36"/>
  <c r="F322" i="17"/>
  <c r="F333" i="36"/>
  <c r="C322" i="17"/>
  <c r="C333" i="36"/>
  <c r="D322" i="17"/>
  <c r="D333" i="36"/>
  <c r="E322" i="17"/>
  <c r="E333" i="36"/>
  <c r="E323" i="17"/>
  <c r="D323" i="17"/>
  <c r="C323" i="17"/>
  <c r="C324" i="17"/>
  <c r="C335" i="36"/>
  <c r="F323" i="17"/>
  <c r="F334" i="36"/>
  <c r="G323" i="17"/>
  <c r="G324" i="17"/>
  <c r="H323" i="17"/>
  <c r="O323" i="17"/>
  <c r="D325" i="17"/>
  <c r="D336" i="36"/>
  <c r="C325" i="17"/>
  <c r="C336" i="36"/>
  <c r="F325" i="17"/>
  <c r="F336" i="36"/>
  <c r="G325" i="17"/>
  <c r="G336" i="36"/>
  <c r="H325" i="17"/>
  <c r="O325" i="17"/>
  <c r="I336" i="36"/>
  <c r="O326" i="17"/>
  <c r="I337" i="36"/>
  <c r="H326" i="17"/>
  <c r="H337" i="36"/>
  <c r="G326" i="17"/>
  <c r="F326" i="17"/>
  <c r="C326" i="17"/>
  <c r="E326" i="17"/>
  <c r="E337" i="36"/>
  <c r="D326" i="17"/>
  <c r="D337" i="36"/>
  <c r="O329" i="17"/>
  <c r="I340" i="36"/>
  <c r="H329" i="17"/>
  <c r="H340" i="36"/>
  <c r="G329" i="17"/>
  <c r="G340" i="36"/>
  <c r="F329" i="17"/>
  <c r="F340" i="36"/>
  <c r="C329" i="17"/>
  <c r="C340" i="36"/>
  <c r="D329" i="17"/>
  <c r="D340" i="36"/>
  <c r="D330" i="17"/>
  <c r="C330" i="17"/>
  <c r="F330" i="17"/>
  <c r="F341" i="36"/>
  <c r="G330" i="17"/>
  <c r="G331" i="17"/>
  <c r="H330" i="17"/>
  <c r="O330" i="17"/>
  <c r="O332" i="17"/>
  <c r="I343" i="36"/>
  <c r="H332" i="17"/>
  <c r="H343" i="36"/>
  <c r="G332" i="17"/>
  <c r="G343" i="36"/>
  <c r="F332" i="17"/>
  <c r="F343" i="36"/>
  <c r="C332" i="17"/>
  <c r="C343" i="36"/>
  <c r="E332" i="17"/>
  <c r="E343" i="36"/>
  <c r="D332" i="17"/>
  <c r="D343" i="36"/>
  <c r="E333" i="17"/>
  <c r="E344" i="36"/>
  <c r="E334" i="17"/>
  <c r="E345" i="36"/>
  <c r="D333" i="17"/>
  <c r="D344" i="36"/>
  <c r="C333" i="17"/>
  <c r="F333" i="17"/>
  <c r="G333" i="17"/>
  <c r="G334" i="17"/>
  <c r="G345" i="36"/>
  <c r="H333" i="17"/>
  <c r="O333" i="17"/>
  <c r="I344" i="36"/>
  <c r="O336" i="17"/>
  <c r="I346" i="36"/>
  <c r="H336" i="17"/>
  <c r="H346" i="36"/>
  <c r="G336" i="17"/>
  <c r="G346" i="36"/>
  <c r="F336" i="17"/>
  <c r="F346" i="36"/>
  <c r="C336" i="17"/>
  <c r="C346" i="36"/>
  <c r="E336" i="17"/>
  <c r="E346" i="36"/>
  <c r="D336" i="17"/>
  <c r="D346" i="36"/>
  <c r="E337" i="17"/>
  <c r="E338" i="17"/>
  <c r="E348" i="36"/>
  <c r="D337" i="17"/>
  <c r="C337" i="17"/>
  <c r="F337" i="17"/>
  <c r="F347" i="36"/>
  <c r="G337" i="17"/>
  <c r="H337" i="17"/>
  <c r="O337" i="17"/>
  <c r="O338" i="17"/>
  <c r="I348" i="36"/>
  <c r="O339" i="17"/>
  <c r="I349" i="36"/>
  <c r="H339" i="17"/>
  <c r="H349" i="36"/>
  <c r="G339" i="17"/>
  <c r="G349" i="36"/>
  <c r="F339" i="17"/>
  <c r="F349" i="36"/>
  <c r="C339" i="17"/>
  <c r="C349" i="36"/>
  <c r="D339" i="17"/>
  <c r="D349" i="36"/>
  <c r="E340" i="17"/>
  <c r="D340" i="17"/>
  <c r="D350" i="36"/>
  <c r="C340" i="17"/>
  <c r="F340" i="17"/>
  <c r="G340" i="17"/>
  <c r="H340" i="17"/>
  <c r="H350" i="36"/>
  <c r="O340" i="17"/>
  <c r="O343" i="17"/>
  <c r="I352" i="36"/>
  <c r="H343" i="17"/>
  <c r="H352" i="36"/>
  <c r="G343" i="17"/>
  <c r="G352" i="36"/>
  <c r="F343" i="17"/>
  <c r="F352" i="36"/>
  <c r="C343" i="17"/>
  <c r="C352" i="36"/>
  <c r="E343" i="17"/>
  <c r="E352" i="36"/>
  <c r="D343" i="17"/>
  <c r="D352" i="36"/>
  <c r="E344" i="17"/>
  <c r="D344" i="17"/>
  <c r="C344" i="17"/>
  <c r="F344" i="17"/>
  <c r="F353" i="36"/>
  <c r="G344" i="17"/>
  <c r="H344" i="17"/>
  <c r="O344" i="17"/>
  <c r="D346" i="17"/>
  <c r="D355" i="36"/>
  <c r="E346" i="17"/>
  <c r="E355" i="36"/>
  <c r="C346" i="17"/>
  <c r="C355" i="36"/>
  <c r="F346" i="17"/>
  <c r="F355" i="36"/>
  <c r="G346" i="17"/>
  <c r="H346" i="17"/>
  <c r="H355" i="36"/>
  <c r="O346" i="17"/>
  <c r="I355" i="36"/>
  <c r="O347" i="17"/>
  <c r="I356" i="36"/>
  <c r="H347" i="17"/>
  <c r="G347" i="17"/>
  <c r="G356" i="36"/>
  <c r="F347" i="17"/>
  <c r="C347" i="17"/>
  <c r="C356" i="36"/>
  <c r="E347" i="17"/>
  <c r="D347" i="17"/>
  <c r="D356" i="36"/>
  <c r="O355" i="17"/>
  <c r="H355" i="17"/>
  <c r="H375" i="36"/>
  <c r="G355" i="17"/>
  <c r="G375" i="36"/>
  <c r="F355" i="17"/>
  <c r="F375" i="36"/>
  <c r="C355" i="17"/>
  <c r="C375" i="36"/>
  <c r="E355" i="17"/>
  <c r="E375" i="36"/>
  <c r="D355" i="17"/>
  <c r="D375" i="36"/>
  <c r="D356" i="17"/>
  <c r="E356" i="17"/>
  <c r="C356" i="17"/>
  <c r="F356" i="17"/>
  <c r="F357" i="17"/>
  <c r="F377" i="36"/>
  <c r="G356" i="17"/>
  <c r="H356" i="17"/>
  <c r="O356" i="17"/>
  <c r="D358" i="17"/>
  <c r="D378" i="36"/>
  <c r="O358" i="17"/>
  <c r="I378" i="36"/>
  <c r="C358" i="17"/>
  <c r="C378" i="36"/>
  <c r="E358" i="17"/>
  <c r="E378" i="36"/>
  <c r="F358" i="17"/>
  <c r="F378" i="36"/>
  <c r="G358" i="17"/>
  <c r="G378" i="36"/>
  <c r="H358" i="17"/>
  <c r="H378" i="36"/>
  <c r="H359" i="17"/>
  <c r="G359" i="17"/>
  <c r="G360" i="17"/>
  <c r="G380" i="36"/>
  <c r="F359" i="17"/>
  <c r="E359" i="17"/>
  <c r="C359" i="17"/>
  <c r="C360" i="17"/>
  <c r="O359" i="17"/>
  <c r="D359" i="17"/>
  <c r="G379" i="36"/>
  <c r="E362" i="17"/>
  <c r="E382" i="36"/>
  <c r="D362" i="17"/>
  <c r="D382" i="36"/>
  <c r="C362" i="17"/>
  <c r="F362" i="17"/>
  <c r="F382" i="36"/>
  <c r="G362" i="17"/>
  <c r="G382" i="36"/>
  <c r="H362" i="17"/>
  <c r="H382" i="36"/>
  <c r="O362" i="17"/>
  <c r="I382" i="36"/>
  <c r="O363" i="17"/>
  <c r="I383" i="36"/>
  <c r="H363" i="17"/>
  <c r="G363" i="17"/>
  <c r="G364" i="17"/>
  <c r="G384" i="36"/>
  <c r="F363" i="17"/>
  <c r="C363" i="17"/>
  <c r="D363" i="17"/>
  <c r="E363" i="17"/>
  <c r="E365" i="17"/>
  <c r="E385" i="36"/>
  <c r="D365" i="17"/>
  <c r="D385" i="36"/>
  <c r="C365" i="17"/>
  <c r="C385" i="36"/>
  <c r="F365" i="17"/>
  <c r="F385" i="36"/>
  <c r="G365" i="17"/>
  <c r="G385" i="36"/>
  <c r="H365" i="17"/>
  <c r="H385" i="36"/>
  <c r="O365" i="17"/>
  <c r="I385" i="36"/>
  <c r="O366" i="17"/>
  <c r="O367" i="17"/>
  <c r="I387" i="36"/>
  <c r="H366" i="17"/>
  <c r="G366" i="17"/>
  <c r="G386" i="36"/>
  <c r="F366" i="17"/>
  <c r="C366" i="17"/>
  <c r="D366" i="17"/>
  <c r="E366" i="17"/>
  <c r="O369" i="17"/>
  <c r="I389" i="36"/>
  <c r="H369" i="17"/>
  <c r="H389" i="36"/>
  <c r="G369" i="17"/>
  <c r="G389" i="36"/>
  <c r="F369" i="17"/>
  <c r="F389" i="36"/>
  <c r="C369" i="17"/>
  <c r="C389" i="36"/>
  <c r="E369" i="17"/>
  <c r="E389" i="36"/>
  <c r="D369" i="17"/>
  <c r="D389" i="36"/>
  <c r="D370" i="17"/>
  <c r="D371" i="17"/>
  <c r="D391" i="36"/>
  <c r="E370" i="17"/>
  <c r="C370" i="17"/>
  <c r="F370" i="17"/>
  <c r="G370" i="17"/>
  <c r="G371" i="17"/>
  <c r="G391" i="36"/>
  <c r="H370" i="17"/>
  <c r="O370" i="17"/>
  <c r="O371" i="17"/>
  <c r="I391" i="36"/>
  <c r="O372" i="17"/>
  <c r="I392" i="36"/>
  <c r="H372" i="17"/>
  <c r="G372" i="17"/>
  <c r="G392" i="36"/>
  <c r="F372" i="17"/>
  <c r="F392" i="36"/>
  <c r="C372" i="17"/>
  <c r="C373" i="17"/>
  <c r="C374" i="17"/>
  <c r="C394" i="36"/>
  <c r="C392" i="36"/>
  <c r="E372" i="17"/>
  <c r="E392" i="36"/>
  <c r="D372" i="17"/>
  <c r="D392" i="36"/>
  <c r="D373" i="17"/>
  <c r="D393" i="36"/>
  <c r="E373" i="17"/>
  <c r="E374" i="17"/>
  <c r="F373" i="17"/>
  <c r="G373" i="17"/>
  <c r="H373" i="17"/>
  <c r="H374" i="17"/>
  <c r="H394" i="36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 i="17"/>
  <c r="C377" i="17"/>
  <c r="C378" i="17"/>
  <c r="F377" i="17"/>
  <c r="F397" i="36"/>
  <c r="G377" i="17"/>
  <c r="G378" i="17"/>
  <c r="G398" i="36"/>
  <c r="H377" i="17"/>
  <c r="O377" i="17"/>
  <c r="C397" i="36"/>
  <c r="E379" i="17"/>
  <c r="E399" i="36"/>
  <c r="D379" i="17"/>
  <c r="D399" i="36"/>
  <c r="C379" i="17"/>
  <c r="F379" i="17"/>
  <c r="F399" i="36"/>
  <c r="G379" i="17"/>
  <c r="G399" i="36"/>
  <c r="H379" i="17"/>
  <c r="H399" i="36"/>
  <c r="O379" i="17"/>
  <c r="I399" i="36"/>
  <c r="O380" i="17"/>
  <c r="I400" i="36"/>
  <c r="H380" i="17"/>
  <c r="H400" i="36"/>
  <c r="G380" i="17"/>
  <c r="G400" i="36"/>
  <c r="F380" i="17"/>
  <c r="C380" i="17"/>
  <c r="C381" i="17"/>
  <c r="D380" i="17"/>
  <c r="D400" i="36"/>
  <c r="E380" i="17"/>
  <c r="E381" i="17"/>
  <c r="E401" i="36"/>
  <c r="O117" i="17"/>
  <c r="I117" i="36"/>
  <c r="G117" i="17"/>
  <c r="G117" i="36"/>
  <c r="F117" i="17"/>
  <c r="F117" i="36"/>
  <c r="E117" i="17"/>
  <c r="E117" i="36"/>
  <c r="H117" i="17"/>
  <c r="H117" i="36"/>
  <c r="C117" i="17"/>
  <c r="C117" i="36"/>
  <c r="D117" i="17"/>
  <c r="D117" i="36"/>
  <c r="O118" i="17"/>
  <c r="I118" i="36"/>
  <c r="G118" i="17"/>
  <c r="G118" i="36"/>
  <c r="F118" i="17"/>
  <c r="F118" i="36"/>
  <c r="E118" i="17"/>
  <c r="E118" i="36"/>
  <c r="H118" i="17"/>
  <c r="H118" i="36"/>
  <c r="C118" i="17"/>
  <c r="D118" i="17"/>
  <c r="D118" i="36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/>
  <c r="Z32" i="66"/>
  <c r="I33" i="82"/>
  <c r="Z57" i="66"/>
  <c r="Z80" i="66"/>
  <c r="I79" i="82"/>
  <c r="Z105" i="66"/>
  <c r="I113" i="82"/>
  <c r="Z128" i="66"/>
  <c r="I136" i="82"/>
  <c r="Z153" i="66"/>
  <c r="Z176" i="66"/>
  <c r="I182" i="82"/>
  <c r="Z201" i="66"/>
  <c r="I218" i="82"/>
  <c r="Z224" i="66"/>
  <c r="I240" i="82"/>
  <c r="Z249" i="66"/>
  <c r="Z272" i="66"/>
  <c r="I137" i="82"/>
  <c r="C11" i="66"/>
  <c r="C11" i="82"/>
  <c r="F11" i="66"/>
  <c r="D11" i="82"/>
  <c r="I11" i="66"/>
  <c r="E11" i="82"/>
  <c r="L11" i="66"/>
  <c r="F11" i="82"/>
  <c r="O11" i="66"/>
  <c r="G11" i="82"/>
  <c r="R11" i="66"/>
  <c r="H11" i="82"/>
  <c r="Z11" i="66"/>
  <c r="I11" i="82"/>
  <c r="C17" i="66"/>
  <c r="C17" i="82"/>
  <c r="C30" i="66"/>
  <c r="C30" i="82"/>
  <c r="C29" i="66"/>
  <c r="C29" i="82"/>
  <c r="C28" i="66"/>
  <c r="C28" i="82"/>
  <c r="C27" i="66"/>
  <c r="C27" i="82"/>
  <c r="C26" i="66"/>
  <c r="C26" i="82"/>
  <c r="C25" i="66"/>
  <c r="C25" i="82"/>
  <c r="C24" i="66"/>
  <c r="C24" i="82"/>
  <c r="C23" i="66"/>
  <c r="C23" i="82"/>
  <c r="C22" i="66"/>
  <c r="C22" i="82"/>
  <c r="C21" i="66"/>
  <c r="C21" i="82"/>
  <c r="C20" i="66"/>
  <c r="C20" i="82"/>
  <c r="C19" i="66"/>
  <c r="C19" i="82"/>
  <c r="C18" i="66"/>
  <c r="C18" i="82"/>
  <c r="C16" i="66"/>
  <c r="C16" i="82"/>
  <c r="C15" i="66"/>
  <c r="C15" i="82"/>
  <c r="C14" i="66"/>
  <c r="C14" i="82"/>
  <c r="C13" i="66"/>
  <c r="C13" i="82"/>
  <c r="C12" i="66"/>
  <c r="C12" i="82"/>
  <c r="I16" i="66"/>
  <c r="E16" i="82"/>
  <c r="I30" i="66"/>
  <c r="E30" i="82"/>
  <c r="I29" i="66"/>
  <c r="E29" i="82"/>
  <c r="I28" i="66"/>
  <c r="E28" i="82"/>
  <c r="I27" i="66"/>
  <c r="E27" i="82"/>
  <c r="I26" i="66"/>
  <c r="E26" i="82"/>
  <c r="I25" i="66"/>
  <c r="E25" i="82"/>
  <c r="I23" i="66"/>
  <c r="E23" i="82"/>
  <c r="I22" i="66"/>
  <c r="E22" i="82"/>
  <c r="I21" i="66"/>
  <c r="E21" i="82"/>
  <c r="I20" i="66"/>
  <c r="E20" i="82"/>
  <c r="I19" i="66"/>
  <c r="E19" i="82"/>
  <c r="I17" i="66"/>
  <c r="E17" i="82"/>
  <c r="I15" i="66"/>
  <c r="E15" i="82"/>
  <c r="I13" i="66"/>
  <c r="E13" i="82"/>
  <c r="I12" i="66"/>
  <c r="E12" i="82"/>
  <c r="F30" i="66"/>
  <c r="D30" i="82"/>
  <c r="F29" i="66"/>
  <c r="D29" i="82"/>
  <c r="F28" i="66"/>
  <c r="D28" i="82"/>
  <c r="F27" i="66"/>
  <c r="D27" i="82"/>
  <c r="F26" i="66"/>
  <c r="D26" i="82"/>
  <c r="F25" i="66"/>
  <c r="D25" i="82"/>
  <c r="F23" i="66"/>
  <c r="D23" i="82"/>
  <c r="F22" i="66"/>
  <c r="D22" i="82"/>
  <c r="F21" i="66"/>
  <c r="D21" i="82"/>
  <c r="F20" i="66"/>
  <c r="D20" i="82"/>
  <c r="F19" i="66"/>
  <c r="D19" i="82"/>
  <c r="F18" i="66"/>
  <c r="D18" i="82"/>
  <c r="F16" i="66"/>
  <c r="D16" i="82"/>
  <c r="F13" i="66"/>
  <c r="D13" i="82"/>
  <c r="F12" i="66"/>
  <c r="D12" i="82"/>
  <c r="F17" i="66"/>
  <c r="D17" i="82"/>
  <c r="F24" i="66"/>
  <c r="D24" i="82"/>
  <c r="F14" i="66"/>
  <c r="D14" i="82"/>
  <c r="F15" i="66"/>
  <c r="D15" i="82"/>
  <c r="I24" i="66"/>
  <c r="E24" i="82"/>
  <c r="I18" i="66"/>
  <c r="E18" i="82"/>
  <c r="E14" i="82"/>
  <c r="L12" i="66"/>
  <c r="F12" i="82"/>
  <c r="O12" i="66"/>
  <c r="G12" i="82"/>
  <c r="R12" i="66"/>
  <c r="H12" i="82"/>
  <c r="L13" i="66"/>
  <c r="F13" i="82"/>
  <c r="O13" i="66"/>
  <c r="G13" i="82"/>
  <c r="R13" i="66"/>
  <c r="H13" i="82"/>
  <c r="L14" i="66"/>
  <c r="F14" i="82"/>
  <c r="O14" i="66"/>
  <c r="G14" i="82"/>
  <c r="R14" i="66"/>
  <c r="H14" i="82"/>
  <c r="L15" i="66"/>
  <c r="F15" i="82"/>
  <c r="O15" i="66"/>
  <c r="G15" i="82"/>
  <c r="R15" i="66"/>
  <c r="H15" i="82"/>
  <c r="L16" i="66"/>
  <c r="F16" i="82"/>
  <c r="O16" i="66"/>
  <c r="G16" i="82"/>
  <c r="R16" i="66"/>
  <c r="H16" i="82"/>
  <c r="R17" i="66"/>
  <c r="H17" i="82"/>
  <c r="L18" i="66"/>
  <c r="F18" i="82"/>
  <c r="R18" i="66"/>
  <c r="H18" i="82"/>
  <c r="R19" i="66"/>
  <c r="H19" i="82"/>
  <c r="L20" i="66"/>
  <c r="F20" i="82"/>
  <c r="R20" i="66"/>
  <c r="H20" i="82"/>
  <c r="L21" i="66"/>
  <c r="F21" i="82"/>
  <c r="R21" i="66"/>
  <c r="H21" i="82"/>
  <c r="L22" i="66"/>
  <c r="F22" i="82"/>
  <c r="R22" i="66"/>
  <c r="H22" i="82"/>
  <c r="L23" i="66"/>
  <c r="F23" i="82"/>
  <c r="O23" i="66"/>
  <c r="G23" i="82"/>
  <c r="R23" i="66"/>
  <c r="H23" i="82"/>
  <c r="L24" i="66"/>
  <c r="F24" i="82"/>
  <c r="O24" i="66"/>
  <c r="G24" i="82"/>
  <c r="R24" i="66"/>
  <c r="H24" i="82"/>
  <c r="L25" i="66"/>
  <c r="F25" i="82"/>
  <c r="O25" i="66"/>
  <c r="G25" i="82"/>
  <c r="R25" i="66"/>
  <c r="H25" i="82"/>
  <c r="L26" i="66"/>
  <c r="F26" i="82"/>
  <c r="O26" i="66"/>
  <c r="G26" i="82"/>
  <c r="R26" i="66"/>
  <c r="H26" i="82"/>
  <c r="L27" i="66"/>
  <c r="F27" i="82"/>
  <c r="O27" i="66"/>
  <c r="G27" i="82"/>
  <c r="R27" i="66"/>
  <c r="H27" i="82"/>
  <c r="L28" i="66"/>
  <c r="F28" i="82"/>
  <c r="O28" i="66"/>
  <c r="G28" i="82"/>
  <c r="R28" i="66"/>
  <c r="H28" i="82"/>
  <c r="L29" i="66"/>
  <c r="F29" i="82"/>
  <c r="O29" i="66"/>
  <c r="G29" i="82"/>
  <c r="R29" i="66"/>
  <c r="H29" i="82"/>
  <c r="L30" i="66"/>
  <c r="F30" i="82"/>
  <c r="O30" i="66"/>
  <c r="G30" i="82"/>
  <c r="R30" i="66"/>
  <c r="H30" i="82"/>
  <c r="L17" i="66"/>
  <c r="F17" i="82"/>
  <c r="O17" i="66"/>
  <c r="G17" i="82"/>
  <c r="Z12" i="66"/>
  <c r="I12" i="82"/>
  <c r="Z13" i="66"/>
  <c r="I13" i="82"/>
  <c r="Z15" i="66"/>
  <c r="I15" i="82"/>
  <c r="Z16" i="66"/>
  <c r="I16" i="82"/>
  <c r="Z17" i="66"/>
  <c r="I17" i="82"/>
  <c r="Z19" i="66"/>
  <c r="I19" i="82"/>
  <c r="Z20" i="66"/>
  <c r="I20" i="82"/>
  <c r="Z21" i="66"/>
  <c r="I21" i="82"/>
  <c r="Z23" i="66"/>
  <c r="I23" i="82"/>
  <c r="Z24" i="66"/>
  <c r="I24" i="82"/>
  <c r="Z25" i="66"/>
  <c r="I25" i="82"/>
  <c r="Z27" i="66"/>
  <c r="I27" i="82"/>
  <c r="Z28" i="66"/>
  <c r="I28" i="82"/>
  <c r="Z29" i="66"/>
  <c r="I29" i="82"/>
  <c r="C59" i="66"/>
  <c r="C34" i="82"/>
  <c r="F59" i="66"/>
  <c r="D34" i="82"/>
  <c r="I59" i="66"/>
  <c r="E34" i="82"/>
  <c r="L59" i="66"/>
  <c r="F34" i="82"/>
  <c r="O59" i="66"/>
  <c r="G34" i="82"/>
  <c r="R59" i="66"/>
  <c r="H34" i="82"/>
  <c r="I78" i="66"/>
  <c r="E53" i="82"/>
  <c r="I77" i="66"/>
  <c r="E52" i="82"/>
  <c r="I76" i="66"/>
  <c r="E51" i="82"/>
  <c r="I75" i="66"/>
  <c r="E50" i="82"/>
  <c r="I74" i="66"/>
  <c r="E49" i="82"/>
  <c r="I73" i="66"/>
  <c r="E48" i="82"/>
  <c r="I71" i="66"/>
  <c r="E46" i="82"/>
  <c r="I70" i="66"/>
  <c r="E45" i="82"/>
  <c r="I69" i="66"/>
  <c r="E44" i="82"/>
  <c r="I68" i="66"/>
  <c r="E43" i="82"/>
  <c r="I67" i="66"/>
  <c r="E42" i="82"/>
  <c r="I66" i="66"/>
  <c r="E41" i="82"/>
  <c r="I65" i="66"/>
  <c r="E40" i="82"/>
  <c r="I64" i="66"/>
  <c r="E39" i="82"/>
  <c r="I63" i="66"/>
  <c r="E38" i="82"/>
  <c r="I61" i="66"/>
  <c r="E36" i="82"/>
  <c r="I60" i="66"/>
  <c r="E35" i="82"/>
  <c r="F78" i="66"/>
  <c r="D53" i="82"/>
  <c r="F77" i="66"/>
  <c r="D52" i="82"/>
  <c r="F76" i="66"/>
  <c r="D51" i="82"/>
  <c r="F74" i="66"/>
  <c r="D49" i="82"/>
  <c r="F73" i="66"/>
  <c r="D48" i="82"/>
  <c r="F72" i="66"/>
  <c r="D47" i="82"/>
  <c r="F71" i="66"/>
  <c r="D46" i="82"/>
  <c r="F70" i="66"/>
  <c r="D45" i="82"/>
  <c r="F69" i="66"/>
  <c r="D44" i="82"/>
  <c r="F68" i="66"/>
  <c r="D43" i="82"/>
  <c r="F67" i="66"/>
  <c r="D42" i="82"/>
  <c r="F66" i="66"/>
  <c r="D41" i="82"/>
  <c r="F64" i="66"/>
  <c r="D39" i="82"/>
  <c r="F63" i="66"/>
  <c r="D38" i="82"/>
  <c r="F62" i="66"/>
  <c r="D37" i="82"/>
  <c r="F61" i="66"/>
  <c r="D36" i="82"/>
  <c r="F60" i="66"/>
  <c r="D35" i="82"/>
  <c r="F75" i="66"/>
  <c r="D50" i="82"/>
  <c r="F65" i="66"/>
  <c r="D40" i="82"/>
  <c r="I62" i="66"/>
  <c r="E37" i="82"/>
  <c r="I72" i="66"/>
  <c r="E47" i="82"/>
  <c r="C60" i="66"/>
  <c r="C35" i="82"/>
  <c r="L60" i="66"/>
  <c r="F35" i="82"/>
  <c r="O60" i="66"/>
  <c r="G35" i="82"/>
  <c r="R60" i="66"/>
  <c r="H35" i="82"/>
  <c r="C61" i="66"/>
  <c r="C36" i="82"/>
  <c r="L61" i="66"/>
  <c r="F36" i="82"/>
  <c r="O61" i="66"/>
  <c r="G36" i="82"/>
  <c r="R61" i="66"/>
  <c r="H36" i="82"/>
  <c r="C62" i="66"/>
  <c r="C37" i="82"/>
  <c r="L62" i="66"/>
  <c r="F37" i="82"/>
  <c r="O62" i="66"/>
  <c r="G37" i="82"/>
  <c r="R62" i="66"/>
  <c r="H37" i="82"/>
  <c r="C63" i="66"/>
  <c r="C38" i="82"/>
  <c r="L63" i="66"/>
  <c r="F38" i="82"/>
  <c r="O63" i="66"/>
  <c r="G38" i="82"/>
  <c r="R63" i="66"/>
  <c r="H38" i="82"/>
  <c r="C64" i="66"/>
  <c r="C39" i="82"/>
  <c r="L64" i="66"/>
  <c r="F39" i="82"/>
  <c r="O64" i="66"/>
  <c r="G39" i="82"/>
  <c r="R64" i="66"/>
  <c r="H39" i="82"/>
  <c r="C65" i="66"/>
  <c r="C40" i="82"/>
  <c r="L65" i="66"/>
  <c r="F40" i="82"/>
  <c r="O65" i="66"/>
  <c r="G40" i="82"/>
  <c r="R65" i="66"/>
  <c r="H40" i="82"/>
  <c r="C66" i="66"/>
  <c r="C41" i="82"/>
  <c r="L66" i="66"/>
  <c r="F41" i="82"/>
  <c r="R66" i="66"/>
  <c r="H41" i="82"/>
  <c r="C67" i="66"/>
  <c r="C42" i="82"/>
  <c r="R67" i="66"/>
  <c r="H42" i="82"/>
  <c r="C68" i="66"/>
  <c r="C43" i="82"/>
  <c r="L68" i="66"/>
  <c r="F43" i="82"/>
  <c r="R68" i="66"/>
  <c r="H43" i="82"/>
  <c r="C69" i="66"/>
  <c r="C44" i="82"/>
  <c r="L69" i="66"/>
  <c r="F44" i="82"/>
  <c r="R69" i="66"/>
  <c r="H44" i="82"/>
  <c r="C70" i="66"/>
  <c r="C45" i="82"/>
  <c r="L70" i="66"/>
  <c r="F45" i="82"/>
  <c r="R70" i="66"/>
  <c r="H45" i="82"/>
  <c r="C71" i="66"/>
  <c r="C46" i="82"/>
  <c r="L71" i="66"/>
  <c r="F46" i="82"/>
  <c r="O71" i="66"/>
  <c r="G46" i="82"/>
  <c r="R71" i="66"/>
  <c r="H46" i="82"/>
  <c r="C72" i="66"/>
  <c r="C47" i="82"/>
  <c r="L72" i="66"/>
  <c r="F47" i="82"/>
  <c r="O72" i="66"/>
  <c r="G47" i="82"/>
  <c r="R72" i="66"/>
  <c r="H47" i="82"/>
  <c r="C73" i="66"/>
  <c r="C48" i="82"/>
  <c r="L73" i="66"/>
  <c r="F48" i="82"/>
  <c r="O73" i="66"/>
  <c r="G48" i="82"/>
  <c r="R73" i="66"/>
  <c r="H48" i="82"/>
  <c r="C74" i="66"/>
  <c r="C49" i="82"/>
  <c r="L74" i="66"/>
  <c r="F49" i="82"/>
  <c r="O74" i="66"/>
  <c r="G49" i="82"/>
  <c r="R74" i="66"/>
  <c r="H49" i="82"/>
  <c r="C75" i="66"/>
  <c r="C50" i="82"/>
  <c r="L75" i="66"/>
  <c r="F50" i="82"/>
  <c r="O75" i="66"/>
  <c r="G50" i="82"/>
  <c r="R75" i="66"/>
  <c r="H50" i="82"/>
  <c r="C76" i="66"/>
  <c r="C51" i="82"/>
  <c r="L76" i="66"/>
  <c r="F51" i="82"/>
  <c r="O76" i="66"/>
  <c r="G51" i="82"/>
  <c r="R76" i="66"/>
  <c r="H51" i="82"/>
  <c r="C77" i="66"/>
  <c r="C52" i="82"/>
  <c r="L77" i="66"/>
  <c r="F52" i="82"/>
  <c r="O77" i="66"/>
  <c r="G52" i="82"/>
  <c r="R77" i="66"/>
  <c r="H52" i="82"/>
  <c r="C78" i="66"/>
  <c r="C53" i="82"/>
  <c r="L78" i="66"/>
  <c r="F53" i="82"/>
  <c r="O78" i="66"/>
  <c r="G53" i="82"/>
  <c r="R78" i="66"/>
  <c r="H53" i="82"/>
  <c r="R82" i="66"/>
  <c r="H57" i="82"/>
  <c r="O82" i="66"/>
  <c r="G57" i="82"/>
  <c r="L82" i="66"/>
  <c r="F57" i="82"/>
  <c r="C82" i="66"/>
  <c r="C57" i="82"/>
  <c r="F82" i="66"/>
  <c r="D57" i="82"/>
  <c r="I82" i="66"/>
  <c r="E57" i="82"/>
  <c r="I93" i="66"/>
  <c r="E68" i="82"/>
  <c r="I92" i="66"/>
  <c r="E67" i="82"/>
  <c r="I91" i="66"/>
  <c r="E66" i="82"/>
  <c r="I90" i="66"/>
  <c r="E65" i="82"/>
  <c r="I88" i="66"/>
  <c r="E63" i="82"/>
  <c r="I87" i="66"/>
  <c r="E62" i="82"/>
  <c r="I86" i="66"/>
  <c r="E61" i="82"/>
  <c r="I85" i="66"/>
  <c r="E60" i="82"/>
  <c r="I84" i="66"/>
  <c r="E59" i="82"/>
  <c r="I83" i="66"/>
  <c r="E58" i="82"/>
  <c r="F93" i="66"/>
  <c r="D68" i="82"/>
  <c r="F92" i="66"/>
  <c r="D67" i="82"/>
  <c r="F91" i="66"/>
  <c r="D66" i="82"/>
  <c r="F90" i="66"/>
  <c r="D65" i="82"/>
  <c r="F89" i="66"/>
  <c r="D64" i="82"/>
  <c r="F87" i="66"/>
  <c r="D62" i="82"/>
  <c r="F86" i="66"/>
  <c r="D61" i="82"/>
  <c r="F84" i="66"/>
  <c r="D59" i="82"/>
  <c r="F83" i="66"/>
  <c r="D58" i="82"/>
  <c r="F88" i="66"/>
  <c r="D63" i="82"/>
  <c r="F101" i="66"/>
  <c r="D76" i="82"/>
  <c r="F100" i="66"/>
  <c r="D75" i="82"/>
  <c r="F99" i="66"/>
  <c r="D74" i="82"/>
  <c r="F98" i="66"/>
  <c r="D73" i="82"/>
  <c r="F97" i="66"/>
  <c r="D72" i="82"/>
  <c r="F96" i="66"/>
  <c r="D71" i="82"/>
  <c r="F95" i="66"/>
  <c r="D70" i="82"/>
  <c r="F94" i="66"/>
  <c r="D69" i="82"/>
  <c r="F85" i="66"/>
  <c r="D60" i="82"/>
  <c r="I96" i="66"/>
  <c r="E71" i="82"/>
  <c r="I101" i="66"/>
  <c r="E76" i="82"/>
  <c r="I100" i="66"/>
  <c r="E75" i="82"/>
  <c r="I99" i="66"/>
  <c r="E74" i="82"/>
  <c r="I98" i="66"/>
  <c r="E73" i="82"/>
  <c r="I97" i="66"/>
  <c r="E72" i="82"/>
  <c r="I95" i="66"/>
  <c r="E70" i="82"/>
  <c r="I94" i="66"/>
  <c r="E69" i="82"/>
  <c r="I89" i="66"/>
  <c r="E64" i="82"/>
  <c r="C83" i="66"/>
  <c r="C58" i="82"/>
  <c r="L83" i="66"/>
  <c r="F58" i="82"/>
  <c r="O83" i="66"/>
  <c r="G58" i="82"/>
  <c r="R83" i="66"/>
  <c r="H58" i="82"/>
  <c r="C84" i="66"/>
  <c r="C59" i="82"/>
  <c r="L84" i="66"/>
  <c r="F59" i="82"/>
  <c r="O84" i="66"/>
  <c r="G59" i="82"/>
  <c r="R84" i="66"/>
  <c r="H59" i="82"/>
  <c r="C85" i="66"/>
  <c r="C60" i="82"/>
  <c r="L85" i="66"/>
  <c r="F60" i="82"/>
  <c r="O85" i="66"/>
  <c r="G60" i="82"/>
  <c r="R85" i="66"/>
  <c r="H60" i="82"/>
  <c r="C86" i="66"/>
  <c r="C61" i="82"/>
  <c r="L86" i="66"/>
  <c r="F61" i="82"/>
  <c r="O86" i="66"/>
  <c r="G61" i="82"/>
  <c r="R86" i="66"/>
  <c r="H61" i="82"/>
  <c r="C87" i="66"/>
  <c r="C62" i="82"/>
  <c r="L87" i="66"/>
  <c r="F62" i="82"/>
  <c r="O87" i="66"/>
  <c r="G62" i="82"/>
  <c r="R87" i="66"/>
  <c r="H62" i="82"/>
  <c r="C88" i="66"/>
  <c r="C63" i="82"/>
  <c r="L88" i="66"/>
  <c r="F63" i="82"/>
  <c r="O88" i="66"/>
  <c r="G63" i="82"/>
  <c r="R88" i="66"/>
  <c r="H63" i="82"/>
  <c r="C89" i="66"/>
  <c r="C64" i="82"/>
  <c r="L89" i="66"/>
  <c r="F64" i="82"/>
  <c r="R89" i="66"/>
  <c r="H64" i="82"/>
  <c r="C90" i="66"/>
  <c r="C65" i="82"/>
  <c r="R90" i="66"/>
  <c r="H65" i="82"/>
  <c r="C91" i="66"/>
  <c r="C66" i="82"/>
  <c r="L91" i="66"/>
  <c r="F66" i="82"/>
  <c r="R91" i="66"/>
  <c r="H66" i="82"/>
  <c r="C92" i="66"/>
  <c r="C67" i="82"/>
  <c r="L92" i="66"/>
  <c r="F67" i="82"/>
  <c r="R92" i="66"/>
  <c r="H67" i="82"/>
  <c r="C93" i="66"/>
  <c r="C68" i="82"/>
  <c r="L93" i="66"/>
  <c r="F68" i="82"/>
  <c r="R93" i="66"/>
  <c r="H68" i="82"/>
  <c r="R94" i="66"/>
  <c r="H69" i="82"/>
  <c r="R95" i="66"/>
  <c r="H70" i="82"/>
  <c r="R96" i="66"/>
  <c r="H71" i="82"/>
  <c r="R97" i="66"/>
  <c r="H72" i="82"/>
  <c r="R98" i="66"/>
  <c r="H73" i="82"/>
  <c r="R99" i="66"/>
  <c r="H74" i="82"/>
  <c r="R100" i="66"/>
  <c r="H75" i="82"/>
  <c r="R101" i="66"/>
  <c r="H76" i="82"/>
  <c r="C94" i="66"/>
  <c r="C69" i="82"/>
  <c r="L94" i="66"/>
  <c r="F69" i="82"/>
  <c r="O94" i="66"/>
  <c r="G69" i="82"/>
  <c r="C95" i="66"/>
  <c r="C70" i="82"/>
  <c r="L95" i="66"/>
  <c r="F70" i="82"/>
  <c r="O95" i="66"/>
  <c r="G70" i="82"/>
  <c r="C96" i="66"/>
  <c r="C71" i="82"/>
  <c r="L96" i="66"/>
  <c r="F71" i="82"/>
  <c r="O96" i="66"/>
  <c r="G71" i="82"/>
  <c r="C97" i="66"/>
  <c r="C72" i="82"/>
  <c r="L97" i="66"/>
  <c r="F72" i="82"/>
  <c r="O97" i="66"/>
  <c r="G72" i="82"/>
  <c r="C98" i="66"/>
  <c r="C73" i="82"/>
  <c r="L98" i="66"/>
  <c r="F73" i="82"/>
  <c r="O98" i="66"/>
  <c r="G73" i="82"/>
  <c r="C99" i="66"/>
  <c r="C74" i="82"/>
  <c r="L99" i="66"/>
  <c r="F74" i="82"/>
  <c r="O99" i="66"/>
  <c r="G74" i="82"/>
  <c r="C100" i="66"/>
  <c r="C75" i="82"/>
  <c r="L100" i="66"/>
  <c r="F75" i="82"/>
  <c r="O100" i="66"/>
  <c r="G75" i="82"/>
  <c r="C101" i="66"/>
  <c r="C76" i="82"/>
  <c r="L101" i="66"/>
  <c r="F76" i="82"/>
  <c r="O101" i="66"/>
  <c r="G76" i="82"/>
  <c r="I53" i="66"/>
  <c r="E99" i="82"/>
  <c r="I52" i="66"/>
  <c r="E98" i="82"/>
  <c r="I51" i="66"/>
  <c r="E97" i="82"/>
  <c r="I50" i="66"/>
  <c r="E96" i="82"/>
  <c r="I49" i="66"/>
  <c r="E95" i="82"/>
  <c r="I48" i="66"/>
  <c r="E94" i="82"/>
  <c r="I46" i="66"/>
  <c r="E92" i="82"/>
  <c r="I45" i="66"/>
  <c r="E91" i="82"/>
  <c r="I44" i="66"/>
  <c r="E90" i="82"/>
  <c r="I43" i="66"/>
  <c r="E89" i="82"/>
  <c r="I42" i="66"/>
  <c r="E88" i="82"/>
  <c r="I40" i="66"/>
  <c r="E86" i="82"/>
  <c r="I39" i="66"/>
  <c r="E85" i="82"/>
  <c r="I38" i="66"/>
  <c r="E84" i="82"/>
  <c r="I37" i="66"/>
  <c r="E83" i="82"/>
  <c r="I36" i="66"/>
  <c r="E82" i="82"/>
  <c r="I35" i="66"/>
  <c r="E81" i="82"/>
  <c r="F53" i="66"/>
  <c r="D99" i="82"/>
  <c r="F52" i="66"/>
  <c r="D98" i="82"/>
  <c r="F51" i="66"/>
  <c r="D97" i="82"/>
  <c r="F49" i="66"/>
  <c r="D95" i="82"/>
  <c r="F48" i="66"/>
  <c r="D94" i="82"/>
  <c r="F47" i="66"/>
  <c r="D93" i="82"/>
  <c r="F46" i="66"/>
  <c r="D92" i="82"/>
  <c r="F45" i="66"/>
  <c r="D91" i="82"/>
  <c r="F44" i="66"/>
  <c r="D90" i="82"/>
  <c r="F43" i="66"/>
  <c r="D89" i="82"/>
  <c r="F42" i="66"/>
  <c r="D88" i="82"/>
  <c r="F41" i="66"/>
  <c r="D87" i="82"/>
  <c r="F39" i="66"/>
  <c r="D85" i="82"/>
  <c r="F38" i="66"/>
  <c r="D84" i="82"/>
  <c r="F36" i="66"/>
  <c r="D82" i="82"/>
  <c r="F35" i="66"/>
  <c r="D81" i="82"/>
  <c r="F50" i="66"/>
  <c r="D96" i="82"/>
  <c r="F40" i="66"/>
  <c r="D86" i="82"/>
  <c r="F37" i="66"/>
  <c r="D83" i="82"/>
  <c r="I41" i="66"/>
  <c r="E87" i="82"/>
  <c r="I47" i="66"/>
  <c r="E93" i="82"/>
  <c r="C35" i="66"/>
  <c r="C81" i="82"/>
  <c r="L35" i="66"/>
  <c r="F81" i="82"/>
  <c r="O35" i="66"/>
  <c r="G81" i="82"/>
  <c r="R35" i="66"/>
  <c r="H81" i="82"/>
  <c r="C36" i="66"/>
  <c r="C82" i="82"/>
  <c r="L36" i="66"/>
  <c r="F82" i="82"/>
  <c r="O36" i="66"/>
  <c r="G82" i="82"/>
  <c r="R36" i="66"/>
  <c r="H82" i="82"/>
  <c r="C37" i="66"/>
  <c r="C83" i="82"/>
  <c r="L37" i="66"/>
  <c r="F83" i="82"/>
  <c r="O37" i="66"/>
  <c r="G83" i="82"/>
  <c r="R37" i="66"/>
  <c r="H83" i="82"/>
  <c r="C38" i="66"/>
  <c r="C84" i="82"/>
  <c r="L38" i="66"/>
  <c r="F84" i="82"/>
  <c r="O38" i="66"/>
  <c r="G84" i="82"/>
  <c r="R38" i="66"/>
  <c r="H84" i="82"/>
  <c r="C39" i="66"/>
  <c r="C85" i="82"/>
  <c r="L39" i="66"/>
  <c r="F85" i="82"/>
  <c r="O39" i="66"/>
  <c r="G85" i="82"/>
  <c r="R39" i="66"/>
  <c r="H85" i="82"/>
  <c r="C40" i="66"/>
  <c r="C86" i="82"/>
  <c r="L40" i="66"/>
  <c r="F86" i="82"/>
  <c r="O40" i="66"/>
  <c r="G86" i="82"/>
  <c r="R40" i="66"/>
  <c r="H86" i="82"/>
  <c r="C41" i="66"/>
  <c r="C87" i="82"/>
  <c r="L41" i="66"/>
  <c r="F87" i="82"/>
  <c r="R41" i="66"/>
  <c r="H87" i="82"/>
  <c r="C42" i="66"/>
  <c r="C88" i="82"/>
  <c r="R42" i="66"/>
  <c r="H88" i="82"/>
  <c r="C43" i="66"/>
  <c r="C89" i="82"/>
  <c r="L43" i="66"/>
  <c r="F89" i="82"/>
  <c r="R43" i="66"/>
  <c r="H89" i="82"/>
  <c r="C44" i="66"/>
  <c r="C90" i="82"/>
  <c r="L44" i="66"/>
  <c r="F90" i="82"/>
  <c r="R44" i="66"/>
  <c r="H90" i="82"/>
  <c r="C45" i="66"/>
  <c r="C91" i="82"/>
  <c r="L45" i="66"/>
  <c r="F91" i="82"/>
  <c r="R45" i="66"/>
  <c r="H91" i="82"/>
  <c r="C46" i="66"/>
  <c r="C92" i="82"/>
  <c r="L46" i="66"/>
  <c r="F92" i="82"/>
  <c r="O46" i="66"/>
  <c r="G92" i="82"/>
  <c r="R46" i="66"/>
  <c r="H92" i="82"/>
  <c r="C47" i="66"/>
  <c r="C93" i="82"/>
  <c r="L47" i="66"/>
  <c r="F93" i="82"/>
  <c r="O47" i="66"/>
  <c r="G93" i="82"/>
  <c r="R47" i="66"/>
  <c r="H93" i="82"/>
  <c r="C48" i="66"/>
  <c r="C94" i="82"/>
  <c r="L48" i="66"/>
  <c r="F94" i="82"/>
  <c r="O48" i="66"/>
  <c r="G94" i="82"/>
  <c r="R48" i="66"/>
  <c r="H94" i="82"/>
  <c r="C49" i="66"/>
  <c r="C95" i="82"/>
  <c r="L49" i="66"/>
  <c r="F95" i="82"/>
  <c r="O49" i="66"/>
  <c r="G95" i="82"/>
  <c r="R49" i="66"/>
  <c r="H95" i="82"/>
  <c r="C50" i="66"/>
  <c r="C96" i="82"/>
  <c r="L50" i="66"/>
  <c r="F96" i="82"/>
  <c r="O50" i="66"/>
  <c r="G96" i="82"/>
  <c r="R50" i="66"/>
  <c r="H96" i="82"/>
  <c r="C51" i="66"/>
  <c r="C97" i="82"/>
  <c r="L51" i="66"/>
  <c r="F97" i="82"/>
  <c r="O51" i="66"/>
  <c r="G97" i="82"/>
  <c r="R51" i="66"/>
  <c r="H97" i="82"/>
  <c r="C52" i="66"/>
  <c r="C98" i="82"/>
  <c r="L52" i="66"/>
  <c r="F98" i="82"/>
  <c r="O52" i="66"/>
  <c r="G98" i="82"/>
  <c r="R52" i="66"/>
  <c r="H98" i="82"/>
  <c r="C53" i="66"/>
  <c r="C99" i="82"/>
  <c r="L53" i="66"/>
  <c r="F99" i="82"/>
  <c r="O53" i="66"/>
  <c r="G99" i="82"/>
  <c r="R53" i="66"/>
  <c r="H99" i="82"/>
  <c r="R34" i="66"/>
  <c r="H80" i="82"/>
  <c r="O34" i="66"/>
  <c r="G80" i="82"/>
  <c r="L34" i="66"/>
  <c r="F80" i="82"/>
  <c r="C34" i="66"/>
  <c r="C80" i="82"/>
  <c r="F34" i="66"/>
  <c r="D80" i="82"/>
  <c r="I34" i="66"/>
  <c r="E80" i="82"/>
  <c r="C107" i="66"/>
  <c r="C115" i="82"/>
  <c r="Z107" i="66"/>
  <c r="I115" i="82"/>
  <c r="R107" i="66"/>
  <c r="H115" i="82"/>
  <c r="O107" i="66"/>
  <c r="G115" i="82"/>
  <c r="L107" i="66"/>
  <c r="F115" i="82"/>
  <c r="F107" i="66"/>
  <c r="D115" i="82"/>
  <c r="I107" i="66"/>
  <c r="E115" i="82"/>
  <c r="I126" i="66"/>
  <c r="E134" i="82"/>
  <c r="I125" i="66"/>
  <c r="E133" i="82"/>
  <c r="I124" i="66"/>
  <c r="E132" i="82"/>
  <c r="I123" i="66"/>
  <c r="E131" i="82"/>
  <c r="I122" i="66"/>
  <c r="E130" i="82"/>
  <c r="I121" i="66"/>
  <c r="E129" i="82"/>
  <c r="I120" i="66"/>
  <c r="E128" i="82"/>
  <c r="I119" i="66"/>
  <c r="E127" i="82"/>
  <c r="I118" i="66"/>
  <c r="E126" i="82"/>
  <c r="I117" i="66"/>
  <c r="E125" i="82"/>
  <c r="I116" i="66"/>
  <c r="E124" i="82"/>
  <c r="I112" i="66"/>
  <c r="E120" i="82"/>
  <c r="I111" i="66"/>
  <c r="E119" i="82"/>
  <c r="I110" i="66"/>
  <c r="E118" i="82"/>
  <c r="I109" i="66"/>
  <c r="E117" i="82"/>
  <c r="I108" i="66"/>
  <c r="E116" i="82"/>
  <c r="F126" i="66"/>
  <c r="D134" i="82"/>
  <c r="F125" i="66"/>
  <c r="D133" i="82"/>
  <c r="F124" i="66"/>
  <c r="D132" i="82"/>
  <c r="F123" i="66"/>
  <c r="D131" i="82"/>
  <c r="F122" i="66"/>
  <c r="D130" i="82"/>
  <c r="F121" i="66"/>
  <c r="D129" i="82"/>
  <c r="F120" i="66"/>
  <c r="D128" i="82"/>
  <c r="F119" i="66"/>
  <c r="D127" i="82"/>
  <c r="F118" i="66"/>
  <c r="D126" i="82"/>
  <c r="F117" i="66"/>
  <c r="D125" i="82"/>
  <c r="F116" i="66"/>
  <c r="D124" i="82"/>
  <c r="F115" i="66"/>
  <c r="D123" i="82"/>
  <c r="F112" i="66"/>
  <c r="D120" i="82"/>
  <c r="F111" i="66"/>
  <c r="D119" i="82"/>
  <c r="F109" i="66"/>
  <c r="D117" i="82"/>
  <c r="F113" i="66"/>
  <c r="D121" i="82"/>
  <c r="F110" i="66"/>
  <c r="D118" i="82"/>
  <c r="F114" i="66"/>
  <c r="D122" i="82"/>
  <c r="F108" i="66"/>
  <c r="D116" i="82"/>
  <c r="I115" i="66"/>
  <c r="E123" i="82"/>
  <c r="I114" i="66"/>
  <c r="E122" i="82"/>
  <c r="I113" i="66"/>
  <c r="E121" i="82"/>
  <c r="C108" i="66"/>
  <c r="C116" i="82"/>
  <c r="L108" i="66"/>
  <c r="F116" i="82"/>
  <c r="O108" i="66"/>
  <c r="G116" i="82"/>
  <c r="R108" i="66"/>
  <c r="H116" i="82"/>
  <c r="C109" i="66"/>
  <c r="C117" i="82"/>
  <c r="L109" i="66"/>
  <c r="F117" i="82"/>
  <c r="O109" i="66"/>
  <c r="G117" i="82"/>
  <c r="R109" i="66"/>
  <c r="H117" i="82"/>
  <c r="C110" i="66"/>
  <c r="C118" i="82"/>
  <c r="L110" i="66"/>
  <c r="F118" i="82"/>
  <c r="O110" i="66"/>
  <c r="G118" i="82"/>
  <c r="R110" i="66"/>
  <c r="H118" i="82"/>
  <c r="C111" i="66"/>
  <c r="C119" i="82"/>
  <c r="L111" i="66"/>
  <c r="F119" i="82"/>
  <c r="O111" i="66"/>
  <c r="G119" i="82"/>
  <c r="R111" i="66"/>
  <c r="H119" i="82"/>
  <c r="C112" i="66"/>
  <c r="C120" i="82"/>
  <c r="L112" i="66"/>
  <c r="F120" i="82"/>
  <c r="O112" i="66"/>
  <c r="G120" i="82"/>
  <c r="R112" i="66"/>
  <c r="H120" i="82"/>
  <c r="C113" i="66"/>
  <c r="C121" i="82"/>
  <c r="L113" i="66"/>
  <c r="F121" i="82"/>
  <c r="O113" i="66"/>
  <c r="G121" i="82"/>
  <c r="R113" i="66"/>
  <c r="H121" i="82"/>
  <c r="C114" i="66"/>
  <c r="C122" i="82"/>
  <c r="L114" i="66"/>
  <c r="F122" i="82"/>
  <c r="R114" i="66"/>
  <c r="H122" i="82"/>
  <c r="C115" i="66"/>
  <c r="C123" i="82"/>
  <c r="R115" i="66"/>
  <c r="H123" i="82"/>
  <c r="C116" i="66"/>
  <c r="C124" i="82"/>
  <c r="L116" i="66"/>
  <c r="F124" i="82"/>
  <c r="R116" i="66"/>
  <c r="H124" i="82"/>
  <c r="C117" i="66"/>
  <c r="C125" i="82"/>
  <c r="L117" i="66"/>
  <c r="F125" i="82"/>
  <c r="R117" i="66"/>
  <c r="H125" i="82"/>
  <c r="C118" i="66"/>
  <c r="C126" i="82"/>
  <c r="L118" i="66"/>
  <c r="F126" i="82"/>
  <c r="R118" i="66"/>
  <c r="H126" i="82"/>
  <c r="C119" i="66"/>
  <c r="C127" i="82"/>
  <c r="L119" i="66"/>
  <c r="F127" i="82"/>
  <c r="O119" i="66"/>
  <c r="G127" i="82"/>
  <c r="R119" i="66"/>
  <c r="H127" i="82"/>
  <c r="C120" i="66"/>
  <c r="C128" i="82"/>
  <c r="L120" i="66"/>
  <c r="F128" i="82"/>
  <c r="O120" i="66"/>
  <c r="G128" i="82"/>
  <c r="R120" i="66"/>
  <c r="H128" i="82"/>
  <c r="C121" i="66"/>
  <c r="C129" i="82"/>
  <c r="L121" i="66"/>
  <c r="F129" i="82"/>
  <c r="O121" i="66"/>
  <c r="G129" i="82"/>
  <c r="R121" i="66"/>
  <c r="H129" i="82"/>
  <c r="C122" i="66"/>
  <c r="C130" i="82"/>
  <c r="L122" i="66"/>
  <c r="F130" i="82"/>
  <c r="O122" i="66"/>
  <c r="G130" i="82"/>
  <c r="R122" i="66"/>
  <c r="H130" i="82"/>
  <c r="C123" i="66"/>
  <c r="C131" i="82"/>
  <c r="L123" i="66"/>
  <c r="F131" i="82"/>
  <c r="O123" i="66"/>
  <c r="G131" i="82"/>
  <c r="R123" i="66"/>
  <c r="H131" i="82"/>
  <c r="C124" i="66"/>
  <c r="C132" i="82"/>
  <c r="L124" i="66"/>
  <c r="F132" i="82"/>
  <c r="O124" i="66"/>
  <c r="G132" i="82"/>
  <c r="R124" i="66"/>
  <c r="H132" i="82"/>
  <c r="C125" i="66"/>
  <c r="C133" i="82"/>
  <c r="L125" i="66"/>
  <c r="F133" i="82"/>
  <c r="O125" i="66"/>
  <c r="G133" i="82"/>
  <c r="R125" i="66"/>
  <c r="H133" i="82"/>
  <c r="C126" i="66"/>
  <c r="C134" i="82"/>
  <c r="L126" i="66"/>
  <c r="F134" i="82"/>
  <c r="O126" i="66"/>
  <c r="G134" i="82"/>
  <c r="R126" i="66"/>
  <c r="H134" i="82"/>
  <c r="Z108" i="66"/>
  <c r="I116" i="82"/>
  <c r="Z109" i="66"/>
  <c r="I117" i="82"/>
  <c r="Z110" i="66"/>
  <c r="I118" i="82"/>
  <c r="Z111" i="66"/>
  <c r="I119" i="82"/>
  <c r="Z112" i="66"/>
  <c r="I120" i="82"/>
  <c r="Z113" i="66"/>
  <c r="I121" i="82"/>
  <c r="Z114" i="66"/>
  <c r="I122" i="82"/>
  <c r="Z115" i="66"/>
  <c r="I123" i="82"/>
  <c r="Z116" i="66"/>
  <c r="I124" i="82"/>
  <c r="Z117" i="66"/>
  <c r="I125" i="82"/>
  <c r="Z118" i="66"/>
  <c r="I126" i="82"/>
  <c r="Z119" i="66"/>
  <c r="I127" i="82"/>
  <c r="Z120" i="66"/>
  <c r="I128" i="82"/>
  <c r="Z121" i="66"/>
  <c r="I129" i="82"/>
  <c r="Z122" i="66"/>
  <c r="I130" i="82"/>
  <c r="Z123" i="66"/>
  <c r="I131" i="82"/>
  <c r="Z124" i="66"/>
  <c r="I132" i="82"/>
  <c r="Z125" i="66"/>
  <c r="I133" i="82"/>
  <c r="Z126" i="66"/>
  <c r="I134" i="82"/>
  <c r="Z130" i="66"/>
  <c r="I138" i="82"/>
  <c r="R130" i="66"/>
  <c r="H138" i="82"/>
  <c r="O130" i="66"/>
  <c r="G138" i="82"/>
  <c r="L130" i="66"/>
  <c r="F138" i="82"/>
  <c r="C130" i="66"/>
  <c r="C138" i="82"/>
  <c r="F130" i="66"/>
  <c r="D138" i="82"/>
  <c r="I130" i="66"/>
  <c r="E138" i="82"/>
  <c r="I149" i="66"/>
  <c r="E157" i="82"/>
  <c r="I146" i="66"/>
  <c r="E154" i="82"/>
  <c r="I145" i="66"/>
  <c r="E153" i="82"/>
  <c r="I144" i="66"/>
  <c r="E152" i="82"/>
  <c r="I143" i="66"/>
  <c r="E151" i="82"/>
  <c r="I142" i="66"/>
  <c r="E150" i="82"/>
  <c r="I141" i="66"/>
  <c r="E149" i="82"/>
  <c r="I140" i="66"/>
  <c r="E148" i="82"/>
  <c r="I139" i="66"/>
  <c r="E147" i="82"/>
  <c r="I138" i="66"/>
  <c r="E146" i="82"/>
  <c r="I137" i="66"/>
  <c r="E145" i="82"/>
  <c r="I136" i="66"/>
  <c r="E144" i="82"/>
  <c r="I135" i="66"/>
  <c r="E143" i="82"/>
  <c r="I134" i="66"/>
  <c r="E142" i="82"/>
  <c r="I133" i="66"/>
  <c r="E141" i="82"/>
  <c r="I132" i="66"/>
  <c r="E140" i="82"/>
  <c r="I131" i="66"/>
  <c r="E139" i="82"/>
  <c r="F146" i="66"/>
  <c r="D154" i="82"/>
  <c r="F145" i="66"/>
  <c r="D153" i="82"/>
  <c r="F144" i="66"/>
  <c r="D152" i="82"/>
  <c r="F143" i="66"/>
  <c r="D151" i="82"/>
  <c r="F139" i="66"/>
  <c r="D147" i="82"/>
  <c r="F138" i="66"/>
  <c r="D146" i="82"/>
  <c r="F135" i="66"/>
  <c r="D143" i="82"/>
  <c r="F134" i="66"/>
  <c r="D142" i="82"/>
  <c r="F133" i="66"/>
  <c r="D141" i="82"/>
  <c r="F132" i="66"/>
  <c r="D140" i="82"/>
  <c r="F141" i="66"/>
  <c r="D149" i="82"/>
  <c r="F140" i="66"/>
  <c r="D148" i="82"/>
  <c r="F136" i="66"/>
  <c r="D144" i="82"/>
  <c r="F142" i="66"/>
  <c r="D150" i="82"/>
  <c r="F147" i="66"/>
  <c r="D155" i="82"/>
  <c r="F148" i="66"/>
  <c r="D156" i="82"/>
  <c r="F149" i="66"/>
  <c r="D157" i="82"/>
  <c r="F137" i="66"/>
  <c r="D145" i="82"/>
  <c r="F131" i="66"/>
  <c r="D139" i="82"/>
  <c r="I148" i="66"/>
  <c r="E156" i="82"/>
  <c r="I147" i="66"/>
  <c r="E155" i="82"/>
  <c r="C131" i="66"/>
  <c r="C139" i="82"/>
  <c r="L131" i="66"/>
  <c r="F139" i="82"/>
  <c r="O131" i="66"/>
  <c r="G139" i="82"/>
  <c r="R131" i="66"/>
  <c r="H139" i="82"/>
  <c r="C132" i="66"/>
  <c r="C140" i="82"/>
  <c r="L132" i="66"/>
  <c r="F140" i="82"/>
  <c r="O132" i="66"/>
  <c r="G140" i="82"/>
  <c r="R132" i="66"/>
  <c r="H140" i="82"/>
  <c r="C133" i="66"/>
  <c r="C141" i="82"/>
  <c r="L133" i="66"/>
  <c r="F141" i="82"/>
  <c r="O133" i="66"/>
  <c r="G141" i="82"/>
  <c r="R133" i="66"/>
  <c r="H141" i="82"/>
  <c r="C134" i="66"/>
  <c r="C142" i="82"/>
  <c r="L134" i="66"/>
  <c r="F142" i="82"/>
  <c r="O134" i="66"/>
  <c r="G142" i="82"/>
  <c r="R134" i="66"/>
  <c r="H142" i="82"/>
  <c r="C135" i="66"/>
  <c r="C143" i="82"/>
  <c r="L135" i="66"/>
  <c r="F143" i="82"/>
  <c r="O135" i="66"/>
  <c r="G143" i="82"/>
  <c r="R135" i="66"/>
  <c r="H143" i="82"/>
  <c r="C136" i="66"/>
  <c r="C144" i="82"/>
  <c r="L136" i="66"/>
  <c r="F144" i="82"/>
  <c r="O136" i="66"/>
  <c r="G144" i="82"/>
  <c r="R136" i="66"/>
  <c r="H144" i="82"/>
  <c r="C137" i="66"/>
  <c r="C145" i="82"/>
  <c r="L137" i="66"/>
  <c r="F145" i="82"/>
  <c r="R137" i="66"/>
  <c r="H145" i="82"/>
  <c r="C138" i="66"/>
  <c r="C146" i="82"/>
  <c r="R138" i="66"/>
  <c r="H146" i="82"/>
  <c r="C139" i="66"/>
  <c r="C147" i="82"/>
  <c r="L139" i="66"/>
  <c r="F147" i="82"/>
  <c r="R139" i="66"/>
  <c r="H147" i="82"/>
  <c r="C140" i="66"/>
  <c r="C148" i="82"/>
  <c r="L140" i="66"/>
  <c r="F148" i="82"/>
  <c r="R140" i="66"/>
  <c r="H148" i="82"/>
  <c r="C141" i="66"/>
  <c r="C149" i="82"/>
  <c r="L141" i="66"/>
  <c r="F149" i="82"/>
  <c r="R141" i="66"/>
  <c r="H149" i="82"/>
  <c r="C142" i="66"/>
  <c r="C150" i="82"/>
  <c r="L142" i="66"/>
  <c r="F150" i="82"/>
  <c r="O142" i="66"/>
  <c r="G150" i="82"/>
  <c r="R142" i="66"/>
  <c r="H150" i="82"/>
  <c r="C143" i="66"/>
  <c r="C151" i="82"/>
  <c r="L143" i="66"/>
  <c r="F151" i="82"/>
  <c r="O143" i="66"/>
  <c r="G151" i="82"/>
  <c r="R143" i="66"/>
  <c r="H151" i="82"/>
  <c r="C144" i="66"/>
  <c r="C152" i="82"/>
  <c r="L144" i="66"/>
  <c r="F152" i="82"/>
  <c r="O144" i="66"/>
  <c r="G152" i="82"/>
  <c r="R144" i="66"/>
  <c r="H152" i="82"/>
  <c r="C145" i="66"/>
  <c r="C153" i="82"/>
  <c r="L145" i="66"/>
  <c r="F153" i="82"/>
  <c r="O145" i="66"/>
  <c r="G153" i="82"/>
  <c r="R145" i="66"/>
  <c r="H153" i="82"/>
  <c r="C146" i="66"/>
  <c r="C154" i="82"/>
  <c r="L146" i="66"/>
  <c r="F154" i="82"/>
  <c r="O146" i="66"/>
  <c r="G154" i="82"/>
  <c r="R146" i="66"/>
  <c r="H154" i="82"/>
  <c r="C147" i="66"/>
  <c r="C155" i="82"/>
  <c r="L147" i="66"/>
  <c r="F155" i="82"/>
  <c r="O147" i="66"/>
  <c r="G155" i="82"/>
  <c r="R147" i="66"/>
  <c r="H155" i="82"/>
  <c r="C148" i="66"/>
  <c r="C156" i="82"/>
  <c r="L148" i="66"/>
  <c r="F156" i="82"/>
  <c r="O148" i="66"/>
  <c r="G156" i="82"/>
  <c r="R148" i="66"/>
  <c r="H156" i="82"/>
  <c r="C149" i="66"/>
  <c r="C157" i="82"/>
  <c r="L149" i="66"/>
  <c r="F157" i="82"/>
  <c r="O149" i="66"/>
  <c r="G157" i="82"/>
  <c r="R149" i="66"/>
  <c r="H157" i="82"/>
  <c r="Z131" i="66"/>
  <c r="I139" i="82"/>
  <c r="Z132" i="66"/>
  <c r="I140" i="82"/>
  <c r="Z133" i="66"/>
  <c r="I141" i="82"/>
  <c r="Z134" i="66"/>
  <c r="I142" i="82"/>
  <c r="Z135" i="66"/>
  <c r="I143" i="82"/>
  <c r="Z136" i="66"/>
  <c r="I144" i="82"/>
  <c r="Z137" i="66"/>
  <c r="I145" i="82"/>
  <c r="Z138" i="66"/>
  <c r="I146" i="82"/>
  <c r="Z139" i="66"/>
  <c r="I147" i="82"/>
  <c r="Z140" i="66"/>
  <c r="I148" i="82"/>
  <c r="Z141" i="66"/>
  <c r="I149" i="82"/>
  <c r="Z142" i="66"/>
  <c r="I150" i="82"/>
  <c r="Z143" i="66"/>
  <c r="I151" i="82"/>
  <c r="Z144" i="66"/>
  <c r="I152" i="82"/>
  <c r="Z145" i="66"/>
  <c r="I153" i="82"/>
  <c r="Z146" i="66"/>
  <c r="I154" i="82"/>
  <c r="Z147" i="66"/>
  <c r="I155" i="82"/>
  <c r="Z148" i="66"/>
  <c r="I156" i="82"/>
  <c r="Z149" i="66"/>
  <c r="I157" i="82"/>
  <c r="Z155" i="66"/>
  <c r="I161" i="82"/>
  <c r="R155" i="66"/>
  <c r="H161" i="82"/>
  <c r="O155" i="66"/>
  <c r="G161" i="82"/>
  <c r="L155" i="66"/>
  <c r="F161" i="82"/>
  <c r="C155" i="66"/>
  <c r="C161" i="82"/>
  <c r="I155" i="66"/>
  <c r="E161" i="82"/>
  <c r="F155" i="66"/>
  <c r="D161" i="82"/>
  <c r="I169" i="66"/>
  <c r="E175" i="82"/>
  <c r="I159" i="66"/>
  <c r="E165" i="82"/>
  <c r="I158" i="66"/>
  <c r="E164" i="82"/>
  <c r="I157" i="66"/>
  <c r="E163" i="82"/>
  <c r="I156" i="66"/>
  <c r="E162" i="82"/>
  <c r="F169" i="66"/>
  <c r="D175" i="82"/>
  <c r="F162" i="66"/>
  <c r="D168" i="82"/>
  <c r="F159" i="66"/>
  <c r="D165" i="82"/>
  <c r="F158" i="66"/>
  <c r="D164" i="82"/>
  <c r="F157" i="66"/>
  <c r="D163" i="82"/>
  <c r="F156" i="66"/>
  <c r="D162" i="82"/>
  <c r="F161" i="66"/>
  <c r="D167" i="82"/>
  <c r="F173" i="66"/>
  <c r="D179" i="82"/>
  <c r="F172" i="66"/>
  <c r="D178" i="82"/>
  <c r="F171" i="66"/>
  <c r="D177" i="82"/>
  <c r="F170" i="66"/>
  <c r="D176" i="82"/>
  <c r="F168" i="66"/>
  <c r="D174" i="82"/>
  <c r="F167" i="66"/>
  <c r="D173" i="82"/>
  <c r="F166" i="66"/>
  <c r="D172" i="82"/>
  <c r="F165" i="66"/>
  <c r="D171" i="82"/>
  <c r="F164" i="66"/>
  <c r="D170" i="82"/>
  <c r="F163" i="66"/>
  <c r="D169" i="82"/>
  <c r="F160" i="66"/>
  <c r="D166" i="82"/>
  <c r="F174" i="66"/>
  <c r="D180" i="82"/>
  <c r="I174" i="66"/>
  <c r="E180" i="82"/>
  <c r="I162" i="66"/>
  <c r="E168" i="82"/>
  <c r="I161" i="66"/>
  <c r="E167" i="82"/>
  <c r="I173" i="66"/>
  <c r="E179" i="82"/>
  <c r="I163" i="66"/>
  <c r="E169" i="82"/>
  <c r="I164" i="66"/>
  <c r="E170" i="82"/>
  <c r="I166" i="66"/>
  <c r="E172" i="82"/>
  <c r="I167" i="66"/>
  <c r="E173" i="82"/>
  <c r="I168" i="66"/>
  <c r="E174" i="82"/>
  <c r="I170" i="66"/>
  <c r="E176" i="82"/>
  <c r="I171" i="66"/>
  <c r="E177" i="82"/>
  <c r="I172" i="66"/>
  <c r="E178" i="82"/>
  <c r="I160" i="66"/>
  <c r="E166" i="82"/>
  <c r="I165" i="66"/>
  <c r="E171" i="82"/>
  <c r="C156" i="66"/>
  <c r="C162" i="82"/>
  <c r="L156" i="66"/>
  <c r="F162" i="82"/>
  <c r="O156" i="66"/>
  <c r="G162" i="82"/>
  <c r="R156" i="66"/>
  <c r="H162" i="82"/>
  <c r="R157" i="66"/>
  <c r="H163" i="82"/>
  <c r="C158" i="66"/>
  <c r="C164" i="82"/>
  <c r="L158" i="66"/>
  <c r="F164" i="82"/>
  <c r="O158" i="66"/>
  <c r="G164" i="82"/>
  <c r="R158" i="66"/>
  <c r="H164" i="82"/>
  <c r="C159" i="66"/>
  <c r="C165" i="82"/>
  <c r="L159" i="66"/>
  <c r="F165" i="82"/>
  <c r="O159" i="66"/>
  <c r="G165" i="82"/>
  <c r="R159" i="66"/>
  <c r="H165" i="82"/>
  <c r="C160" i="66"/>
  <c r="C166" i="82"/>
  <c r="L160" i="66"/>
  <c r="F166" i="82"/>
  <c r="O160" i="66"/>
  <c r="G166" i="82"/>
  <c r="R160" i="66"/>
  <c r="H166" i="82"/>
  <c r="R161" i="66"/>
  <c r="H167" i="82"/>
  <c r="C162" i="66"/>
  <c r="C168" i="82"/>
  <c r="L162" i="66"/>
  <c r="F168" i="82"/>
  <c r="R162" i="66"/>
  <c r="H168" i="82"/>
  <c r="C163" i="66"/>
  <c r="C169" i="82"/>
  <c r="R163" i="66"/>
  <c r="H169" i="82"/>
  <c r="C164" i="66"/>
  <c r="C170" i="82"/>
  <c r="L164" i="66"/>
  <c r="F170" i="82"/>
  <c r="R164" i="66"/>
  <c r="H170" i="82"/>
  <c r="C165" i="66"/>
  <c r="C171" i="82"/>
  <c r="L165" i="66"/>
  <c r="F171" i="82"/>
  <c r="R165" i="66"/>
  <c r="H171" i="82"/>
  <c r="C166" i="66"/>
  <c r="C172" i="82"/>
  <c r="L166" i="66"/>
  <c r="F172" i="82"/>
  <c r="R166" i="66"/>
  <c r="H172" i="82"/>
  <c r="C167" i="66"/>
  <c r="C173" i="82"/>
  <c r="L167" i="66"/>
  <c r="F173" i="82"/>
  <c r="O167" i="66"/>
  <c r="G173" i="82"/>
  <c r="R167" i="66"/>
  <c r="H173" i="82"/>
  <c r="C168" i="66"/>
  <c r="C174" i="82"/>
  <c r="L168" i="66"/>
  <c r="F174" i="82"/>
  <c r="O168" i="66"/>
  <c r="G174" i="82"/>
  <c r="R168" i="66"/>
  <c r="H174" i="82"/>
  <c r="C169" i="66"/>
  <c r="C175" i="82"/>
  <c r="L169" i="66"/>
  <c r="F175" i="82"/>
  <c r="O169" i="66"/>
  <c r="G175" i="82"/>
  <c r="R169" i="66"/>
  <c r="H175" i="82"/>
  <c r="C170" i="66"/>
  <c r="C176" i="82"/>
  <c r="L170" i="66"/>
  <c r="F176" i="82"/>
  <c r="O170" i="66"/>
  <c r="G176" i="82"/>
  <c r="R170" i="66"/>
  <c r="H176" i="82"/>
  <c r="C171" i="66"/>
  <c r="C177" i="82"/>
  <c r="L171" i="66"/>
  <c r="F177" i="82"/>
  <c r="O171" i="66"/>
  <c r="G177" i="82"/>
  <c r="R171" i="66"/>
  <c r="H177" i="82"/>
  <c r="C172" i="66"/>
  <c r="C178" i="82"/>
  <c r="L172" i="66"/>
  <c r="F178" i="82"/>
  <c r="O172" i="66"/>
  <c r="G178" i="82"/>
  <c r="R172" i="66"/>
  <c r="H178" i="82"/>
  <c r="C173" i="66"/>
  <c r="C179" i="82"/>
  <c r="L173" i="66"/>
  <c r="F179" i="82"/>
  <c r="O173" i="66"/>
  <c r="G179" i="82"/>
  <c r="R173" i="66"/>
  <c r="H179" i="82"/>
  <c r="C174" i="66"/>
  <c r="C180" i="82"/>
  <c r="L174" i="66"/>
  <c r="F180" i="82"/>
  <c r="O174" i="66"/>
  <c r="G180" i="82"/>
  <c r="R174" i="66"/>
  <c r="H180" i="82"/>
  <c r="L161" i="66"/>
  <c r="F167" i="82"/>
  <c r="C161" i="66"/>
  <c r="C167" i="82"/>
  <c r="O161" i="66"/>
  <c r="G167" i="82"/>
  <c r="L157" i="66"/>
  <c r="F163" i="82"/>
  <c r="C157" i="66"/>
  <c r="C163" i="82"/>
  <c r="O157" i="66"/>
  <c r="G163" i="82"/>
  <c r="Z156" i="66"/>
  <c r="I162" i="82"/>
  <c r="Z157" i="66"/>
  <c r="I163" i="82"/>
  <c r="Z158" i="66"/>
  <c r="I164" i="82"/>
  <c r="Z159" i="66"/>
  <c r="I165" i="82"/>
  <c r="Z160" i="66"/>
  <c r="I166" i="82"/>
  <c r="Z161" i="66"/>
  <c r="I167" i="82"/>
  <c r="Z162" i="66"/>
  <c r="I168" i="82"/>
  <c r="Z163" i="66"/>
  <c r="I169" i="82"/>
  <c r="Z164" i="66"/>
  <c r="I170" i="82"/>
  <c r="Z165" i="66"/>
  <c r="I171" i="82"/>
  <c r="Z166" i="66"/>
  <c r="I172" i="82"/>
  <c r="Z167" i="66"/>
  <c r="I173" i="82"/>
  <c r="Z168" i="66"/>
  <c r="I174" i="82"/>
  <c r="Z169" i="66"/>
  <c r="I175" i="82"/>
  <c r="Z170" i="66"/>
  <c r="I176" i="82"/>
  <c r="Z171" i="66"/>
  <c r="I177" i="82"/>
  <c r="Z172" i="66"/>
  <c r="I178" i="82"/>
  <c r="Z173" i="66"/>
  <c r="I179" i="82"/>
  <c r="Z174" i="66"/>
  <c r="I180" i="82"/>
  <c r="Z178" i="66"/>
  <c r="I184" i="82"/>
  <c r="R178" i="66"/>
  <c r="H184" i="82"/>
  <c r="O178" i="66"/>
  <c r="G184" i="82"/>
  <c r="L178" i="66"/>
  <c r="F184" i="82"/>
  <c r="C178" i="66"/>
  <c r="C184" i="82"/>
  <c r="F178" i="66"/>
  <c r="D184" i="82"/>
  <c r="I178" i="66"/>
  <c r="E184" i="82"/>
  <c r="I196" i="66"/>
  <c r="E202" i="82"/>
  <c r="I192" i="66"/>
  <c r="E198" i="82"/>
  <c r="I197" i="66"/>
  <c r="E203" i="82"/>
  <c r="I195" i="66"/>
  <c r="E201" i="82"/>
  <c r="I194" i="66"/>
  <c r="E200" i="82"/>
  <c r="I193" i="66"/>
  <c r="E199" i="82"/>
  <c r="I191" i="66"/>
  <c r="E197" i="82"/>
  <c r="I190" i="66"/>
  <c r="E196" i="82"/>
  <c r="I189" i="66"/>
  <c r="E195" i="82"/>
  <c r="I188" i="66"/>
  <c r="E194" i="82"/>
  <c r="I187" i="66"/>
  <c r="E193" i="82"/>
  <c r="I186" i="66"/>
  <c r="E192" i="82"/>
  <c r="I185" i="66"/>
  <c r="E191" i="82"/>
  <c r="I184" i="66"/>
  <c r="E190" i="82"/>
  <c r="I183" i="66"/>
  <c r="E189" i="82"/>
  <c r="I182" i="66"/>
  <c r="E188" i="82"/>
  <c r="I181" i="66"/>
  <c r="E187" i="82"/>
  <c r="I180" i="66"/>
  <c r="E186" i="82"/>
  <c r="I179" i="66"/>
  <c r="E185" i="82"/>
  <c r="F196" i="66"/>
  <c r="D202" i="82"/>
  <c r="F192" i="66"/>
  <c r="D198" i="82"/>
  <c r="F191" i="66"/>
  <c r="D197" i="82"/>
  <c r="F193" i="66"/>
  <c r="D199" i="82"/>
  <c r="F194" i="66"/>
  <c r="D200" i="82"/>
  <c r="F195" i="66"/>
  <c r="D201" i="82"/>
  <c r="F197" i="66"/>
  <c r="D203" i="82"/>
  <c r="F190" i="66"/>
  <c r="D196" i="82"/>
  <c r="F189" i="66"/>
  <c r="D195" i="82"/>
  <c r="F188" i="66"/>
  <c r="D194" i="82"/>
  <c r="F187" i="66"/>
  <c r="D193" i="82"/>
  <c r="F186" i="66"/>
  <c r="D192" i="82"/>
  <c r="F184" i="66"/>
  <c r="D190" i="82"/>
  <c r="F185" i="66"/>
  <c r="D191" i="82"/>
  <c r="F183" i="66"/>
  <c r="D189" i="82"/>
  <c r="F182" i="66"/>
  <c r="D188" i="82"/>
  <c r="F181" i="66"/>
  <c r="D187" i="82"/>
  <c r="F180" i="66"/>
  <c r="D186" i="82"/>
  <c r="F179" i="66"/>
  <c r="D185" i="82"/>
  <c r="C179" i="66"/>
  <c r="C185" i="82"/>
  <c r="L179" i="66"/>
  <c r="F185" i="82"/>
  <c r="O179" i="66"/>
  <c r="G185" i="82"/>
  <c r="R179" i="66"/>
  <c r="H185" i="82"/>
  <c r="C180" i="66"/>
  <c r="C186" i="82"/>
  <c r="L180" i="66"/>
  <c r="F186" i="82"/>
  <c r="O180" i="66"/>
  <c r="G186" i="82"/>
  <c r="R180" i="66"/>
  <c r="H186" i="82"/>
  <c r="C181" i="66"/>
  <c r="C187" i="82"/>
  <c r="L181" i="66"/>
  <c r="F187" i="82"/>
  <c r="O181" i="66"/>
  <c r="G187" i="82"/>
  <c r="R181" i="66"/>
  <c r="H187" i="82"/>
  <c r="C182" i="66"/>
  <c r="C188" i="82"/>
  <c r="L182" i="66"/>
  <c r="F188" i="82"/>
  <c r="O182" i="66"/>
  <c r="G188" i="82"/>
  <c r="R182" i="66"/>
  <c r="H188" i="82"/>
  <c r="C183" i="66"/>
  <c r="C189" i="82"/>
  <c r="L183" i="66"/>
  <c r="F189" i="82"/>
  <c r="O183" i="66"/>
  <c r="G189" i="82"/>
  <c r="R183" i="66"/>
  <c r="H189" i="82"/>
  <c r="C184" i="66"/>
  <c r="C190" i="82"/>
  <c r="L184" i="66"/>
  <c r="F190" i="82"/>
  <c r="O184" i="66"/>
  <c r="G190" i="82"/>
  <c r="R184" i="66"/>
  <c r="H190" i="82"/>
  <c r="C185" i="66"/>
  <c r="C191" i="82"/>
  <c r="L185" i="66"/>
  <c r="F191" i="82"/>
  <c r="R185" i="66"/>
  <c r="H191" i="82"/>
  <c r="C186" i="66"/>
  <c r="C192" i="82"/>
  <c r="R186" i="66"/>
  <c r="H192" i="82"/>
  <c r="C187" i="66"/>
  <c r="C193" i="82"/>
  <c r="L187" i="66"/>
  <c r="F193" i="82"/>
  <c r="R187" i="66"/>
  <c r="H193" i="82"/>
  <c r="C188" i="66"/>
  <c r="C194" i="82"/>
  <c r="L188" i="66"/>
  <c r="F194" i="82"/>
  <c r="R188" i="66"/>
  <c r="H194" i="82"/>
  <c r="C189" i="66"/>
  <c r="C195" i="82"/>
  <c r="L189" i="66"/>
  <c r="F195" i="82"/>
  <c r="R189" i="66"/>
  <c r="H195" i="82"/>
  <c r="C190" i="66"/>
  <c r="C196" i="82"/>
  <c r="L190" i="66"/>
  <c r="F196" i="82"/>
  <c r="O190" i="66"/>
  <c r="G196" i="82"/>
  <c r="R190" i="66"/>
  <c r="H196" i="82"/>
  <c r="C191" i="66"/>
  <c r="C197" i="82"/>
  <c r="L191" i="66"/>
  <c r="F197" i="82"/>
  <c r="O191" i="66"/>
  <c r="G197" i="82"/>
  <c r="R191" i="66"/>
  <c r="H197" i="82"/>
  <c r="C192" i="66"/>
  <c r="C198" i="82"/>
  <c r="L192" i="66"/>
  <c r="F198" i="82"/>
  <c r="O192" i="66"/>
  <c r="G198" i="82"/>
  <c r="R192" i="66"/>
  <c r="H198" i="82"/>
  <c r="C193" i="66"/>
  <c r="C199" i="82"/>
  <c r="L193" i="66"/>
  <c r="F199" i="82"/>
  <c r="O193" i="66"/>
  <c r="G199" i="82"/>
  <c r="R193" i="66"/>
  <c r="H199" i="82"/>
  <c r="C194" i="66"/>
  <c r="C200" i="82"/>
  <c r="L194" i="66"/>
  <c r="F200" i="82"/>
  <c r="O194" i="66"/>
  <c r="G200" i="82"/>
  <c r="R194" i="66"/>
  <c r="H200" i="82"/>
  <c r="C195" i="66"/>
  <c r="C201" i="82"/>
  <c r="L195" i="66"/>
  <c r="F201" i="82"/>
  <c r="O195" i="66"/>
  <c r="G201" i="82"/>
  <c r="R195" i="66"/>
  <c r="H201" i="82"/>
  <c r="C196" i="66"/>
  <c r="C202" i="82"/>
  <c r="L196" i="66"/>
  <c r="F202" i="82"/>
  <c r="O196" i="66"/>
  <c r="G202" i="82"/>
  <c r="R196" i="66"/>
  <c r="H202" i="82"/>
  <c r="C197" i="66"/>
  <c r="C203" i="82"/>
  <c r="L197" i="66"/>
  <c r="F203" i="82"/>
  <c r="O197" i="66"/>
  <c r="G203" i="82"/>
  <c r="R197" i="66"/>
  <c r="H203" i="82"/>
  <c r="Z179" i="66"/>
  <c r="I185" i="82"/>
  <c r="Z180" i="66"/>
  <c r="I186" i="82"/>
  <c r="Z181" i="66"/>
  <c r="I187" i="82"/>
  <c r="Z182" i="66"/>
  <c r="I188" i="82"/>
  <c r="Z183" i="66"/>
  <c r="I189" i="82"/>
  <c r="Z184" i="66"/>
  <c r="I190" i="82"/>
  <c r="Z185" i="66"/>
  <c r="I191" i="82"/>
  <c r="Z186" i="66"/>
  <c r="I192" i="82"/>
  <c r="Z187" i="66"/>
  <c r="I193" i="82"/>
  <c r="Z188" i="66"/>
  <c r="I194" i="82"/>
  <c r="Z189" i="66"/>
  <c r="I195" i="82"/>
  <c r="Z190" i="66"/>
  <c r="I196" i="82"/>
  <c r="Z191" i="66"/>
  <c r="I197" i="82"/>
  <c r="Z192" i="66"/>
  <c r="I198" i="82"/>
  <c r="Z193" i="66"/>
  <c r="I199" i="82"/>
  <c r="Z194" i="66"/>
  <c r="I200" i="82"/>
  <c r="Z195" i="66"/>
  <c r="I201" i="82"/>
  <c r="Z196" i="66"/>
  <c r="I202" i="82"/>
  <c r="Z197" i="66"/>
  <c r="I203" i="82"/>
  <c r="Z203" i="66"/>
  <c r="I219" i="82"/>
  <c r="R203" i="66"/>
  <c r="H219" i="82"/>
  <c r="O203" i="66"/>
  <c r="G219" i="82"/>
  <c r="L203" i="66"/>
  <c r="F219" i="82"/>
  <c r="C203" i="66"/>
  <c r="C219" i="82"/>
  <c r="I203" i="66"/>
  <c r="E219" i="82"/>
  <c r="F203" i="66"/>
  <c r="D219" i="82"/>
  <c r="I222" i="66"/>
  <c r="E238" i="82"/>
  <c r="I221" i="66"/>
  <c r="E237" i="82"/>
  <c r="I220" i="66"/>
  <c r="E236" i="82"/>
  <c r="I219" i="66"/>
  <c r="E235" i="82"/>
  <c r="I218" i="66"/>
  <c r="E234" i="82"/>
  <c r="I217" i="66"/>
  <c r="E233" i="82"/>
  <c r="F222" i="66"/>
  <c r="D238" i="82"/>
  <c r="F219" i="66"/>
  <c r="D235" i="82"/>
  <c r="F217" i="66"/>
  <c r="D233" i="82"/>
  <c r="F215" i="66"/>
  <c r="D231" i="82"/>
  <c r="F204" i="66"/>
  <c r="D220" i="82"/>
  <c r="F214" i="66"/>
  <c r="D230" i="82"/>
  <c r="F209" i="66"/>
  <c r="D225" i="82"/>
  <c r="F218" i="66"/>
  <c r="D234" i="82"/>
  <c r="F216" i="66"/>
  <c r="D232" i="82"/>
  <c r="F213" i="66"/>
  <c r="D229" i="82"/>
  <c r="F211" i="66"/>
  <c r="D227" i="82"/>
  <c r="F210" i="66"/>
  <c r="D226" i="82"/>
  <c r="F208" i="66"/>
  <c r="D224" i="82"/>
  <c r="F212" i="66"/>
  <c r="D228" i="82"/>
  <c r="F206" i="66"/>
  <c r="D222" i="82"/>
  <c r="F205" i="66"/>
  <c r="D221" i="82"/>
  <c r="F207" i="66"/>
  <c r="D223" i="82"/>
  <c r="F220" i="66"/>
  <c r="D236" i="82"/>
  <c r="F221" i="66"/>
  <c r="D237" i="82"/>
  <c r="I209" i="66"/>
  <c r="E225" i="82"/>
  <c r="I210" i="66"/>
  <c r="E226" i="82"/>
  <c r="I211" i="66"/>
  <c r="E227" i="82"/>
  <c r="I212" i="66"/>
  <c r="E228" i="82"/>
  <c r="I214" i="66"/>
  <c r="E230" i="82"/>
  <c r="I215" i="66"/>
  <c r="E231" i="82"/>
  <c r="I216" i="66"/>
  <c r="E232" i="82"/>
  <c r="I205" i="66"/>
  <c r="E221" i="82"/>
  <c r="I206" i="66"/>
  <c r="E222" i="82"/>
  <c r="I208" i="66"/>
  <c r="E224" i="82"/>
  <c r="I213" i="66"/>
  <c r="E229" i="82"/>
  <c r="I207" i="66"/>
  <c r="E223" i="82"/>
  <c r="I204" i="66"/>
  <c r="E220" i="82"/>
  <c r="C204" i="66"/>
  <c r="C220" i="82"/>
  <c r="L204" i="66"/>
  <c r="F220" i="82"/>
  <c r="O204" i="66"/>
  <c r="G220" i="82"/>
  <c r="R204" i="66"/>
  <c r="H220" i="82"/>
  <c r="C205" i="66"/>
  <c r="C221" i="82"/>
  <c r="L205" i="66"/>
  <c r="F221" i="82"/>
  <c r="O205" i="66"/>
  <c r="G221" i="82"/>
  <c r="R205" i="66"/>
  <c r="H221" i="82"/>
  <c r="C206" i="66"/>
  <c r="C222" i="82"/>
  <c r="L206" i="66"/>
  <c r="F222" i="82"/>
  <c r="O206" i="66"/>
  <c r="G222" i="82"/>
  <c r="R206" i="66"/>
  <c r="H222" i="82"/>
  <c r="C207" i="66"/>
  <c r="C223" i="82"/>
  <c r="L207" i="66"/>
  <c r="F223" i="82"/>
  <c r="O207" i="66"/>
  <c r="G223" i="82"/>
  <c r="R207" i="66"/>
  <c r="H223" i="82"/>
  <c r="C208" i="66"/>
  <c r="C224" i="82"/>
  <c r="L208" i="66"/>
  <c r="F224" i="82"/>
  <c r="O208" i="66"/>
  <c r="G224" i="82"/>
  <c r="R208" i="66"/>
  <c r="H224" i="82"/>
  <c r="C209" i="66"/>
  <c r="C225" i="82"/>
  <c r="L209" i="66"/>
  <c r="F225" i="82"/>
  <c r="O209" i="66"/>
  <c r="G225" i="82"/>
  <c r="R209" i="66"/>
  <c r="H225" i="82"/>
  <c r="C210" i="66"/>
  <c r="C226" i="82"/>
  <c r="L210" i="66"/>
  <c r="F226" i="82"/>
  <c r="R210" i="66"/>
  <c r="H226" i="82"/>
  <c r="C211" i="66"/>
  <c r="C227" i="82"/>
  <c r="R211" i="66"/>
  <c r="H227" i="82"/>
  <c r="C212" i="66"/>
  <c r="C228" i="82"/>
  <c r="L212" i="66"/>
  <c r="F228" i="82"/>
  <c r="R212" i="66"/>
  <c r="H228" i="82"/>
  <c r="C213" i="66"/>
  <c r="C229" i="82"/>
  <c r="L213" i="66"/>
  <c r="F229" i="82"/>
  <c r="R213" i="66"/>
  <c r="H229" i="82"/>
  <c r="C214" i="66"/>
  <c r="C230" i="82"/>
  <c r="L214" i="66"/>
  <c r="F230" i="82"/>
  <c r="R214" i="66"/>
  <c r="H230" i="82"/>
  <c r="C215" i="66"/>
  <c r="C231" i="82"/>
  <c r="L215" i="66"/>
  <c r="F231" i="82"/>
  <c r="O215" i="66"/>
  <c r="G231" i="82"/>
  <c r="R215" i="66"/>
  <c r="H231" i="82"/>
  <c r="C216" i="66"/>
  <c r="C232" i="82"/>
  <c r="L216" i="66"/>
  <c r="F232" i="82"/>
  <c r="O216" i="66"/>
  <c r="G232" i="82"/>
  <c r="R216" i="66"/>
  <c r="H232" i="82"/>
  <c r="C217" i="66"/>
  <c r="C233" i="82"/>
  <c r="L217" i="66"/>
  <c r="F233" i="82"/>
  <c r="O217" i="66"/>
  <c r="G233" i="82"/>
  <c r="R217" i="66"/>
  <c r="H233" i="82"/>
  <c r="C218" i="66"/>
  <c r="C234" i="82"/>
  <c r="L218" i="66"/>
  <c r="F234" i="82"/>
  <c r="O218" i="66"/>
  <c r="G234" i="82"/>
  <c r="R218" i="66"/>
  <c r="H234" i="82"/>
  <c r="C219" i="66"/>
  <c r="C235" i="82"/>
  <c r="L219" i="66"/>
  <c r="F235" i="82"/>
  <c r="O219" i="66"/>
  <c r="G235" i="82"/>
  <c r="R219" i="66"/>
  <c r="H235" i="82"/>
  <c r="C220" i="66"/>
  <c r="C236" i="82"/>
  <c r="L220" i="66"/>
  <c r="F236" i="82"/>
  <c r="O220" i="66"/>
  <c r="G236" i="82"/>
  <c r="R220" i="66"/>
  <c r="H236" i="82"/>
  <c r="C221" i="66"/>
  <c r="C237" i="82"/>
  <c r="L221" i="66"/>
  <c r="F237" i="82"/>
  <c r="O221" i="66"/>
  <c r="G237" i="82"/>
  <c r="R221" i="66"/>
  <c r="H237" i="82"/>
  <c r="C222" i="66"/>
  <c r="C238" i="82"/>
  <c r="L222" i="66"/>
  <c r="F238" i="82"/>
  <c r="O222" i="66"/>
  <c r="G238" i="82"/>
  <c r="R222" i="66"/>
  <c r="H238" i="82"/>
  <c r="Z204" i="66"/>
  <c r="I220" i="82"/>
  <c r="Z205" i="66"/>
  <c r="I221" i="82"/>
  <c r="Z206" i="66"/>
  <c r="I222" i="82"/>
  <c r="Z207" i="66"/>
  <c r="I223" i="82"/>
  <c r="Z208" i="66"/>
  <c r="I224" i="82"/>
  <c r="Z209" i="66"/>
  <c r="I225" i="82"/>
  <c r="Z210" i="66"/>
  <c r="I226" i="82"/>
  <c r="Z211" i="66"/>
  <c r="I227" i="82"/>
  <c r="Z212" i="66"/>
  <c r="I228" i="82"/>
  <c r="Z213" i="66"/>
  <c r="I229" i="82"/>
  <c r="Z214" i="66"/>
  <c r="I230" i="82"/>
  <c r="Z215" i="66"/>
  <c r="I231" i="82"/>
  <c r="Z216" i="66"/>
  <c r="I232" i="82"/>
  <c r="Z217" i="66"/>
  <c r="I233" i="82"/>
  <c r="Z218" i="66"/>
  <c r="I234" i="82"/>
  <c r="Z219" i="66"/>
  <c r="I235" i="82"/>
  <c r="Z220" i="66"/>
  <c r="I236" i="82"/>
  <c r="Z221" i="66"/>
  <c r="I237" i="82"/>
  <c r="Z222" i="66"/>
  <c r="I238" i="82"/>
  <c r="Z226" i="66"/>
  <c r="I242" i="82"/>
  <c r="R226" i="66"/>
  <c r="H242" i="82"/>
  <c r="O226" i="66"/>
  <c r="G242" i="82"/>
  <c r="L226" i="66"/>
  <c r="F242" i="82"/>
  <c r="C226" i="66"/>
  <c r="C242" i="82"/>
  <c r="I226" i="66"/>
  <c r="E242" i="82"/>
  <c r="F226" i="66"/>
  <c r="D242" i="82"/>
  <c r="F230" i="66"/>
  <c r="D246" i="82"/>
  <c r="F237" i="66"/>
  <c r="D253" i="82"/>
  <c r="F236" i="66"/>
  <c r="D252" i="82"/>
  <c r="F235" i="66"/>
  <c r="D251" i="82"/>
  <c r="F234" i="66"/>
  <c r="D250" i="82"/>
  <c r="F233" i="66"/>
  <c r="D249" i="82"/>
  <c r="F232" i="66"/>
  <c r="D248" i="82"/>
  <c r="F231" i="66"/>
  <c r="D247" i="82"/>
  <c r="F229" i="66"/>
  <c r="D245" i="82"/>
  <c r="F228" i="66"/>
  <c r="D244" i="82"/>
  <c r="F227" i="66"/>
  <c r="D243" i="82"/>
  <c r="I232" i="66"/>
  <c r="E248" i="82"/>
  <c r="I233" i="66"/>
  <c r="E249" i="82"/>
  <c r="I234" i="66"/>
  <c r="E250" i="82"/>
  <c r="I235" i="66"/>
  <c r="E251" i="82"/>
  <c r="I237" i="66"/>
  <c r="E253" i="82"/>
  <c r="I228" i="66"/>
  <c r="E244" i="82"/>
  <c r="I229" i="66"/>
  <c r="E245" i="82"/>
  <c r="I231" i="66"/>
  <c r="E247" i="82"/>
  <c r="I236" i="66"/>
  <c r="E252" i="82"/>
  <c r="I230" i="66"/>
  <c r="E246" i="82"/>
  <c r="I227" i="66"/>
  <c r="E243" i="82"/>
  <c r="C227" i="66"/>
  <c r="C243" i="82"/>
  <c r="L227" i="66"/>
  <c r="F243" i="82"/>
  <c r="O227" i="66"/>
  <c r="G243" i="82"/>
  <c r="R227" i="66"/>
  <c r="H243" i="82"/>
  <c r="C228" i="66"/>
  <c r="C244" i="82"/>
  <c r="L228" i="66"/>
  <c r="F244" i="82"/>
  <c r="O228" i="66"/>
  <c r="G244" i="82"/>
  <c r="R228" i="66"/>
  <c r="H244" i="82"/>
  <c r="C229" i="66"/>
  <c r="C245" i="82"/>
  <c r="L229" i="66"/>
  <c r="F245" i="82"/>
  <c r="O229" i="66"/>
  <c r="G245" i="82"/>
  <c r="R229" i="66"/>
  <c r="H245" i="82"/>
  <c r="C230" i="66"/>
  <c r="C246" i="82"/>
  <c r="L230" i="66"/>
  <c r="F246" i="82"/>
  <c r="O230" i="66"/>
  <c r="G246" i="82"/>
  <c r="R230" i="66"/>
  <c r="H246" i="82"/>
  <c r="C231" i="66"/>
  <c r="C247" i="82"/>
  <c r="L231" i="66"/>
  <c r="F247" i="82"/>
  <c r="O231" i="66"/>
  <c r="G247" i="82"/>
  <c r="R231" i="66"/>
  <c r="H247" i="82"/>
  <c r="C232" i="66"/>
  <c r="C248" i="82"/>
  <c r="L232" i="66"/>
  <c r="F248" i="82"/>
  <c r="O232" i="66"/>
  <c r="G248" i="82"/>
  <c r="R232" i="66"/>
  <c r="H248" i="82"/>
  <c r="C233" i="66"/>
  <c r="C249" i="82"/>
  <c r="L233" i="66"/>
  <c r="F249" i="82"/>
  <c r="R233" i="66"/>
  <c r="H249" i="82"/>
  <c r="C234" i="66"/>
  <c r="C250" i="82"/>
  <c r="R234" i="66"/>
  <c r="H250" i="82"/>
  <c r="C235" i="66"/>
  <c r="C251" i="82"/>
  <c r="L235" i="66"/>
  <c r="F251" i="82"/>
  <c r="R235" i="66"/>
  <c r="H251" i="82"/>
  <c r="C236" i="66"/>
  <c r="C252" i="82"/>
  <c r="L236" i="66"/>
  <c r="F252" i="82"/>
  <c r="R236" i="66"/>
  <c r="H252" i="82"/>
  <c r="C237" i="66"/>
  <c r="C253" i="82"/>
  <c r="L237" i="66"/>
  <c r="F253" i="82"/>
  <c r="R237" i="66"/>
  <c r="H253" i="82"/>
  <c r="C238" i="66"/>
  <c r="C254" i="82"/>
  <c r="L238" i="66"/>
  <c r="F254" i="82"/>
  <c r="O238" i="66"/>
  <c r="G254" i="82"/>
  <c r="R238" i="66"/>
  <c r="H254" i="82"/>
  <c r="C239" i="66"/>
  <c r="C255" i="82"/>
  <c r="L239" i="66"/>
  <c r="F255" i="82"/>
  <c r="O239" i="66"/>
  <c r="G255" i="82"/>
  <c r="R239" i="66"/>
  <c r="H255" i="82"/>
  <c r="C240" i="66"/>
  <c r="C256" i="82"/>
  <c r="L240" i="66"/>
  <c r="F256" i="82"/>
  <c r="O240" i="66"/>
  <c r="G256" i="82"/>
  <c r="R240" i="66"/>
  <c r="H256" i="82"/>
  <c r="C241" i="66"/>
  <c r="C257" i="82"/>
  <c r="L241" i="66"/>
  <c r="F257" i="82"/>
  <c r="O241" i="66"/>
  <c r="G257" i="82"/>
  <c r="R241" i="66"/>
  <c r="H257" i="82"/>
  <c r="C242" i="66"/>
  <c r="C258" i="82"/>
  <c r="L242" i="66"/>
  <c r="F258" i="82"/>
  <c r="O242" i="66"/>
  <c r="G258" i="82"/>
  <c r="R242" i="66"/>
  <c r="H258" i="82"/>
  <c r="C243" i="66"/>
  <c r="C259" i="82"/>
  <c r="L243" i="66"/>
  <c r="F259" i="82"/>
  <c r="O243" i="66"/>
  <c r="G259" i="82"/>
  <c r="R243" i="66"/>
  <c r="H259" i="82"/>
  <c r="C244" i="66"/>
  <c r="C260" i="82"/>
  <c r="L244" i="66"/>
  <c r="F260" i="82"/>
  <c r="O244" i="66"/>
  <c r="G260" i="82"/>
  <c r="R244" i="66"/>
  <c r="H260" i="82"/>
  <c r="C245" i="66"/>
  <c r="C261" i="82"/>
  <c r="L245" i="66"/>
  <c r="F261" i="82"/>
  <c r="O245" i="66"/>
  <c r="G261" i="82"/>
  <c r="R245" i="66"/>
  <c r="H261" i="82"/>
  <c r="Z227" i="66"/>
  <c r="I243" i="82"/>
  <c r="Z228" i="66"/>
  <c r="I244" i="82"/>
  <c r="Z229" i="66"/>
  <c r="I245" i="82"/>
  <c r="Z230" i="66"/>
  <c r="I246" i="82"/>
  <c r="Z231" i="66"/>
  <c r="I247" i="82"/>
  <c r="Z232" i="66"/>
  <c r="I248" i="82"/>
  <c r="Z233" i="66"/>
  <c r="I249" i="82"/>
  <c r="Z234" i="66"/>
  <c r="I250" i="82"/>
  <c r="Z235" i="66"/>
  <c r="I251" i="82"/>
  <c r="Z236" i="66"/>
  <c r="I252" i="82"/>
  <c r="Z237" i="66"/>
  <c r="I253" i="82"/>
  <c r="Z238" i="66"/>
  <c r="I254" i="82"/>
  <c r="Z239" i="66"/>
  <c r="I255" i="82"/>
  <c r="Z240" i="66"/>
  <c r="I256" i="82"/>
  <c r="Z241" i="66"/>
  <c r="I257" i="82"/>
  <c r="Z242" i="66"/>
  <c r="I258" i="82"/>
  <c r="Z243" i="66"/>
  <c r="I259" i="82"/>
  <c r="Z244" i="66"/>
  <c r="I260" i="82"/>
  <c r="Z245" i="66"/>
  <c r="I261" i="82"/>
  <c r="Z251" i="66"/>
  <c r="I265" i="82"/>
  <c r="R251" i="66"/>
  <c r="H265" i="82"/>
  <c r="L251" i="66"/>
  <c r="F265" i="82"/>
  <c r="C251" i="66"/>
  <c r="C265" i="82"/>
  <c r="O251" i="66"/>
  <c r="G265" i="82"/>
  <c r="I251" i="66"/>
  <c r="E265" i="82"/>
  <c r="F251" i="66"/>
  <c r="D265" i="82"/>
  <c r="I256" i="66"/>
  <c r="E270" i="82"/>
  <c r="I254" i="66"/>
  <c r="E268" i="82"/>
  <c r="I252" i="66"/>
  <c r="E266" i="82"/>
  <c r="F256" i="66"/>
  <c r="D270" i="82"/>
  <c r="F255" i="66"/>
  <c r="D269" i="82"/>
  <c r="F254" i="66"/>
  <c r="D268" i="82"/>
  <c r="F253" i="66"/>
  <c r="D267" i="82"/>
  <c r="F252" i="66"/>
  <c r="D266" i="82"/>
  <c r="F262" i="66"/>
  <c r="D276" i="82"/>
  <c r="F257" i="66"/>
  <c r="D271" i="82"/>
  <c r="F261" i="66"/>
  <c r="D275" i="82"/>
  <c r="F259" i="66"/>
  <c r="D273" i="82"/>
  <c r="F258" i="66"/>
  <c r="D272" i="82"/>
  <c r="F260" i="66"/>
  <c r="D274" i="82"/>
  <c r="I262" i="66"/>
  <c r="E276" i="82"/>
  <c r="I257" i="66"/>
  <c r="E271" i="82"/>
  <c r="I255" i="66"/>
  <c r="E269" i="82"/>
  <c r="I253" i="66"/>
  <c r="E267" i="82"/>
  <c r="I258" i="66"/>
  <c r="E272" i="82"/>
  <c r="I259" i="66"/>
  <c r="E273" i="82"/>
  <c r="I260" i="66"/>
  <c r="E274" i="82"/>
  <c r="I261" i="66"/>
  <c r="E275" i="82"/>
  <c r="O270" i="66"/>
  <c r="G284" i="82"/>
  <c r="O269" i="66"/>
  <c r="G283" i="82"/>
  <c r="O268" i="66"/>
  <c r="G282" i="82"/>
  <c r="O267" i="66"/>
  <c r="G281" i="82"/>
  <c r="O266" i="66"/>
  <c r="G280" i="82"/>
  <c r="O265" i="66"/>
  <c r="G279" i="82"/>
  <c r="O264" i="66"/>
  <c r="G278" i="82"/>
  <c r="O263" i="66"/>
  <c r="G277" i="82"/>
  <c r="O257" i="66"/>
  <c r="G271" i="82"/>
  <c r="O256" i="66"/>
  <c r="G270" i="82"/>
  <c r="O255" i="66"/>
  <c r="G269" i="82"/>
  <c r="O254" i="66"/>
  <c r="G268" i="82"/>
  <c r="O253" i="66"/>
  <c r="G267" i="82"/>
  <c r="O252" i="66"/>
  <c r="G266" i="82"/>
  <c r="C252" i="66"/>
  <c r="C266" i="82"/>
  <c r="L252" i="66"/>
  <c r="F266" i="82"/>
  <c r="R252" i="66"/>
  <c r="H266" i="82"/>
  <c r="C253" i="66"/>
  <c r="C267" i="82"/>
  <c r="L253" i="66"/>
  <c r="F267" i="82"/>
  <c r="R253" i="66"/>
  <c r="H267" i="82"/>
  <c r="C254" i="66"/>
  <c r="C268" i="82"/>
  <c r="L254" i="66"/>
  <c r="F268" i="82"/>
  <c r="R254" i="66"/>
  <c r="H268" i="82"/>
  <c r="C255" i="66"/>
  <c r="C269" i="82"/>
  <c r="L255" i="66"/>
  <c r="F269" i="82"/>
  <c r="R255" i="66"/>
  <c r="H269" i="82"/>
  <c r="C256" i="66"/>
  <c r="C270" i="82"/>
  <c r="L256" i="66"/>
  <c r="F270" i="82"/>
  <c r="R256" i="66"/>
  <c r="H270" i="82"/>
  <c r="C257" i="66"/>
  <c r="C271" i="82"/>
  <c r="L257" i="66"/>
  <c r="F271" i="82"/>
  <c r="R257" i="66"/>
  <c r="H271" i="82"/>
  <c r="C258" i="66"/>
  <c r="C272" i="82"/>
  <c r="L258" i="66"/>
  <c r="F272" i="82"/>
  <c r="R258" i="66"/>
  <c r="H272" i="82"/>
  <c r="C259" i="66"/>
  <c r="C273" i="82"/>
  <c r="R259" i="66"/>
  <c r="H273" i="82"/>
  <c r="C260" i="66"/>
  <c r="C274" i="82"/>
  <c r="L260" i="66"/>
  <c r="F274" i="82"/>
  <c r="R260" i="66"/>
  <c r="H274" i="82"/>
  <c r="C261" i="66"/>
  <c r="C275" i="82"/>
  <c r="L261" i="66"/>
  <c r="F275" i="82"/>
  <c r="R261" i="66"/>
  <c r="H275" i="82"/>
  <c r="C262" i="66"/>
  <c r="C276" i="82"/>
  <c r="L262" i="66"/>
  <c r="F276" i="82"/>
  <c r="R262" i="66"/>
  <c r="H276" i="82"/>
  <c r="C263" i="66"/>
  <c r="C277" i="82"/>
  <c r="L263" i="66"/>
  <c r="F277" i="82"/>
  <c r="R263" i="66"/>
  <c r="H277" i="82"/>
  <c r="C264" i="66"/>
  <c r="C278" i="82"/>
  <c r="L264" i="66"/>
  <c r="F278" i="82"/>
  <c r="R264" i="66"/>
  <c r="H278" i="82"/>
  <c r="C265" i="66"/>
  <c r="C279" i="82"/>
  <c r="L265" i="66"/>
  <c r="F279" i="82"/>
  <c r="R265" i="66"/>
  <c r="H279" i="82"/>
  <c r="C266" i="66"/>
  <c r="C280" i="82"/>
  <c r="L266" i="66"/>
  <c r="F280" i="82"/>
  <c r="R266" i="66"/>
  <c r="H280" i="82"/>
  <c r="C267" i="66"/>
  <c r="C281" i="82"/>
  <c r="L267" i="66"/>
  <c r="F281" i="82"/>
  <c r="R267" i="66"/>
  <c r="H281" i="82"/>
  <c r="C268" i="66"/>
  <c r="C282" i="82"/>
  <c r="L268" i="66"/>
  <c r="F282" i="82"/>
  <c r="R268" i="66"/>
  <c r="H282" i="82"/>
  <c r="C269" i="66"/>
  <c r="C283" i="82"/>
  <c r="L269" i="66"/>
  <c r="F283" i="82"/>
  <c r="R269" i="66"/>
  <c r="H283" i="82"/>
  <c r="C270" i="66"/>
  <c r="C284" i="82"/>
  <c r="L270" i="66"/>
  <c r="F284" i="82"/>
  <c r="R270" i="66"/>
  <c r="H284" i="82"/>
  <c r="Z252" i="66"/>
  <c r="I266" i="82"/>
  <c r="Z253" i="66"/>
  <c r="I267" i="82"/>
  <c r="Z254" i="66"/>
  <c r="I268" i="82"/>
  <c r="Z255" i="66"/>
  <c r="I269" i="82"/>
  <c r="Z256" i="66"/>
  <c r="I270" i="82"/>
  <c r="Z257" i="66"/>
  <c r="I271" i="82"/>
  <c r="Z258" i="66"/>
  <c r="I272" i="82"/>
  <c r="Z259" i="66"/>
  <c r="I273" i="82"/>
  <c r="Z260" i="66"/>
  <c r="I274" i="82"/>
  <c r="Z261" i="66"/>
  <c r="I275" i="82"/>
  <c r="Z262" i="66"/>
  <c r="I276" i="82"/>
  <c r="Z263" i="66"/>
  <c r="I277" i="82"/>
  <c r="Z264" i="66"/>
  <c r="I278" i="82"/>
  <c r="Z265" i="66"/>
  <c r="I279" i="82"/>
  <c r="Z266" i="66"/>
  <c r="I280" i="82"/>
  <c r="Z267" i="66"/>
  <c r="I281" i="82"/>
  <c r="Z268" i="66"/>
  <c r="I282" i="82"/>
  <c r="Z269" i="66"/>
  <c r="I283" i="82"/>
  <c r="Z270" i="66"/>
  <c r="I284" i="82"/>
  <c r="Z274" i="66"/>
  <c r="I288" i="82"/>
  <c r="R274" i="66"/>
  <c r="H288" i="82"/>
  <c r="L274" i="66"/>
  <c r="F288" i="82"/>
  <c r="C274" i="66"/>
  <c r="C288" i="82"/>
  <c r="O274" i="66"/>
  <c r="G288" i="82"/>
  <c r="I274" i="66"/>
  <c r="E288" i="82"/>
  <c r="F274" i="66"/>
  <c r="D288" i="82"/>
  <c r="F285" i="66"/>
  <c r="D299" i="82"/>
  <c r="F284" i="66"/>
  <c r="D298" i="82"/>
  <c r="F283" i="66"/>
  <c r="D297" i="82"/>
  <c r="F282" i="66"/>
  <c r="D296" i="82"/>
  <c r="F281" i="66"/>
  <c r="D295" i="82"/>
  <c r="F280" i="66"/>
  <c r="D294" i="82"/>
  <c r="F279" i="66"/>
  <c r="D293" i="82"/>
  <c r="F278" i="66"/>
  <c r="D292" i="82"/>
  <c r="F277" i="66"/>
  <c r="D291" i="82"/>
  <c r="F276" i="66"/>
  <c r="D290" i="82"/>
  <c r="F275" i="66"/>
  <c r="D289" i="82"/>
  <c r="I276" i="66"/>
  <c r="E290" i="82"/>
  <c r="I277" i="66"/>
  <c r="E291" i="82"/>
  <c r="I278" i="66"/>
  <c r="E292" i="82"/>
  <c r="I279" i="66"/>
  <c r="E293" i="82"/>
  <c r="I280" i="66"/>
  <c r="E294" i="82"/>
  <c r="I281" i="66"/>
  <c r="E295" i="82"/>
  <c r="I282" i="66"/>
  <c r="E296" i="82"/>
  <c r="I283" i="66"/>
  <c r="E297" i="82"/>
  <c r="I284" i="66"/>
  <c r="E298" i="82"/>
  <c r="I285" i="66"/>
  <c r="E299" i="82"/>
  <c r="I275" i="66"/>
  <c r="E289" i="82"/>
  <c r="O280" i="66"/>
  <c r="G294" i="82"/>
  <c r="O279" i="66"/>
  <c r="G293" i="82"/>
  <c r="O278" i="66"/>
  <c r="G292" i="82"/>
  <c r="O277" i="66"/>
  <c r="G291" i="82"/>
  <c r="O276" i="66"/>
  <c r="G290" i="82"/>
  <c r="O275" i="66"/>
  <c r="G289" i="82"/>
  <c r="O286" i="66"/>
  <c r="G300" i="82"/>
  <c r="O287" i="66"/>
  <c r="G301" i="82"/>
  <c r="O288" i="66"/>
  <c r="G302" i="82"/>
  <c r="O289" i="66"/>
  <c r="G303" i="82"/>
  <c r="O290" i="66"/>
  <c r="G304" i="82"/>
  <c r="O291" i="66"/>
  <c r="G305" i="82"/>
  <c r="O292" i="66"/>
  <c r="G306" i="82"/>
  <c r="O293" i="66"/>
  <c r="G307" i="82"/>
  <c r="C275" i="66"/>
  <c r="C289" i="82"/>
  <c r="L275" i="66"/>
  <c r="F289" i="82"/>
  <c r="R275" i="66"/>
  <c r="H289" i="82"/>
  <c r="C276" i="66"/>
  <c r="C290" i="82"/>
  <c r="L276" i="66"/>
  <c r="F290" i="82"/>
  <c r="R276" i="66"/>
  <c r="H290" i="82"/>
  <c r="C277" i="66"/>
  <c r="C291" i="82"/>
  <c r="L277" i="66"/>
  <c r="F291" i="82"/>
  <c r="R277" i="66"/>
  <c r="H291" i="82"/>
  <c r="C278" i="66"/>
  <c r="C292" i="82"/>
  <c r="L278" i="66"/>
  <c r="F292" i="82"/>
  <c r="R278" i="66"/>
  <c r="H292" i="82"/>
  <c r="C279" i="66"/>
  <c r="C293" i="82"/>
  <c r="L279" i="66"/>
  <c r="F293" i="82"/>
  <c r="R279" i="66"/>
  <c r="H293" i="82"/>
  <c r="C280" i="66"/>
  <c r="C294" i="82"/>
  <c r="L280" i="66"/>
  <c r="F294" i="82"/>
  <c r="R280" i="66"/>
  <c r="H294" i="82"/>
  <c r="C281" i="66"/>
  <c r="C295" i="82"/>
  <c r="L281" i="66"/>
  <c r="F295" i="82"/>
  <c r="R281" i="66"/>
  <c r="H295" i="82"/>
  <c r="C282" i="66"/>
  <c r="C296" i="82"/>
  <c r="R282" i="66"/>
  <c r="H296" i="82"/>
  <c r="C283" i="66"/>
  <c r="C297" i="82"/>
  <c r="L283" i="66"/>
  <c r="F297" i="82"/>
  <c r="R283" i="66"/>
  <c r="H297" i="82"/>
  <c r="C284" i="66"/>
  <c r="C298" i="82"/>
  <c r="L284" i="66"/>
  <c r="F298" i="82"/>
  <c r="R284" i="66"/>
  <c r="H298" i="82"/>
  <c r="C285" i="66"/>
  <c r="C299" i="82"/>
  <c r="L285" i="66"/>
  <c r="F299" i="82"/>
  <c r="R285" i="66"/>
  <c r="H299" i="82"/>
  <c r="C286" i="66"/>
  <c r="C300" i="82"/>
  <c r="L286" i="66"/>
  <c r="F300" i="82"/>
  <c r="R286" i="66"/>
  <c r="H300" i="82"/>
  <c r="C287" i="66"/>
  <c r="C301" i="82"/>
  <c r="L287" i="66"/>
  <c r="F301" i="82"/>
  <c r="R287" i="66"/>
  <c r="H301" i="82"/>
  <c r="C288" i="66"/>
  <c r="C302" i="82"/>
  <c r="L288" i="66"/>
  <c r="F302" i="82"/>
  <c r="R288" i="66"/>
  <c r="H302" i="82"/>
  <c r="C289" i="66"/>
  <c r="C303" i="82"/>
  <c r="L289" i="66"/>
  <c r="F303" i="82"/>
  <c r="R289" i="66"/>
  <c r="H303" i="82"/>
  <c r="C290" i="66"/>
  <c r="C304" i="82"/>
  <c r="L290" i="66"/>
  <c r="F304" i="82"/>
  <c r="R290" i="66"/>
  <c r="H304" i="82"/>
  <c r="C291" i="66"/>
  <c r="C305" i="82"/>
  <c r="L291" i="66"/>
  <c r="F305" i="82"/>
  <c r="R291" i="66"/>
  <c r="H305" i="82"/>
  <c r="C292" i="66"/>
  <c r="C306" i="82"/>
  <c r="L292" i="66"/>
  <c r="F306" i="82"/>
  <c r="R292" i="66"/>
  <c r="H306" i="82"/>
  <c r="C293" i="66"/>
  <c r="C307" i="82"/>
  <c r="L293" i="66"/>
  <c r="F307" i="82"/>
  <c r="R293" i="66"/>
  <c r="H307" i="82"/>
  <c r="Z275" i="66"/>
  <c r="I289" i="82"/>
  <c r="Z276" i="66"/>
  <c r="I290" i="82"/>
  <c r="Z277" i="66"/>
  <c r="I291" i="82"/>
  <c r="Z278" i="66"/>
  <c r="I292" i="82"/>
  <c r="Z279" i="66"/>
  <c r="I293" i="82"/>
  <c r="Z280" i="66"/>
  <c r="I294" i="82"/>
  <c r="Z281" i="66"/>
  <c r="I295" i="82"/>
  <c r="Z282" i="66"/>
  <c r="I296" i="82"/>
  <c r="Z283" i="66"/>
  <c r="I297" i="82"/>
  <c r="Z284" i="66"/>
  <c r="I298" i="82"/>
  <c r="Z285" i="66"/>
  <c r="I299" i="82"/>
  <c r="Z286" i="66"/>
  <c r="I300" i="82"/>
  <c r="Z287" i="66"/>
  <c r="I301" i="82"/>
  <c r="Z288" i="66"/>
  <c r="I302" i="82"/>
  <c r="Z289" i="66"/>
  <c r="I303" i="82"/>
  <c r="Z290" i="66"/>
  <c r="I304" i="82"/>
  <c r="Z291" i="66"/>
  <c r="I305" i="82"/>
  <c r="Z292" i="66"/>
  <c r="I306" i="82"/>
  <c r="Z293" i="66"/>
  <c r="I307" i="82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G31" i="90"/>
  <c r="M31" i="90"/>
  <c r="U31" i="90"/>
  <c r="I31" i="90"/>
  <c r="Q31" i="90"/>
  <c r="N30" i="90"/>
  <c r="V30" i="90"/>
  <c r="G30" i="90"/>
  <c r="M30" i="90"/>
  <c r="U30" i="90"/>
  <c r="F30" i="90"/>
  <c r="I30" i="90"/>
  <c r="Q30" i="90"/>
  <c r="B30" i="90"/>
  <c r="N29" i="90"/>
  <c r="V29" i="90"/>
  <c r="M29" i="90"/>
  <c r="U29" i="90"/>
  <c r="I29" i="90"/>
  <c r="Q29" i="90"/>
  <c r="B29" i="90"/>
  <c r="N28" i="90"/>
  <c r="V28" i="90"/>
  <c r="M28" i="90"/>
  <c r="U28" i="90"/>
  <c r="I28" i="90"/>
  <c r="Q28" i="90"/>
  <c r="B28" i="90"/>
  <c r="N27" i="90"/>
  <c r="V27" i="90"/>
  <c r="G27" i="90"/>
  <c r="M27" i="90"/>
  <c r="U27" i="90"/>
  <c r="I27" i="90"/>
  <c r="Q27" i="90"/>
  <c r="B27" i="90"/>
  <c r="N26" i="90"/>
  <c r="V26" i="90"/>
  <c r="G26" i="90"/>
  <c r="M26" i="90"/>
  <c r="U26" i="90"/>
  <c r="F26" i="90"/>
  <c r="I26" i="90"/>
  <c r="Q26" i="90"/>
  <c r="N25" i="90"/>
  <c r="V25" i="90"/>
  <c r="M25" i="90"/>
  <c r="U25" i="90"/>
  <c r="F25" i="90"/>
  <c r="I25" i="90"/>
  <c r="Q25" i="90"/>
  <c r="B25" i="90"/>
  <c r="N24" i="90"/>
  <c r="V24" i="90"/>
  <c r="G24" i="90"/>
  <c r="M24" i="90"/>
  <c r="U24" i="90"/>
  <c r="I24" i="90"/>
  <c r="Q24" i="90"/>
  <c r="N23" i="90"/>
  <c r="V23" i="90"/>
  <c r="G23" i="90"/>
  <c r="M23" i="90"/>
  <c r="U23" i="90"/>
  <c r="I23" i="90"/>
  <c r="Q23" i="90"/>
  <c r="N22" i="90"/>
  <c r="V22" i="90"/>
  <c r="G22" i="90"/>
  <c r="M22" i="90"/>
  <c r="U22" i="90"/>
  <c r="F22" i="90"/>
  <c r="I22" i="90"/>
  <c r="Q22" i="90"/>
  <c r="N21" i="90"/>
  <c r="V21" i="90"/>
  <c r="G21" i="90"/>
  <c r="M21" i="90"/>
  <c r="U21" i="90"/>
  <c r="F21" i="90"/>
  <c r="I21" i="90"/>
  <c r="Q21" i="90"/>
  <c r="B21" i="90"/>
  <c r="N20" i="90"/>
  <c r="V20" i="90"/>
  <c r="M20" i="90"/>
  <c r="U20" i="90"/>
  <c r="I20" i="90"/>
  <c r="Q20" i="90"/>
  <c r="B20" i="90"/>
  <c r="N19" i="90"/>
  <c r="V19" i="90"/>
  <c r="G19" i="90"/>
  <c r="M19" i="90"/>
  <c r="U19" i="90"/>
  <c r="F19" i="90"/>
  <c r="I19" i="90"/>
  <c r="Q19" i="90"/>
  <c r="N18" i="90"/>
  <c r="V18" i="90"/>
  <c r="M18" i="90"/>
  <c r="U18" i="90"/>
  <c r="F18" i="90"/>
  <c r="I18" i="90"/>
  <c r="Q18" i="90"/>
  <c r="N17" i="90"/>
  <c r="V17" i="90"/>
  <c r="M17" i="90"/>
  <c r="U17" i="90"/>
  <c r="F17" i="90"/>
  <c r="I17" i="90"/>
  <c r="Q17" i="90"/>
  <c r="B17" i="90"/>
  <c r="N16" i="90"/>
  <c r="V16" i="90"/>
  <c r="M16" i="90"/>
  <c r="U16" i="90"/>
  <c r="F16" i="90"/>
  <c r="I16" i="90"/>
  <c r="Q16" i="90"/>
  <c r="B16" i="90"/>
  <c r="N15" i="90"/>
  <c r="V15" i="90"/>
  <c r="G15" i="90"/>
  <c r="M15" i="90"/>
  <c r="U15" i="90"/>
  <c r="I15" i="90"/>
  <c r="Q15" i="90"/>
  <c r="N14" i="90"/>
  <c r="V14" i="90"/>
  <c r="G14" i="90"/>
  <c r="M14" i="90"/>
  <c r="U14" i="90"/>
  <c r="F14" i="90"/>
  <c r="I14" i="90"/>
  <c r="Q14" i="90"/>
  <c r="B14" i="90"/>
  <c r="N13" i="90"/>
  <c r="V13" i="90"/>
  <c r="M13" i="90"/>
  <c r="U13" i="90"/>
  <c r="I13" i="90"/>
  <c r="Q13" i="90"/>
  <c r="B13" i="90"/>
  <c r="N12" i="90"/>
  <c r="V12" i="90"/>
  <c r="M12" i="90"/>
  <c r="U12" i="90"/>
  <c r="I12" i="90"/>
  <c r="Q12" i="90"/>
  <c r="B12" i="90"/>
  <c r="N11" i="90"/>
  <c r="V11" i="90"/>
  <c r="G11" i="90"/>
  <c r="M11" i="90"/>
  <c r="U11" i="90"/>
  <c r="I11" i="90"/>
  <c r="Q11" i="90"/>
  <c r="B11" i="90"/>
  <c r="N10" i="90"/>
  <c r="V10" i="90"/>
  <c r="G10" i="90"/>
  <c r="M10" i="90"/>
  <c r="U10" i="90"/>
  <c r="F10" i="90"/>
  <c r="I10" i="90"/>
  <c r="Q10" i="90"/>
  <c r="N9" i="90"/>
  <c r="V9" i="90"/>
  <c r="M9" i="90"/>
  <c r="U9" i="90"/>
  <c r="F9" i="90"/>
  <c r="I9" i="90"/>
  <c r="Q9" i="90"/>
  <c r="B9" i="90"/>
  <c r="N8" i="90"/>
  <c r="V8" i="90"/>
  <c r="G8" i="90"/>
  <c r="M8" i="90"/>
  <c r="U8" i="90"/>
  <c r="I8" i="90"/>
  <c r="Q8" i="90"/>
  <c r="P31" i="90"/>
  <c r="A31" i="90"/>
  <c r="P30" i="90"/>
  <c r="A30" i="90"/>
  <c r="P29" i="90"/>
  <c r="A29" i="90"/>
  <c r="P28" i="90"/>
  <c r="A28" i="90"/>
  <c r="P27" i="90"/>
  <c r="A27" i="90"/>
  <c r="P26" i="90"/>
  <c r="A26" i="90"/>
  <c r="P25" i="90"/>
  <c r="A25" i="90"/>
  <c r="P24" i="90"/>
  <c r="A24" i="90"/>
  <c r="P23" i="90"/>
  <c r="A23" i="90"/>
  <c r="P22" i="90"/>
  <c r="A22" i="90"/>
  <c r="P21" i="90"/>
  <c r="A21" i="90"/>
  <c r="P20" i="90"/>
  <c r="A20" i="90"/>
  <c r="P19" i="90"/>
  <c r="A19" i="90"/>
  <c r="P18" i="90"/>
  <c r="A18" i="90"/>
  <c r="P17" i="90"/>
  <c r="A17" i="90"/>
  <c r="P16" i="90"/>
  <c r="A16" i="90"/>
  <c r="P15" i="90"/>
  <c r="A15" i="90"/>
  <c r="P14" i="90"/>
  <c r="A14" i="90"/>
  <c r="P13" i="90"/>
  <c r="A13" i="90"/>
  <c r="P12" i="90"/>
  <c r="A12" i="90"/>
  <c r="P11" i="90"/>
  <c r="A11" i="90"/>
  <c r="P10" i="90"/>
  <c r="A10" i="90"/>
  <c r="P9" i="90"/>
  <c r="A9" i="90"/>
  <c r="P8" i="90"/>
  <c r="A8" i="90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D39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S8" i="90"/>
  <c r="D8" i="90"/>
  <c r="K9" i="90"/>
  <c r="S9" i="90"/>
  <c r="D9" i="90"/>
  <c r="K10" i="90"/>
  <c r="S10" i="90"/>
  <c r="D10" i="90"/>
  <c r="K11" i="90"/>
  <c r="K12" i="90"/>
  <c r="S12" i="90"/>
  <c r="D12" i="90"/>
  <c r="K13" i="90"/>
  <c r="S13" i="90"/>
  <c r="K14" i="90"/>
  <c r="K15" i="90"/>
  <c r="K17" i="90"/>
  <c r="K19" i="90"/>
  <c r="S19" i="90"/>
  <c r="D19" i="90"/>
  <c r="K21" i="90"/>
  <c r="S21" i="90"/>
  <c r="D118" i="90"/>
  <c r="K23" i="90"/>
  <c r="K26" i="90"/>
  <c r="K29" i="90"/>
  <c r="K30" i="90"/>
  <c r="S30" i="90"/>
  <c r="D30" i="90"/>
  <c r="S31" i="90"/>
  <c r="C208" i="90"/>
  <c r="C207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8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R10" i="90"/>
  <c r="J10" i="90"/>
  <c r="C10" i="90"/>
  <c r="R11" i="90"/>
  <c r="J11" i="90"/>
  <c r="C98" i="90"/>
  <c r="R30" i="90"/>
  <c r="R8" i="90"/>
  <c r="J8" i="90"/>
  <c r="C8" i="90"/>
  <c r="R12" i="90"/>
  <c r="J12" i="90"/>
  <c r="C12" i="90"/>
  <c r="J13" i="90"/>
  <c r="J15" i="90"/>
  <c r="J17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9" i="90"/>
  <c r="J21" i="90"/>
  <c r="J23" i="90"/>
  <c r="J26" i="90"/>
  <c r="J27" i="90"/>
  <c r="R27" i="90"/>
  <c r="C27" i="90"/>
  <c r="R31" i="90"/>
  <c r="J31" i="90"/>
  <c r="C31" i="90"/>
  <c r="C84" i="90"/>
  <c r="C83" i="90"/>
  <c r="C80" i="90"/>
  <c r="C172" i="90"/>
  <c r="R14" i="90"/>
  <c r="R15" i="90"/>
  <c r="R18" i="90"/>
  <c r="R19" i="90"/>
  <c r="R21" i="90"/>
  <c r="R23" i="90"/>
  <c r="C23" i="90"/>
  <c r="R26" i="90"/>
  <c r="C26" i="90"/>
  <c r="R29" i="90"/>
  <c r="C29" i="90"/>
  <c r="J16" i="90"/>
  <c r="R16" i="90"/>
  <c r="C16" i="90"/>
  <c r="J20" i="90"/>
  <c r="R20" i="90"/>
  <c r="C20" i="90"/>
  <c r="J22" i="90"/>
  <c r="R22" i="90"/>
  <c r="J24" i="90"/>
  <c r="R24" i="90"/>
  <c r="J25" i="90"/>
  <c r="R25" i="90"/>
  <c r="C25" i="90"/>
  <c r="J28" i="90"/>
  <c r="R28" i="90"/>
  <c r="C28" i="90"/>
  <c r="C36" i="90"/>
  <c r="C95" i="90"/>
  <c r="C37" i="90"/>
  <c r="C96" i="90"/>
  <c r="C38" i="90"/>
  <c r="C97" i="90"/>
  <c r="C100" i="90"/>
  <c r="C101" i="90"/>
  <c r="C102" i="90"/>
  <c r="C103" i="90"/>
  <c r="C104" i="90"/>
  <c r="C105" i="90"/>
  <c r="C106" i="90"/>
  <c r="C107" i="90"/>
  <c r="C108" i="90"/>
  <c r="C109" i="90"/>
  <c r="C110" i="90"/>
  <c r="C111" i="90"/>
  <c r="C112" i="90"/>
  <c r="C113" i="90"/>
  <c r="C114" i="90"/>
  <c r="C115" i="90"/>
  <c r="C116" i="90"/>
  <c r="C117" i="90"/>
  <c r="C41" i="90"/>
  <c r="J41" i="90"/>
  <c r="C42" i="90"/>
  <c r="J42" i="90"/>
  <c r="C43" i="90"/>
  <c r="J43" i="90"/>
  <c r="C44" i="90"/>
  <c r="C45" i="90"/>
  <c r="J45" i="90"/>
  <c r="C46" i="90"/>
  <c r="J46" i="90"/>
  <c r="C47" i="90"/>
  <c r="J47" i="90"/>
  <c r="C48" i="90"/>
  <c r="J48" i="90"/>
  <c r="C49" i="90"/>
  <c r="J49" i="90"/>
  <c r="C50" i="90"/>
  <c r="J50" i="90"/>
  <c r="C51" i="90"/>
  <c r="J51" i="90"/>
  <c r="C52" i="90"/>
  <c r="C53" i="90"/>
  <c r="J53" i="90"/>
  <c r="C54" i="90"/>
  <c r="J54" i="90"/>
  <c r="C55" i="90"/>
  <c r="J55" i="90"/>
  <c r="C56" i="90"/>
  <c r="J56" i="90"/>
  <c r="C57" i="90"/>
  <c r="J57" i="90"/>
  <c r="C58" i="90"/>
  <c r="J58" i="90"/>
  <c r="C118" i="90"/>
  <c r="C59" i="90"/>
  <c r="J59" i="90"/>
  <c r="C74" i="90"/>
  <c r="C81" i="90"/>
  <c r="C169" i="90"/>
  <c r="S14" i="90"/>
  <c r="D14" i="90"/>
  <c r="S17" i="90"/>
  <c r="S29" i="90"/>
  <c r="D29" i="90"/>
  <c r="K28" i="90"/>
  <c r="S28" i="90"/>
  <c r="K27" i="90"/>
  <c r="S27" i="90"/>
  <c r="D27" i="90"/>
  <c r="K25" i="90"/>
  <c r="S25" i="90"/>
  <c r="D25" i="90"/>
  <c r="K24" i="90"/>
  <c r="S24" i="90"/>
  <c r="K22" i="90"/>
  <c r="S22" i="90"/>
  <c r="K20" i="90"/>
  <c r="S20" i="90"/>
  <c r="D20" i="90"/>
  <c r="K18" i="90"/>
  <c r="S18" i="90"/>
  <c r="D18" i="90"/>
  <c r="K16" i="90"/>
  <c r="S16" i="90"/>
  <c r="D95" i="90"/>
  <c r="D96" i="90"/>
  <c r="D97" i="90"/>
  <c r="D38" i="90"/>
  <c r="D99" i="90"/>
  <c r="D40" i="90"/>
  <c r="D100" i="90"/>
  <c r="D101" i="90"/>
  <c r="D102" i="90"/>
  <c r="D103" i="90"/>
  <c r="D104" i="90"/>
  <c r="D105" i="90"/>
  <c r="D106" i="90"/>
  <c r="D107" i="90"/>
  <c r="D108" i="90"/>
  <c r="D109" i="90"/>
  <c r="D110" i="90"/>
  <c r="D111" i="90"/>
  <c r="D112" i="90"/>
  <c r="D113" i="90"/>
  <c r="D114" i="90"/>
  <c r="D115" i="90"/>
  <c r="D116" i="90"/>
  <c r="D117" i="90"/>
  <c r="K59" i="90"/>
  <c r="D59" i="90"/>
  <c r="D58" i="90"/>
  <c r="K58" i="90"/>
  <c r="K57" i="90"/>
  <c r="D56" i="90"/>
  <c r="K56" i="90"/>
  <c r="D55" i="90"/>
  <c r="K55" i="90"/>
  <c r="D54" i="90"/>
  <c r="K54" i="90"/>
  <c r="K53" i="90"/>
  <c r="K52" i="90"/>
  <c r="D51" i="90"/>
  <c r="K51" i="90"/>
  <c r="D50" i="90"/>
  <c r="K50" i="90"/>
  <c r="K49" i="90"/>
  <c r="D48" i="90"/>
  <c r="K48" i="90"/>
  <c r="D47" i="90"/>
  <c r="K47" i="90"/>
  <c r="D46" i="90"/>
  <c r="K46" i="90"/>
  <c r="K45" i="90"/>
  <c r="K44" i="90"/>
  <c r="K43" i="90"/>
  <c r="D42" i="90"/>
  <c r="K42" i="90"/>
  <c r="K36" i="90"/>
  <c r="D73" i="90"/>
  <c r="D172" i="90"/>
  <c r="D169" i="90"/>
  <c r="K380" i="17"/>
  <c r="J380" i="17"/>
  <c r="K379" i="17"/>
  <c r="K377" i="17"/>
  <c r="J377" i="17"/>
  <c r="M377" i="17"/>
  <c r="J376" i="17"/>
  <c r="K373" i="17"/>
  <c r="K372" i="17"/>
  <c r="J372" i="17"/>
  <c r="K370" i="17"/>
  <c r="K369" i="17"/>
  <c r="J369" i="17"/>
  <c r="K366" i="17"/>
  <c r="K365" i="17"/>
  <c r="J365" i="17"/>
  <c r="K363" i="17"/>
  <c r="K362" i="17"/>
  <c r="J362" i="17"/>
  <c r="K359" i="17"/>
  <c r="K358" i="17"/>
  <c r="J358" i="17"/>
  <c r="M358" i="17"/>
  <c r="J356" i="17"/>
  <c r="K355" i="17"/>
  <c r="J355" i="17"/>
  <c r="J347" i="17"/>
  <c r="K346" i="17"/>
  <c r="J346" i="17"/>
  <c r="J344" i="17"/>
  <c r="K343" i="17"/>
  <c r="J343" i="17"/>
  <c r="J340" i="17"/>
  <c r="J337" i="17"/>
  <c r="K336" i="17"/>
  <c r="J336" i="17"/>
  <c r="J333" i="17"/>
  <c r="K332" i="17"/>
  <c r="J332" i="17"/>
  <c r="K326" i="17"/>
  <c r="K323" i="17"/>
  <c r="J323" i="17"/>
  <c r="K322" i="17"/>
  <c r="K319" i="17"/>
  <c r="J319" i="17"/>
  <c r="J318" i="17"/>
  <c r="K316" i="17"/>
  <c r="J316" i="17"/>
  <c r="J315" i="17"/>
  <c r="K312" i="17"/>
  <c r="J312" i="17"/>
  <c r="J311" i="17"/>
  <c r="K302" i="17"/>
  <c r="J302" i="17"/>
  <c r="K294" i="17"/>
  <c r="J294" i="17"/>
  <c r="K293" i="17"/>
  <c r="J293" i="17"/>
  <c r="K292" i="17"/>
  <c r="J292" i="17"/>
  <c r="M292" i="17"/>
  <c r="K291" i="17"/>
  <c r="J291" i="17"/>
  <c r="K290" i="17"/>
  <c r="J290" i="17"/>
  <c r="M290" i="17"/>
  <c r="K289" i="17"/>
  <c r="J289" i="17"/>
  <c r="M289" i="17"/>
  <c r="K288" i="17"/>
  <c r="J288" i="17"/>
  <c r="K287" i="17"/>
  <c r="J287" i="17"/>
  <c r="K286" i="17"/>
  <c r="J286" i="17"/>
  <c r="K285" i="17"/>
  <c r="J285" i="17"/>
  <c r="K284" i="17"/>
  <c r="J284" i="17"/>
  <c r="K283" i="17"/>
  <c r="J283" i="17"/>
  <c r="K282" i="17"/>
  <c r="J282" i="17"/>
  <c r="K281" i="17"/>
  <c r="J281" i="17"/>
  <c r="K280" i="17"/>
  <c r="J280" i="17"/>
  <c r="K279" i="17"/>
  <c r="J279" i="17"/>
  <c r="K278" i="17"/>
  <c r="J278" i="17"/>
  <c r="K277" i="17"/>
  <c r="J277" i="17"/>
  <c r="K276" i="17"/>
  <c r="J276" i="17"/>
  <c r="K275" i="17"/>
  <c r="J275" i="17"/>
  <c r="K274" i="17"/>
  <c r="J274" i="17"/>
  <c r="K270" i="17"/>
  <c r="J270" i="17"/>
  <c r="M270" i="17"/>
  <c r="K269" i="17"/>
  <c r="J269" i="17"/>
  <c r="K268" i="17"/>
  <c r="J268" i="17"/>
  <c r="M268" i="17"/>
  <c r="K267" i="17"/>
  <c r="J267" i="17"/>
  <c r="K266" i="17"/>
  <c r="J266" i="17"/>
  <c r="K265" i="17"/>
  <c r="J265" i="17"/>
  <c r="K264" i="17"/>
  <c r="J264" i="17"/>
  <c r="M264" i="17"/>
  <c r="K263" i="17"/>
  <c r="J263" i="17"/>
  <c r="M263" i="17"/>
  <c r="K262" i="17"/>
  <c r="J262" i="17"/>
  <c r="K261" i="17"/>
  <c r="J261" i="17"/>
  <c r="K260" i="17"/>
  <c r="J260" i="17"/>
  <c r="K259" i="17"/>
  <c r="J259" i="17"/>
  <c r="K258" i="17"/>
  <c r="J258" i="17"/>
  <c r="K257" i="17"/>
  <c r="J257" i="17"/>
  <c r="M257" i="17"/>
  <c r="K256" i="17"/>
  <c r="J256" i="17"/>
  <c r="K255" i="17"/>
  <c r="J255" i="17"/>
  <c r="K254" i="17"/>
  <c r="J254" i="17"/>
  <c r="K253" i="17"/>
  <c r="J253" i="17"/>
  <c r="K252" i="17"/>
  <c r="J252" i="17"/>
  <c r="K251" i="17"/>
  <c r="J251" i="17"/>
  <c r="K250" i="17"/>
  <c r="J250" i="17"/>
  <c r="K244" i="17"/>
  <c r="J244" i="17"/>
  <c r="K243" i="17"/>
  <c r="J243" i="17"/>
  <c r="K242" i="17"/>
  <c r="J242" i="17"/>
  <c r="K241" i="17"/>
  <c r="J241" i="17"/>
  <c r="M241" i="17"/>
  <c r="K240" i="17"/>
  <c r="J240" i="17"/>
  <c r="K239" i="17"/>
  <c r="J239" i="17"/>
  <c r="M239" i="17"/>
  <c r="K238" i="17"/>
  <c r="J238" i="17"/>
  <c r="K237" i="17"/>
  <c r="J237" i="17"/>
  <c r="M237" i="17"/>
  <c r="K236" i="17"/>
  <c r="J236" i="17"/>
  <c r="K235" i="17"/>
  <c r="J235" i="17"/>
  <c r="M235" i="17"/>
  <c r="K234" i="17"/>
  <c r="J234" i="17"/>
  <c r="M234" i="17"/>
  <c r="K233" i="17"/>
  <c r="J233" i="17"/>
  <c r="K232" i="17"/>
  <c r="J232" i="17"/>
  <c r="M232" i="17"/>
  <c r="K231" i="17"/>
  <c r="J231" i="17"/>
  <c r="M231" i="17"/>
  <c r="K230" i="17"/>
  <c r="J230" i="17"/>
  <c r="K229" i="17"/>
  <c r="J229" i="17"/>
  <c r="K228" i="17"/>
  <c r="J228" i="17"/>
  <c r="K227" i="17"/>
  <c r="J227" i="17"/>
  <c r="K226" i="17"/>
  <c r="J226" i="17"/>
  <c r="K225" i="17"/>
  <c r="J225" i="17"/>
  <c r="M225" i="17"/>
  <c r="K224" i="17"/>
  <c r="J224" i="17"/>
  <c r="K219" i="17"/>
  <c r="J219" i="17"/>
  <c r="K217" i="17"/>
  <c r="J217" i="17"/>
  <c r="K215" i="17"/>
  <c r="J215" i="17"/>
  <c r="K214" i="17"/>
  <c r="J214" i="17"/>
  <c r="M214" i="17"/>
  <c r="K213" i="17"/>
  <c r="J213" i="17"/>
  <c r="K212" i="17"/>
  <c r="J212" i="17"/>
  <c r="K211" i="17"/>
  <c r="J211" i="17"/>
  <c r="M211" i="17"/>
  <c r="K210" i="17"/>
  <c r="J210" i="17"/>
  <c r="K209" i="17"/>
  <c r="J209" i="17"/>
  <c r="M209" i="17"/>
  <c r="K208" i="17"/>
  <c r="J208" i="17"/>
  <c r="K207" i="17"/>
  <c r="J207" i="17"/>
  <c r="M207" i="17"/>
  <c r="K206" i="17"/>
  <c r="J206" i="17"/>
  <c r="K205" i="17"/>
  <c r="J205" i="17"/>
  <c r="M205" i="17"/>
  <c r="K204" i="17"/>
  <c r="J204" i="17"/>
  <c r="K203" i="17"/>
  <c r="J203" i="17"/>
  <c r="K202" i="17"/>
  <c r="J202" i="17"/>
  <c r="K201" i="17"/>
  <c r="J201" i="17"/>
  <c r="K200" i="17"/>
  <c r="J200" i="17"/>
  <c r="K194" i="17"/>
  <c r="J194" i="17"/>
  <c r="K192" i="17"/>
  <c r="J192" i="17"/>
  <c r="K191" i="17"/>
  <c r="J191" i="17"/>
  <c r="K190" i="17"/>
  <c r="J190" i="17"/>
  <c r="K189" i="17"/>
  <c r="J189" i="17"/>
  <c r="K188" i="17"/>
  <c r="J188" i="17"/>
  <c r="M188" i="17"/>
  <c r="K187" i="17"/>
  <c r="J187" i="17"/>
  <c r="K186" i="17"/>
  <c r="J186" i="17"/>
  <c r="M186" i="17"/>
  <c r="K185" i="17"/>
  <c r="J185" i="17"/>
  <c r="K184" i="17"/>
  <c r="J184" i="17"/>
  <c r="M184" i="17"/>
  <c r="K183" i="17"/>
  <c r="J183" i="17"/>
  <c r="M183" i="17"/>
  <c r="K182" i="17"/>
  <c r="J182" i="17"/>
  <c r="K181" i="17"/>
  <c r="J181" i="17"/>
  <c r="K179" i="17"/>
  <c r="J179" i="17"/>
  <c r="K177" i="17"/>
  <c r="J177" i="17"/>
  <c r="K176" i="17"/>
  <c r="J176" i="17"/>
  <c r="K175" i="17"/>
  <c r="J175" i="17"/>
  <c r="K174" i="17"/>
  <c r="J174" i="17"/>
  <c r="M174" i="17"/>
  <c r="K168" i="17"/>
  <c r="J168" i="17"/>
  <c r="K167" i="17"/>
  <c r="J167" i="17"/>
  <c r="M167" i="17"/>
  <c r="K165" i="17"/>
  <c r="J165" i="17"/>
  <c r="K163" i="17"/>
  <c r="J163" i="17"/>
  <c r="M163" i="17"/>
  <c r="K162" i="17"/>
  <c r="J162" i="17"/>
  <c r="K161" i="17"/>
  <c r="J161" i="17"/>
  <c r="K156" i="17"/>
  <c r="J156" i="17"/>
  <c r="M156" i="17"/>
  <c r="K155" i="17"/>
  <c r="J155" i="17"/>
  <c r="M155" i="17"/>
  <c r="K154" i="17"/>
  <c r="J154" i="17"/>
  <c r="K153" i="17"/>
  <c r="J153" i="17"/>
  <c r="K152" i="17"/>
  <c r="J152" i="17"/>
  <c r="K151" i="17"/>
  <c r="J151" i="17"/>
  <c r="K149" i="17"/>
  <c r="J149" i="17"/>
  <c r="K148" i="17"/>
  <c r="J148" i="17"/>
  <c r="K144" i="17"/>
  <c r="J144" i="17"/>
  <c r="K143" i="17"/>
  <c r="J143" i="17"/>
  <c r="M143" i="17"/>
  <c r="K142" i="17"/>
  <c r="J142" i="17"/>
  <c r="K141" i="17"/>
  <c r="J141" i="17"/>
  <c r="M141" i="17"/>
  <c r="K140" i="17"/>
  <c r="J140" i="17"/>
  <c r="K139" i="17"/>
  <c r="J139" i="17"/>
  <c r="K138" i="17"/>
  <c r="J138" i="17"/>
  <c r="K137" i="17"/>
  <c r="J137" i="17"/>
  <c r="K136" i="17"/>
  <c r="J136" i="17"/>
  <c r="K135" i="17"/>
  <c r="J135" i="17"/>
  <c r="K134" i="17"/>
  <c r="J134" i="17"/>
  <c r="K133" i="17"/>
  <c r="J133" i="17"/>
  <c r="K132" i="17"/>
  <c r="J132" i="17"/>
  <c r="K131" i="17"/>
  <c r="J131" i="17"/>
  <c r="K130" i="17"/>
  <c r="J130" i="17"/>
  <c r="K129" i="17"/>
  <c r="J129" i="17"/>
  <c r="K128" i="17"/>
  <c r="J128" i="17"/>
  <c r="K127" i="17"/>
  <c r="J127" i="17"/>
  <c r="K126" i="17"/>
  <c r="J126" i="17"/>
  <c r="K125" i="17"/>
  <c r="J125" i="17"/>
  <c r="K124" i="17"/>
  <c r="J124" i="17"/>
  <c r="J118" i="17"/>
  <c r="K117" i="17"/>
  <c r="J117" i="17"/>
  <c r="K115" i="17"/>
  <c r="J115" i="17"/>
  <c r="K114" i="17"/>
  <c r="J114" i="17"/>
  <c r="K105" i="17"/>
  <c r="J105" i="17"/>
  <c r="M105" i="17"/>
  <c r="K104" i="17"/>
  <c r="J104" i="17"/>
  <c r="K103" i="17"/>
  <c r="J103" i="17"/>
  <c r="K102" i="17"/>
  <c r="J102" i="17"/>
  <c r="M102" i="17"/>
  <c r="K101" i="17"/>
  <c r="J101" i="17"/>
  <c r="K100" i="17"/>
  <c r="J100" i="17"/>
  <c r="K99" i="17"/>
  <c r="J99" i="17"/>
  <c r="K98" i="17"/>
  <c r="J98" i="17"/>
  <c r="K97" i="17"/>
  <c r="J97" i="17"/>
  <c r="K96" i="17"/>
  <c r="J96" i="17"/>
  <c r="K95" i="17"/>
  <c r="J95" i="17"/>
  <c r="K94" i="17"/>
  <c r="J94" i="17"/>
  <c r="K93" i="17"/>
  <c r="J93" i="17"/>
  <c r="K92" i="17"/>
  <c r="J92" i="17"/>
  <c r="K91" i="17"/>
  <c r="J91" i="17"/>
  <c r="K90" i="17"/>
  <c r="J90" i="17"/>
  <c r="K89" i="17"/>
  <c r="J89" i="17"/>
  <c r="K88" i="17"/>
  <c r="J88" i="17"/>
  <c r="K87" i="17"/>
  <c r="J87" i="17"/>
  <c r="K86" i="17"/>
  <c r="J86" i="17"/>
  <c r="K85" i="17"/>
  <c r="J85" i="17"/>
  <c r="K80" i="17"/>
  <c r="J80" i="17"/>
  <c r="M80" i="17"/>
  <c r="K79" i="17"/>
  <c r="J79" i="17"/>
  <c r="K78" i="17"/>
  <c r="J78" i="17"/>
  <c r="M78" i="17"/>
  <c r="K77" i="17"/>
  <c r="J77" i="17"/>
  <c r="K76" i="17"/>
  <c r="J76" i="17"/>
  <c r="K75" i="17"/>
  <c r="J75" i="17"/>
  <c r="K74" i="17"/>
  <c r="J74" i="17"/>
  <c r="K73" i="17"/>
  <c r="J73" i="17"/>
  <c r="K68" i="17"/>
  <c r="J68" i="17"/>
  <c r="M68" i="17"/>
  <c r="K66" i="17"/>
  <c r="J66" i="17"/>
  <c r="K65" i="17"/>
  <c r="J65" i="17"/>
  <c r="K55" i="17"/>
  <c r="J55" i="17"/>
  <c r="M55" i="17"/>
  <c r="K54" i="17"/>
  <c r="J54" i="17"/>
  <c r="K53" i="17"/>
  <c r="J53" i="17"/>
  <c r="K52" i="17"/>
  <c r="J52" i="17"/>
  <c r="K50" i="17"/>
  <c r="J50" i="17"/>
  <c r="M50" i="17"/>
  <c r="K49" i="17"/>
  <c r="J49" i="17"/>
  <c r="K48" i="17"/>
  <c r="J48" i="17"/>
  <c r="K47" i="17"/>
  <c r="J47" i="17"/>
  <c r="M47" i="17"/>
  <c r="K46" i="17"/>
  <c r="J46" i="17"/>
  <c r="K45" i="17"/>
  <c r="J45" i="17"/>
  <c r="M45" i="17"/>
  <c r="K44" i="17"/>
  <c r="J44" i="17"/>
  <c r="M44" i="17"/>
  <c r="K43" i="17"/>
  <c r="J43" i="17"/>
  <c r="K42" i="17"/>
  <c r="J42" i="17"/>
  <c r="K41" i="17"/>
  <c r="J41" i="17"/>
  <c r="K40" i="17"/>
  <c r="J40" i="17"/>
  <c r="K39" i="17"/>
  <c r="J39" i="17"/>
  <c r="K38" i="17"/>
  <c r="J38" i="17"/>
  <c r="K37" i="17"/>
  <c r="J37" i="17"/>
  <c r="K36" i="17"/>
  <c r="J36" i="17"/>
  <c r="K35" i="17"/>
  <c r="J35" i="17"/>
  <c r="K31" i="17"/>
  <c r="J31" i="17"/>
  <c r="M31" i="17"/>
  <c r="K30" i="17"/>
  <c r="J30" i="17"/>
  <c r="K29" i="17"/>
  <c r="J29" i="17"/>
  <c r="M29" i="17"/>
  <c r="K28" i="17"/>
  <c r="J28" i="17"/>
  <c r="K25" i="17"/>
  <c r="J25" i="17"/>
  <c r="M25" i="17"/>
  <c r="K24" i="17"/>
  <c r="J24" i="17"/>
  <c r="M24" i="17"/>
  <c r="K22" i="17"/>
  <c r="J22" i="17"/>
  <c r="K21" i="17"/>
  <c r="J21" i="17"/>
  <c r="K20" i="17"/>
  <c r="J20" i="17"/>
  <c r="K18" i="17"/>
  <c r="J18" i="17"/>
  <c r="M18" i="17"/>
  <c r="K16" i="17"/>
  <c r="J16" i="17"/>
  <c r="M16" i="17"/>
  <c r="K15" i="17"/>
  <c r="J15" i="17"/>
  <c r="K14" i="17"/>
  <c r="J14" i="17"/>
  <c r="M14" i="17"/>
  <c r="K12" i="17"/>
  <c r="J12" i="17"/>
  <c r="K11" i="17"/>
  <c r="J11" i="17"/>
  <c r="M11" i="17"/>
  <c r="L380" i="17"/>
  <c r="L379" i="17"/>
  <c r="L377" i="17"/>
  <c r="L376" i="17"/>
  <c r="L373" i="17"/>
  <c r="L372" i="17"/>
  <c r="L370" i="17"/>
  <c r="L369" i="17"/>
  <c r="L366" i="17"/>
  <c r="L365" i="17"/>
  <c r="L363" i="17"/>
  <c r="L362" i="17"/>
  <c r="L359" i="17"/>
  <c r="L358" i="17"/>
  <c r="L356" i="17"/>
  <c r="L355" i="17"/>
  <c r="L347" i="17"/>
  <c r="L346" i="17"/>
  <c r="L344" i="17"/>
  <c r="L343" i="17"/>
  <c r="L340" i="17"/>
  <c r="L337" i="17"/>
  <c r="L336" i="17"/>
  <c r="L333" i="17"/>
  <c r="L332" i="17"/>
  <c r="L326" i="17"/>
  <c r="L323" i="17"/>
  <c r="L322" i="17"/>
  <c r="L319" i="17"/>
  <c r="L318" i="17"/>
  <c r="L316" i="17"/>
  <c r="L315" i="17"/>
  <c r="L312" i="17"/>
  <c r="L311" i="17"/>
  <c r="L302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19" i="17"/>
  <c r="L217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4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79" i="17"/>
  <c r="L177" i="17"/>
  <c r="L176" i="17"/>
  <c r="L175" i="17"/>
  <c r="L174" i="17"/>
  <c r="L168" i="17"/>
  <c r="L167" i="17"/>
  <c r="L165" i="17"/>
  <c r="L163" i="17"/>
  <c r="L162" i="17"/>
  <c r="L161" i="17"/>
  <c r="L156" i="17"/>
  <c r="L155" i="17"/>
  <c r="L154" i="17"/>
  <c r="L153" i="17"/>
  <c r="L152" i="17"/>
  <c r="L151" i="17"/>
  <c r="L149" i="17"/>
  <c r="L148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18" i="17"/>
  <c r="L117" i="17"/>
  <c r="L115" i="17"/>
  <c r="L114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0" i="17"/>
  <c r="L79" i="17"/>
  <c r="L78" i="17"/>
  <c r="L77" i="17"/>
  <c r="L76" i="17"/>
  <c r="L75" i="17"/>
  <c r="L74" i="17"/>
  <c r="L73" i="17"/>
  <c r="L68" i="17"/>
  <c r="L66" i="17"/>
  <c r="L65" i="17"/>
  <c r="L55" i="17"/>
  <c r="L54" i="17"/>
  <c r="L53" i="17"/>
  <c r="L52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1" i="17"/>
  <c r="L30" i="17"/>
  <c r="L29" i="17"/>
  <c r="L28" i="17"/>
  <c r="L25" i="17"/>
  <c r="L24" i="17"/>
  <c r="L22" i="17"/>
  <c r="L21" i="17"/>
  <c r="L20" i="17"/>
  <c r="L18" i="17"/>
  <c r="L16" i="17"/>
  <c r="L15" i="17"/>
  <c r="L14" i="17"/>
  <c r="L12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3" i="66"/>
  <c r="U293" i="66"/>
  <c r="W293" i="66"/>
  <c r="V292" i="66"/>
  <c r="U292" i="66"/>
  <c r="W292" i="66"/>
  <c r="V291" i="66"/>
  <c r="U291" i="66"/>
  <c r="W291" i="66"/>
  <c r="V290" i="66"/>
  <c r="U290" i="66"/>
  <c r="W290" i="66"/>
  <c r="V289" i="66"/>
  <c r="U289" i="66"/>
  <c r="W289" i="66"/>
  <c r="V288" i="66"/>
  <c r="U288" i="66"/>
  <c r="W288" i="66"/>
  <c r="V287" i="66"/>
  <c r="U287" i="66"/>
  <c r="W287" i="66"/>
  <c r="V286" i="66"/>
  <c r="U286" i="66"/>
  <c r="W286" i="66"/>
  <c r="V285" i="66"/>
  <c r="U285" i="66"/>
  <c r="W285" i="66"/>
  <c r="V284" i="66"/>
  <c r="U284" i="66"/>
  <c r="W284" i="66"/>
  <c r="V283" i="66"/>
  <c r="U283" i="66"/>
  <c r="W283" i="66"/>
  <c r="V282" i="66"/>
  <c r="U282" i="66"/>
  <c r="W282" i="66"/>
  <c r="V281" i="66"/>
  <c r="U281" i="66"/>
  <c r="W281" i="66"/>
  <c r="V280" i="66"/>
  <c r="U280" i="66"/>
  <c r="W280" i="66"/>
  <c r="V279" i="66"/>
  <c r="U279" i="66"/>
  <c r="W279" i="66"/>
  <c r="V278" i="66"/>
  <c r="U278" i="66"/>
  <c r="W278" i="66"/>
  <c r="V277" i="66"/>
  <c r="U277" i="66"/>
  <c r="W277" i="66"/>
  <c r="V276" i="66"/>
  <c r="U276" i="66"/>
  <c r="W276" i="66"/>
  <c r="V275" i="66"/>
  <c r="U275" i="66"/>
  <c r="W275" i="66"/>
  <c r="V274" i="66"/>
  <c r="U274" i="66"/>
  <c r="W274" i="66"/>
  <c r="V270" i="66"/>
  <c r="U270" i="66"/>
  <c r="W270" i="66"/>
  <c r="V269" i="66"/>
  <c r="U269" i="66"/>
  <c r="W269" i="66"/>
  <c r="V268" i="66"/>
  <c r="U268" i="66"/>
  <c r="W268" i="66"/>
  <c r="V267" i="66"/>
  <c r="U267" i="66"/>
  <c r="W267" i="66"/>
  <c r="V266" i="66"/>
  <c r="U266" i="66"/>
  <c r="W266" i="66"/>
  <c r="V265" i="66"/>
  <c r="U265" i="66"/>
  <c r="W265" i="66"/>
  <c r="V264" i="66"/>
  <c r="U264" i="66"/>
  <c r="W264" i="66"/>
  <c r="V263" i="66"/>
  <c r="U263" i="66"/>
  <c r="W263" i="66"/>
  <c r="V262" i="66"/>
  <c r="U262" i="66"/>
  <c r="W262" i="66"/>
  <c r="V261" i="66"/>
  <c r="U261" i="66"/>
  <c r="W261" i="66"/>
  <c r="V260" i="66"/>
  <c r="U260" i="66"/>
  <c r="W260" i="66"/>
  <c r="V259" i="66"/>
  <c r="U259" i="66"/>
  <c r="W259" i="66"/>
  <c r="V258" i="66"/>
  <c r="U258" i="66"/>
  <c r="W258" i="66"/>
  <c r="V257" i="66"/>
  <c r="U257" i="66"/>
  <c r="W257" i="66"/>
  <c r="V256" i="66"/>
  <c r="U256" i="66"/>
  <c r="W256" i="66"/>
  <c r="V255" i="66"/>
  <c r="U255" i="66"/>
  <c r="W255" i="66"/>
  <c r="V254" i="66"/>
  <c r="U254" i="66"/>
  <c r="W254" i="66"/>
  <c r="V253" i="66"/>
  <c r="U253" i="66"/>
  <c r="W253" i="66"/>
  <c r="V252" i="66"/>
  <c r="U252" i="66"/>
  <c r="W252" i="66"/>
  <c r="V251" i="66"/>
  <c r="U251" i="66"/>
  <c r="W251" i="66"/>
  <c r="V245" i="66"/>
  <c r="U245" i="66"/>
  <c r="W245" i="66"/>
  <c r="V244" i="66"/>
  <c r="U244" i="66"/>
  <c r="W244" i="66"/>
  <c r="V243" i="66"/>
  <c r="U243" i="66"/>
  <c r="W243" i="66"/>
  <c r="V242" i="66"/>
  <c r="U242" i="66"/>
  <c r="W242" i="66"/>
  <c r="V241" i="66"/>
  <c r="U241" i="66"/>
  <c r="W241" i="66"/>
  <c r="V240" i="66"/>
  <c r="U240" i="66"/>
  <c r="W240" i="66"/>
  <c r="V239" i="66"/>
  <c r="U239" i="66"/>
  <c r="W239" i="66"/>
  <c r="V238" i="66"/>
  <c r="U238" i="66"/>
  <c r="W238" i="66"/>
  <c r="V237" i="66"/>
  <c r="U237" i="66"/>
  <c r="W237" i="66"/>
  <c r="V236" i="66"/>
  <c r="U236" i="66"/>
  <c r="W236" i="66"/>
  <c r="V235" i="66"/>
  <c r="U235" i="66"/>
  <c r="W235" i="66"/>
  <c r="V234" i="66"/>
  <c r="U234" i="66"/>
  <c r="W234" i="66"/>
  <c r="V233" i="66"/>
  <c r="U233" i="66"/>
  <c r="W233" i="66"/>
  <c r="V232" i="66"/>
  <c r="U232" i="66"/>
  <c r="W232" i="66"/>
  <c r="V231" i="66"/>
  <c r="U231" i="66"/>
  <c r="W231" i="66"/>
  <c r="V230" i="66"/>
  <c r="U230" i="66"/>
  <c r="W230" i="66"/>
  <c r="V229" i="66"/>
  <c r="U229" i="66"/>
  <c r="W229" i="66"/>
  <c r="V228" i="66"/>
  <c r="U228" i="66"/>
  <c r="W228" i="66"/>
  <c r="V227" i="66"/>
  <c r="U227" i="66"/>
  <c r="W227" i="66"/>
  <c r="V226" i="66"/>
  <c r="U226" i="66"/>
  <c r="W226" i="66"/>
  <c r="V222" i="66"/>
  <c r="U222" i="66"/>
  <c r="W222" i="66"/>
  <c r="V221" i="66"/>
  <c r="U221" i="66"/>
  <c r="W221" i="66"/>
  <c r="V220" i="66"/>
  <c r="U220" i="66"/>
  <c r="W220" i="66"/>
  <c r="V219" i="66"/>
  <c r="U219" i="66"/>
  <c r="W219" i="66"/>
  <c r="V218" i="66"/>
  <c r="U218" i="66"/>
  <c r="W218" i="66"/>
  <c r="V217" i="66"/>
  <c r="U217" i="66"/>
  <c r="W217" i="66"/>
  <c r="V216" i="66"/>
  <c r="U216" i="66"/>
  <c r="W216" i="66"/>
  <c r="V215" i="66"/>
  <c r="U215" i="66"/>
  <c r="W215" i="66"/>
  <c r="V214" i="66"/>
  <c r="U214" i="66"/>
  <c r="W214" i="66"/>
  <c r="V213" i="66"/>
  <c r="U213" i="66"/>
  <c r="W213" i="66"/>
  <c r="V212" i="66"/>
  <c r="U212" i="66"/>
  <c r="W212" i="66"/>
  <c r="V211" i="66"/>
  <c r="U211" i="66"/>
  <c r="W211" i="66"/>
  <c r="V210" i="66"/>
  <c r="U210" i="66"/>
  <c r="W210" i="66"/>
  <c r="V209" i="66"/>
  <c r="U209" i="66"/>
  <c r="W209" i="66"/>
  <c r="V208" i="66"/>
  <c r="U208" i="66"/>
  <c r="W208" i="66"/>
  <c r="V207" i="66"/>
  <c r="U207" i="66"/>
  <c r="W207" i="66"/>
  <c r="V206" i="66"/>
  <c r="U206" i="66"/>
  <c r="W206" i="66"/>
  <c r="V205" i="66"/>
  <c r="U205" i="66"/>
  <c r="W205" i="66"/>
  <c r="V204" i="66"/>
  <c r="U204" i="66"/>
  <c r="W204" i="66"/>
  <c r="V203" i="66"/>
  <c r="U203" i="66"/>
  <c r="W203" i="66"/>
  <c r="V197" i="66"/>
  <c r="U197" i="66"/>
  <c r="W197" i="66"/>
  <c r="V196" i="66"/>
  <c r="U196" i="66"/>
  <c r="W196" i="66"/>
  <c r="V195" i="66"/>
  <c r="U195" i="66"/>
  <c r="W195" i="66"/>
  <c r="V194" i="66"/>
  <c r="U194" i="66"/>
  <c r="W194" i="66"/>
  <c r="V193" i="66"/>
  <c r="U193" i="66"/>
  <c r="W193" i="66"/>
  <c r="V192" i="66"/>
  <c r="U192" i="66"/>
  <c r="W192" i="66"/>
  <c r="V191" i="66"/>
  <c r="U191" i="66"/>
  <c r="W191" i="66"/>
  <c r="V190" i="66"/>
  <c r="U190" i="66"/>
  <c r="W190" i="66"/>
  <c r="V189" i="66"/>
  <c r="U189" i="66"/>
  <c r="W189" i="66"/>
  <c r="V188" i="66"/>
  <c r="U188" i="66"/>
  <c r="W188" i="66"/>
  <c r="V187" i="66"/>
  <c r="U187" i="66"/>
  <c r="W187" i="66"/>
  <c r="V186" i="66"/>
  <c r="U186" i="66"/>
  <c r="W186" i="66"/>
  <c r="V185" i="66"/>
  <c r="U185" i="66"/>
  <c r="W185" i="66"/>
  <c r="V184" i="66"/>
  <c r="U184" i="66"/>
  <c r="W184" i="66"/>
  <c r="V183" i="66"/>
  <c r="U183" i="66"/>
  <c r="W183" i="66"/>
  <c r="V182" i="66"/>
  <c r="U182" i="66"/>
  <c r="W182" i="66"/>
  <c r="V181" i="66"/>
  <c r="U181" i="66"/>
  <c r="W181" i="66"/>
  <c r="V180" i="66"/>
  <c r="U180" i="66"/>
  <c r="W180" i="66"/>
  <c r="V179" i="66"/>
  <c r="U179" i="66"/>
  <c r="W179" i="66"/>
  <c r="V178" i="66"/>
  <c r="U178" i="66"/>
  <c r="W178" i="66"/>
  <c r="V174" i="66"/>
  <c r="U174" i="66"/>
  <c r="W174" i="66"/>
  <c r="V173" i="66"/>
  <c r="U173" i="66"/>
  <c r="W173" i="66"/>
  <c r="V172" i="66"/>
  <c r="U172" i="66"/>
  <c r="W172" i="66"/>
  <c r="V171" i="66"/>
  <c r="U171" i="66"/>
  <c r="W171" i="66"/>
  <c r="V170" i="66"/>
  <c r="U170" i="66"/>
  <c r="W170" i="66"/>
  <c r="V169" i="66"/>
  <c r="U169" i="66"/>
  <c r="W169" i="66"/>
  <c r="V168" i="66"/>
  <c r="U168" i="66"/>
  <c r="W168" i="66"/>
  <c r="V167" i="66"/>
  <c r="U167" i="66"/>
  <c r="W167" i="66"/>
  <c r="V166" i="66"/>
  <c r="U166" i="66"/>
  <c r="W166" i="66"/>
  <c r="V165" i="66"/>
  <c r="U165" i="66"/>
  <c r="W165" i="66"/>
  <c r="V164" i="66"/>
  <c r="U164" i="66"/>
  <c r="W164" i="66"/>
  <c r="V163" i="66"/>
  <c r="U163" i="66"/>
  <c r="W163" i="66"/>
  <c r="V162" i="66"/>
  <c r="U162" i="66"/>
  <c r="W162" i="66"/>
  <c r="V161" i="66"/>
  <c r="U161" i="66"/>
  <c r="W161" i="66"/>
  <c r="V160" i="66"/>
  <c r="U160" i="66"/>
  <c r="W160" i="66"/>
  <c r="V159" i="66"/>
  <c r="U159" i="66"/>
  <c r="W159" i="66"/>
  <c r="V158" i="66"/>
  <c r="U158" i="66"/>
  <c r="W158" i="66"/>
  <c r="V157" i="66"/>
  <c r="U157" i="66"/>
  <c r="W157" i="66"/>
  <c r="V156" i="66"/>
  <c r="U156" i="66"/>
  <c r="W156" i="66"/>
  <c r="V155" i="66"/>
  <c r="U155" i="66"/>
  <c r="W155" i="66"/>
  <c r="V149" i="66"/>
  <c r="U149" i="66"/>
  <c r="W149" i="66"/>
  <c r="V148" i="66"/>
  <c r="U148" i="66"/>
  <c r="W148" i="66"/>
  <c r="V147" i="66"/>
  <c r="U147" i="66"/>
  <c r="W147" i="66"/>
  <c r="V146" i="66"/>
  <c r="U146" i="66"/>
  <c r="W146" i="66"/>
  <c r="V145" i="66"/>
  <c r="U145" i="66"/>
  <c r="W145" i="66"/>
  <c r="V144" i="66"/>
  <c r="U144" i="66"/>
  <c r="W144" i="66"/>
  <c r="V143" i="66"/>
  <c r="U143" i="66"/>
  <c r="W143" i="66"/>
  <c r="V142" i="66"/>
  <c r="U142" i="66"/>
  <c r="W142" i="66"/>
  <c r="V141" i="66"/>
  <c r="U141" i="66"/>
  <c r="W141" i="66"/>
  <c r="V140" i="66"/>
  <c r="U140" i="66"/>
  <c r="W140" i="66"/>
  <c r="V139" i="66"/>
  <c r="U139" i="66"/>
  <c r="W139" i="66"/>
  <c r="V138" i="66"/>
  <c r="U138" i="66"/>
  <c r="W138" i="66"/>
  <c r="V137" i="66"/>
  <c r="U137" i="66"/>
  <c r="W137" i="66"/>
  <c r="V136" i="66"/>
  <c r="U136" i="66"/>
  <c r="W136" i="66"/>
  <c r="V135" i="66"/>
  <c r="U135" i="66"/>
  <c r="W135" i="66"/>
  <c r="V134" i="66"/>
  <c r="U134" i="66"/>
  <c r="W134" i="66"/>
  <c r="V133" i="66"/>
  <c r="U133" i="66"/>
  <c r="W133" i="66"/>
  <c r="V132" i="66"/>
  <c r="U132" i="66"/>
  <c r="W132" i="66"/>
  <c r="V131" i="66"/>
  <c r="U131" i="66"/>
  <c r="W131" i="66"/>
  <c r="V130" i="66"/>
  <c r="U130" i="66"/>
  <c r="W130" i="66"/>
  <c r="V126" i="66"/>
  <c r="U126" i="66"/>
  <c r="W126" i="66"/>
  <c r="V125" i="66"/>
  <c r="U125" i="66"/>
  <c r="W125" i="66"/>
  <c r="V124" i="66"/>
  <c r="U124" i="66"/>
  <c r="W124" i="66"/>
  <c r="V123" i="66"/>
  <c r="U123" i="66"/>
  <c r="W123" i="66"/>
  <c r="V122" i="66"/>
  <c r="U122" i="66"/>
  <c r="W122" i="66"/>
  <c r="V121" i="66"/>
  <c r="U121" i="66"/>
  <c r="W121" i="66"/>
  <c r="V120" i="66"/>
  <c r="U120" i="66"/>
  <c r="W120" i="66"/>
  <c r="V119" i="66"/>
  <c r="U119" i="66"/>
  <c r="W119" i="66"/>
  <c r="V118" i="66"/>
  <c r="U118" i="66"/>
  <c r="W118" i="66"/>
  <c r="V117" i="66"/>
  <c r="U117" i="66"/>
  <c r="W117" i="66"/>
  <c r="V116" i="66"/>
  <c r="U116" i="66"/>
  <c r="W116" i="66"/>
  <c r="V115" i="66"/>
  <c r="U115" i="66"/>
  <c r="W115" i="66"/>
  <c r="V114" i="66"/>
  <c r="U114" i="66"/>
  <c r="W114" i="66"/>
  <c r="V113" i="66"/>
  <c r="U113" i="66"/>
  <c r="W113" i="66"/>
  <c r="V112" i="66"/>
  <c r="U112" i="66"/>
  <c r="W112" i="66"/>
  <c r="V111" i="66"/>
  <c r="U111" i="66"/>
  <c r="W111" i="66"/>
  <c r="V110" i="66"/>
  <c r="U110" i="66"/>
  <c r="W110" i="66"/>
  <c r="V109" i="66"/>
  <c r="U109" i="66"/>
  <c r="W109" i="66"/>
  <c r="V108" i="66"/>
  <c r="U108" i="66"/>
  <c r="W108" i="66"/>
  <c r="V107" i="66"/>
  <c r="U107" i="66"/>
  <c r="W107" i="66"/>
  <c r="V101" i="66"/>
  <c r="U101" i="66"/>
  <c r="W101" i="66"/>
  <c r="V100" i="66"/>
  <c r="U100" i="66"/>
  <c r="W100" i="66"/>
  <c r="V99" i="66"/>
  <c r="U99" i="66"/>
  <c r="W99" i="66"/>
  <c r="V98" i="66"/>
  <c r="U98" i="66"/>
  <c r="W98" i="66"/>
  <c r="V97" i="66"/>
  <c r="U97" i="66"/>
  <c r="W97" i="66"/>
  <c r="V96" i="66"/>
  <c r="U96" i="66"/>
  <c r="W96" i="66"/>
  <c r="V95" i="66"/>
  <c r="U95" i="66"/>
  <c r="W95" i="66"/>
  <c r="V94" i="66"/>
  <c r="U94" i="66"/>
  <c r="W94" i="66"/>
  <c r="V93" i="66"/>
  <c r="U93" i="66"/>
  <c r="W93" i="66"/>
  <c r="V92" i="66"/>
  <c r="U92" i="66"/>
  <c r="W92" i="66"/>
  <c r="V91" i="66"/>
  <c r="U91" i="66"/>
  <c r="W91" i="66"/>
  <c r="V90" i="66"/>
  <c r="U90" i="66"/>
  <c r="W90" i="66"/>
  <c r="V89" i="66"/>
  <c r="U89" i="66"/>
  <c r="W89" i="66"/>
  <c r="V88" i="66"/>
  <c r="U88" i="66"/>
  <c r="W88" i="66"/>
  <c r="V87" i="66"/>
  <c r="U87" i="66"/>
  <c r="W87" i="66"/>
  <c r="V86" i="66"/>
  <c r="U86" i="66"/>
  <c r="W86" i="66"/>
  <c r="V85" i="66"/>
  <c r="U85" i="66"/>
  <c r="W85" i="66"/>
  <c r="V84" i="66"/>
  <c r="U84" i="66"/>
  <c r="W84" i="66"/>
  <c r="V83" i="66"/>
  <c r="U83" i="66"/>
  <c r="W83" i="66"/>
  <c r="V82" i="66"/>
  <c r="U82" i="66"/>
  <c r="W82" i="66"/>
  <c r="V78" i="66"/>
  <c r="U78" i="66"/>
  <c r="W78" i="66"/>
  <c r="V77" i="66"/>
  <c r="U77" i="66"/>
  <c r="W77" i="66"/>
  <c r="V76" i="66"/>
  <c r="U76" i="66"/>
  <c r="W76" i="66"/>
  <c r="V75" i="66"/>
  <c r="U75" i="66"/>
  <c r="W75" i="66"/>
  <c r="V74" i="66"/>
  <c r="U74" i="66"/>
  <c r="W74" i="66"/>
  <c r="V73" i="66"/>
  <c r="U73" i="66"/>
  <c r="W73" i="66"/>
  <c r="V72" i="66"/>
  <c r="U72" i="66"/>
  <c r="W72" i="66"/>
  <c r="V71" i="66"/>
  <c r="U71" i="66"/>
  <c r="W71" i="66"/>
  <c r="V70" i="66"/>
  <c r="U70" i="66"/>
  <c r="W70" i="66"/>
  <c r="V69" i="66"/>
  <c r="U69" i="66"/>
  <c r="W69" i="66"/>
  <c r="V68" i="66"/>
  <c r="U68" i="66"/>
  <c r="W68" i="66"/>
  <c r="V67" i="66"/>
  <c r="U67" i="66"/>
  <c r="W67" i="66"/>
  <c r="V66" i="66"/>
  <c r="U66" i="66"/>
  <c r="W66" i="66"/>
  <c r="V65" i="66"/>
  <c r="U65" i="66"/>
  <c r="W65" i="66"/>
  <c r="V64" i="66"/>
  <c r="U64" i="66"/>
  <c r="W64" i="66"/>
  <c r="V63" i="66"/>
  <c r="U63" i="66"/>
  <c r="W63" i="66"/>
  <c r="V62" i="66"/>
  <c r="U62" i="66"/>
  <c r="W62" i="66"/>
  <c r="V61" i="66"/>
  <c r="U61" i="66"/>
  <c r="W61" i="66"/>
  <c r="V60" i="66"/>
  <c r="U60" i="66"/>
  <c r="W60" i="66"/>
  <c r="V59" i="66"/>
  <c r="U59" i="66"/>
  <c r="W59" i="66"/>
  <c r="V53" i="66"/>
  <c r="U53" i="66"/>
  <c r="W53" i="66"/>
  <c r="V52" i="66"/>
  <c r="U52" i="66"/>
  <c r="W52" i="66"/>
  <c r="V51" i="66"/>
  <c r="U51" i="66"/>
  <c r="W51" i="66"/>
  <c r="V50" i="66"/>
  <c r="U50" i="66"/>
  <c r="W50" i="66"/>
  <c r="V49" i="66"/>
  <c r="U49" i="66"/>
  <c r="W49" i="66"/>
  <c r="V48" i="66"/>
  <c r="U48" i="66"/>
  <c r="W48" i="66"/>
  <c r="V47" i="66"/>
  <c r="U47" i="66"/>
  <c r="W47" i="66"/>
  <c r="V46" i="66"/>
  <c r="U46" i="66"/>
  <c r="W46" i="66"/>
  <c r="V45" i="66"/>
  <c r="U45" i="66"/>
  <c r="W45" i="66"/>
  <c r="V44" i="66"/>
  <c r="U44" i="66"/>
  <c r="W44" i="66"/>
  <c r="V43" i="66"/>
  <c r="U43" i="66"/>
  <c r="W43" i="66"/>
  <c r="V42" i="66"/>
  <c r="U42" i="66"/>
  <c r="W42" i="66"/>
  <c r="V41" i="66"/>
  <c r="U41" i="66"/>
  <c r="W41" i="66"/>
  <c r="V40" i="66"/>
  <c r="U40" i="66"/>
  <c r="W40" i="66"/>
  <c r="V39" i="66"/>
  <c r="U39" i="66"/>
  <c r="W39" i="66"/>
  <c r="V38" i="66"/>
  <c r="U38" i="66"/>
  <c r="W38" i="66"/>
  <c r="V37" i="66"/>
  <c r="U37" i="66"/>
  <c r="W37" i="66"/>
  <c r="V36" i="66"/>
  <c r="U36" i="66"/>
  <c r="W36" i="66"/>
  <c r="V35" i="66"/>
  <c r="U35" i="66"/>
  <c r="W35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7" i="66"/>
  <c r="U27" i="66"/>
  <c r="W27" i="66"/>
  <c r="V26" i="66"/>
  <c r="U26" i="66"/>
  <c r="W26" i="66"/>
  <c r="V25" i="66"/>
  <c r="U25" i="66"/>
  <c r="W25" i="66"/>
  <c r="V24" i="66"/>
  <c r="U24" i="66"/>
  <c r="W24" i="66"/>
  <c r="V23" i="66"/>
  <c r="U23" i="66"/>
  <c r="W23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7" i="66"/>
  <c r="U17" i="66"/>
  <c r="W17" i="66"/>
  <c r="V16" i="66"/>
  <c r="U16" i="66"/>
  <c r="W16" i="66"/>
  <c r="V15" i="66"/>
  <c r="U15" i="66"/>
  <c r="W15" i="66"/>
  <c r="V14" i="66"/>
  <c r="U14" i="66"/>
  <c r="W14" i="66"/>
  <c r="V13" i="66"/>
  <c r="U13" i="66"/>
  <c r="W13" i="66"/>
  <c r="V12" i="66"/>
  <c r="U12" i="66"/>
  <c r="W12" i="66"/>
  <c r="X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F94" i="123"/>
  <c r="E94" i="123"/>
  <c r="D94" i="123"/>
  <c r="C94" i="123"/>
  <c r="J93" i="123"/>
  <c r="I93" i="123"/>
  <c r="H93" i="123"/>
  <c r="G93" i="123"/>
  <c r="E93" i="123"/>
  <c r="D93" i="123"/>
  <c r="C93" i="123"/>
  <c r="J92" i="123"/>
  <c r="I92" i="123"/>
  <c r="H92" i="123"/>
  <c r="G92" i="123"/>
  <c r="F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F90" i="123"/>
  <c r="E90" i="123"/>
  <c r="D90" i="123"/>
  <c r="J89" i="123"/>
  <c r="I89" i="123"/>
  <c r="H89" i="123"/>
  <c r="G89" i="123"/>
  <c r="E89" i="123"/>
  <c r="D89" i="123"/>
  <c r="C89" i="123"/>
  <c r="J88" i="123"/>
  <c r="I88" i="123"/>
  <c r="H88" i="123"/>
  <c r="G88" i="123"/>
  <c r="E88" i="123"/>
  <c r="D88" i="123"/>
  <c r="C88" i="123"/>
  <c r="J87" i="123"/>
  <c r="I87" i="123"/>
  <c r="H87" i="123"/>
  <c r="G87" i="123"/>
  <c r="F87" i="123"/>
  <c r="E87" i="123"/>
  <c r="D87" i="123"/>
  <c r="J86" i="123"/>
  <c r="I86" i="123"/>
  <c r="H86" i="123"/>
  <c r="G86" i="123"/>
  <c r="F86" i="123"/>
  <c r="E86" i="123"/>
  <c r="D86" i="123"/>
  <c r="C86" i="123"/>
  <c r="J85" i="123"/>
  <c r="I85" i="123"/>
  <c r="H85" i="123"/>
  <c r="G85" i="123"/>
  <c r="E85" i="123"/>
  <c r="D85" i="123"/>
  <c r="C85" i="123"/>
  <c r="J84" i="123"/>
  <c r="I84" i="123"/>
  <c r="H84" i="123"/>
  <c r="G84" i="123"/>
  <c r="F84" i="123"/>
  <c r="E84" i="123"/>
  <c r="D84" i="123"/>
  <c r="C84" i="123"/>
  <c r="J83" i="123"/>
  <c r="I83" i="123"/>
  <c r="H83" i="123"/>
  <c r="G83" i="123"/>
  <c r="F83" i="123"/>
  <c r="E83" i="123"/>
  <c r="D83" i="123"/>
  <c r="C83" i="123"/>
  <c r="J82" i="123"/>
  <c r="I82" i="123"/>
  <c r="H82" i="123"/>
  <c r="G82" i="123"/>
  <c r="F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F76" i="123"/>
  <c r="E76" i="123"/>
  <c r="D76" i="123"/>
  <c r="C76" i="123"/>
  <c r="J75" i="123"/>
  <c r="I75" i="123"/>
  <c r="H75" i="123"/>
  <c r="G75" i="123"/>
  <c r="F75" i="123"/>
  <c r="E75" i="123"/>
  <c r="D75" i="123"/>
  <c r="J74" i="123"/>
  <c r="I74" i="123"/>
  <c r="H74" i="123"/>
  <c r="G74" i="123"/>
  <c r="F74" i="123"/>
  <c r="E74" i="123"/>
  <c r="D74" i="123"/>
  <c r="C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F65" i="123"/>
  <c r="E65" i="123"/>
  <c r="D65" i="123"/>
  <c r="C65" i="123"/>
  <c r="J64" i="123"/>
  <c r="I64" i="123"/>
  <c r="H64" i="123"/>
  <c r="G64" i="123"/>
  <c r="F64" i="123"/>
  <c r="E64" i="123"/>
  <c r="D64" i="123"/>
  <c r="C64" i="123"/>
  <c r="J63" i="123"/>
  <c r="I63" i="123"/>
  <c r="H63" i="123"/>
  <c r="G63" i="123"/>
  <c r="F63" i="123"/>
  <c r="E63" i="123"/>
  <c r="D63" i="123"/>
  <c r="C63" i="123"/>
  <c r="J62" i="123"/>
  <c r="I62" i="123"/>
  <c r="H62" i="123"/>
  <c r="G62" i="123"/>
  <c r="F62" i="123"/>
  <c r="E62" i="123"/>
  <c r="D62" i="123"/>
  <c r="C62" i="123"/>
  <c r="J61" i="123"/>
  <c r="I61" i="123"/>
  <c r="H61" i="123"/>
  <c r="G61" i="123"/>
  <c r="F61" i="123"/>
  <c r="E61" i="123"/>
  <c r="D61" i="123"/>
  <c r="C61" i="123"/>
  <c r="J60" i="123"/>
  <c r="I60" i="123"/>
  <c r="H60" i="123"/>
  <c r="G60" i="123"/>
  <c r="F60" i="123"/>
  <c r="E60" i="123"/>
  <c r="D60" i="123"/>
  <c r="C60" i="123"/>
  <c r="J59" i="123"/>
  <c r="I59" i="123"/>
  <c r="H59" i="123"/>
  <c r="G59" i="123"/>
  <c r="F59" i="123"/>
  <c r="E59" i="123"/>
  <c r="D59" i="123"/>
  <c r="C59" i="123"/>
  <c r="J58" i="123"/>
  <c r="I58" i="123"/>
  <c r="H58" i="123"/>
  <c r="G58" i="123"/>
  <c r="F58" i="123"/>
  <c r="E58" i="123"/>
  <c r="D58" i="123"/>
  <c r="C58" i="123"/>
  <c r="J57" i="123"/>
  <c r="I57" i="123"/>
  <c r="H57" i="123"/>
  <c r="G57" i="123"/>
  <c r="F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F55" i="123"/>
  <c r="E55" i="123"/>
  <c r="D55" i="123"/>
  <c r="C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F52" i="123"/>
  <c r="E52" i="123"/>
  <c r="D52" i="123"/>
  <c r="C52" i="123"/>
  <c r="J51" i="123"/>
  <c r="I51" i="123"/>
  <c r="H51" i="123"/>
  <c r="G51" i="123"/>
  <c r="F51" i="123"/>
  <c r="E51" i="123"/>
  <c r="D51" i="123"/>
  <c r="J50" i="123"/>
  <c r="I50" i="123"/>
  <c r="H50" i="123"/>
  <c r="G50" i="123"/>
  <c r="F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F48" i="123"/>
  <c r="E48" i="123"/>
  <c r="D48" i="123"/>
  <c r="C48" i="123"/>
  <c r="J47" i="123"/>
  <c r="I47" i="123"/>
  <c r="H47" i="123"/>
  <c r="G47" i="123"/>
  <c r="F47" i="123"/>
  <c r="E47" i="123"/>
  <c r="D47" i="123"/>
  <c r="J46" i="123"/>
  <c r="I46" i="123"/>
  <c r="H46" i="123"/>
  <c r="G46" i="123"/>
  <c r="E46" i="123"/>
  <c r="D46" i="123"/>
  <c r="C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F44" i="123"/>
  <c r="E44" i="123"/>
  <c r="D44" i="123"/>
  <c r="C44" i="123"/>
  <c r="J43" i="123"/>
  <c r="I43" i="123"/>
  <c r="H43" i="123"/>
  <c r="G43" i="123"/>
  <c r="F43" i="123"/>
  <c r="E43" i="123"/>
  <c r="D43" i="123"/>
  <c r="J42" i="123"/>
  <c r="I42" i="123"/>
  <c r="H42" i="123"/>
  <c r="G42" i="123"/>
  <c r="F42" i="123"/>
  <c r="E42" i="123"/>
  <c r="D42" i="123"/>
  <c r="C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G513" i="97"/>
  <c r="H513" i="97"/>
  <c r="H518" i="98"/>
  <c r="C512" i="97"/>
  <c r="G512" i="97"/>
  <c r="H512" i="97"/>
  <c r="H517" i="98"/>
  <c r="C511" i="97"/>
  <c r="F511" i="97"/>
  <c r="F516" i="98"/>
  <c r="G511" i="97"/>
  <c r="H511" i="97"/>
  <c r="C510" i="97"/>
  <c r="G510" i="97"/>
  <c r="H510" i="97"/>
  <c r="C509" i="97"/>
  <c r="F509" i="97"/>
  <c r="G509" i="97"/>
  <c r="H509" i="97"/>
  <c r="C508" i="97"/>
  <c r="F508" i="97"/>
  <c r="F513" i="98"/>
  <c r="F507" i="97"/>
  <c r="H507" i="97"/>
  <c r="C506" i="97"/>
  <c r="H506" i="97"/>
  <c r="C505" i="97"/>
  <c r="H505" i="97"/>
  <c r="C504" i="97"/>
  <c r="F504" i="97"/>
  <c r="F503" i="97"/>
  <c r="H503" i="97"/>
  <c r="C502" i="97"/>
  <c r="G502" i="97"/>
  <c r="H502" i="97"/>
  <c r="C501" i="97"/>
  <c r="G501" i="97"/>
  <c r="H501" i="97"/>
  <c r="C500" i="97"/>
  <c r="C505" i="98"/>
  <c r="F500" i="97"/>
  <c r="G500" i="97"/>
  <c r="H500" i="97"/>
  <c r="F499" i="97"/>
  <c r="H499" i="97"/>
  <c r="C498" i="97"/>
  <c r="F498" i="97"/>
  <c r="G498" i="97"/>
  <c r="C497" i="97"/>
  <c r="F497" i="97"/>
  <c r="G497" i="97"/>
  <c r="H497" i="97"/>
  <c r="C496" i="97"/>
  <c r="F496" i="97"/>
  <c r="G496" i="97"/>
  <c r="H496" i="97"/>
  <c r="C492" i="97"/>
  <c r="F492" i="97"/>
  <c r="G492" i="97"/>
  <c r="H492" i="97"/>
  <c r="C491" i="97"/>
  <c r="F491" i="97"/>
  <c r="G491" i="97"/>
  <c r="C490" i="97"/>
  <c r="F490" i="97"/>
  <c r="G490" i="97"/>
  <c r="H490" i="97"/>
  <c r="H495" i="98"/>
  <c r="C489" i="97"/>
  <c r="F489" i="97"/>
  <c r="F494" i="98"/>
  <c r="G489" i="97"/>
  <c r="C488" i="97"/>
  <c r="F488" i="97"/>
  <c r="G488" i="97"/>
  <c r="E487" i="97"/>
  <c r="F487" i="97"/>
  <c r="C486" i="97"/>
  <c r="E486" i="97"/>
  <c r="C485" i="97"/>
  <c r="E485" i="97"/>
  <c r="F485" i="97"/>
  <c r="C484" i="97"/>
  <c r="E484" i="97"/>
  <c r="E483" i="97"/>
  <c r="F483" i="97"/>
  <c r="H483" i="97"/>
  <c r="C482" i="97"/>
  <c r="E482" i="97"/>
  <c r="G482" i="97"/>
  <c r="C481" i="97"/>
  <c r="E481" i="97"/>
  <c r="F481" i="97"/>
  <c r="G481" i="97"/>
  <c r="E480" i="97"/>
  <c r="G480" i="97"/>
  <c r="C479" i="97"/>
  <c r="E479" i="97"/>
  <c r="F479" i="97"/>
  <c r="G479" i="97"/>
  <c r="E478" i="97"/>
  <c r="G478" i="97"/>
  <c r="H478" i="97"/>
  <c r="E477" i="97"/>
  <c r="G477" i="97"/>
  <c r="C476" i="97"/>
  <c r="C481" i="98"/>
  <c r="E476" i="97"/>
  <c r="F476" i="97"/>
  <c r="G476" i="97"/>
  <c r="C475" i="97"/>
  <c r="E475" i="97"/>
  <c r="F475" i="97"/>
  <c r="G475" i="97"/>
  <c r="C468" i="97"/>
  <c r="F468" i="97"/>
  <c r="G468" i="97"/>
  <c r="H468" i="97"/>
  <c r="F467" i="97"/>
  <c r="H467" i="97"/>
  <c r="C466" i="97"/>
  <c r="F466" i="97"/>
  <c r="G466" i="97"/>
  <c r="H466" i="97"/>
  <c r="C465" i="97"/>
  <c r="F465" i="97"/>
  <c r="F470" i="98"/>
  <c r="H465" i="97"/>
  <c r="F464" i="97"/>
  <c r="H464" i="97"/>
  <c r="C463" i="97"/>
  <c r="D463" i="97"/>
  <c r="E463" i="97"/>
  <c r="H463" i="97"/>
  <c r="D462" i="97"/>
  <c r="E462" i="97"/>
  <c r="F462" i="97"/>
  <c r="H462" i="97"/>
  <c r="D461" i="97"/>
  <c r="F461" i="97"/>
  <c r="D460" i="97"/>
  <c r="E460" i="97"/>
  <c r="H460" i="97"/>
  <c r="D459" i="97"/>
  <c r="E459" i="97"/>
  <c r="F459" i="97"/>
  <c r="H459" i="97"/>
  <c r="D458" i="97"/>
  <c r="F458" i="97"/>
  <c r="H458" i="97"/>
  <c r="D457" i="97"/>
  <c r="E457" i="97"/>
  <c r="F457" i="97"/>
  <c r="H457" i="97"/>
  <c r="E456" i="97"/>
  <c r="H456" i="97"/>
  <c r="D455" i="97"/>
  <c r="E455" i="97"/>
  <c r="F455" i="97"/>
  <c r="H455" i="97"/>
  <c r="C454" i="97"/>
  <c r="E454" i="97"/>
  <c r="G454" i="97"/>
  <c r="G459" i="98"/>
  <c r="H454" i="97"/>
  <c r="H453" i="97"/>
  <c r="H458" i="98"/>
  <c r="D452" i="97"/>
  <c r="E452" i="97"/>
  <c r="F452" i="97"/>
  <c r="H452" i="97"/>
  <c r="H457" i="98"/>
  <c r="D451" i="97"/>
  <c r="E451" i="97"/>
  <c r="F451" i="97"/>
  <c r="H451" i="97"/>
  <c r="H456" i="98"/>
  <c r="D447" i="97"/>
  <c r="F447" i="97"/>
  <c r="G447" i="97"/>
  <c r="H447" i="97"/>
  <c r="C446" i="97"/>
  <c r="D446" i="97"/>
  <c r="E446" i="97"/>
  <c r="G446" i="97"/>
  <c r="H446" i="97"/>
  <c r="C445" i="97"/>
  <c r="E445" i="97"/>
  <c r="F445" i="97"/>
  <c r="G445" i="97"/>
  <c r="G450" i="98"/>
  <c r="H445" i="97"/>
  <c r="C444" i="97"/>
  <c r="C449" i="98"/>
  <c r="D444" i="97"/>
  <c r="E444" i="97"/>
  <c r="G444" i="97"/>
  <c r="H444" i="97"/>
  <c r="C443" i="97"/>
  <c r="D443" i="97"/>
  <c r="E443" i="97"/>
  <c r="G443" i="97"/>
  <c r="G448" i="98"/>
  <c r="H443" i="97"/>
  <c r="C442" i="97"/>
  <c r="C447" i="98"/>
  <c r="D442" i="97"/>
  <c r="H442" i="97"/>
  <c r="C441" i="97"/>
  <c r="E441" i="97"/>
  <c r="H441" i="97"/>
  <c r="C440" i="97"/>
  <c r="D440" i="97"/>
  <c r="C439" i="97"/>
  <c r="E439" i="97"/>
  <c r="H439" i="97"/>
  <c r="C438" i="97"/>
  <c r="D438" i="97"/>
  <c r="E438" i="97"/>
  <c r="H438" i="97"/>
  <c r="C437" i="97"/>
  <c r="E437" i="97"/>
  <c r="G437" i="97"/>
  <c r="G442" i="98"/>
  <c r="H437" i="97"/>
  <c r="C436" i="97"/>
  <c r="D436" i="97"/>
  <c r="G436" i="97"/>
  <c r="H436" i="97"/>
  <c r="C435" i="97"/>
  <c r="D435" i="97"/>
  <c r="H435" i="97"/>
  <c r="H440" i="98"/>
  <c r="C434" i="97"/>
  <c r="D434" i="97"/>
  <c r="G434" i="97"/>
  <c r="H434" i="97"/>
  <c r="H439" i="98"/>
  <c r="C433" i="97"/>
  <c r="D433" i="97"/>
  <c r="F433" i="97"/>
  <c r="C432" i="97"/>
  <c r="D432" i="97"/>
  <c r="G432" i="97"/>
  <c r="H432" i="97"/>
  <c r="C431" i="97"/>
  <c r="E431" i="97"/>
  <c r="G431" i="97"/>
  <c r="C430" i="97"/>
  <c r="D430" i="97"/>
  <c r="G430" i="97"/>
  <c r="H430" i="97"/>
  <c r="C423" i="97"/>
  <c r="E423" i="97"/>
  <c r="F423" i="97"/>
  <c r="F428" i="98"/>
  <c r="G423" i="97"/>
  <c r="H423" i="97"/>
  <c r="C422" i="97"/>
  <c r="F422" i="97"/>
  <c r="H422" i="97"/>
  <c r="C421" i="97"/>
  <c r="E421" i="97"/>
  <c r="F421" i="97"/>
  <c r="G421" i="97"/>
  <c r="H421" i="97"/>
  <c r="H426" i="98"/>
  <c r="C420" i="97"/>
  <c r="D420" i="97"/>
  <c r="F420" i="97"/>
  <c r="H420" i="97"/>
  <c r="H425" i="98"/>
  <c r="C419" i="97"/>
  <c r="D419" i="97"/>
  <c r="F419" i="97"/>
  <c r="G419" i="97"/>
  <c r="H419" i="97"/>
  <c r="C418" i="97"/>
  <c r="C423" i="98"/>
  <c r="F418" i="97"/>
  <c r="H418" i="97"/>
  <c r="C417" i="97"/>
  <c r="D417" i="97"/>
  <c r="H417" i="97"/>
  <c r="C416" i="97"/>
  <c r="D416" i="97"/>
  <c r="H416" i="97"/>
  <c r="C415" i="97"/>
  <c r="D415" i="97"/>
  <c r="H415" i="97"/>
  <c r="H420" i="98"/>
  <c r="C414" i="97"/>
  <c r="E414" i="97"/>
  <c r="H414" i="97"/>
  <c r="C413" i="97"/>
  <c r="D413" i="97"/>
  <c r="G413" i="97"/>
  <c r="H413" i="97"/>
  <c r="C412" i="97"/>
  <c r="G412" i="97"/>
  <c r="H412" i="97"/>
  <c r="C411" i="97"/>
  <c r="F411" i="97"/>
  <c r="G411" i="97"/>
  <c r="H411" i="97"/>
  <c r="C410" i="97"/>
  <c r="D410" i="97"/>
  <c r="G410" i="97"/>
  <c r="H410" i="97"/>
  <c r="E409" i="97"/>
  <c r="F409" i="97"/>
  <c r="C408" i="97"/>
  <c r="G408" i="97"/>
  <c r="D407" i="97"/>
  <c r="G407" i="97"/>
  <c r="H407" i="97"/>
  <c r="C406" i="97"/>
  <c r="D406" i="97"/>
  <c r="F406" i="97"/>
  <c r="G406" i="97"/>
  <c r="H406" i="97"/>
  <c r="C402" i="97"/>
  <c r="E402" i="97"/>
  <c r="F402" i="97"/>
  <c r="G402" i="97"/>
  <c r="C401" i="97"/>
  <c r="F401" i="97"/>
  <c r="G401" i="97"/>
  <c r="H401" i="97"/>
  <c r="C400" i="97"/>
  <c r="E400" i="97"/>
  <c r="F400" i="97"/>
  <c r="G400" i="97"/>
  <c r="H400" i="97"/>
  <c r="C399" i="97"/>
  <c r="F399" i="97"/>
  <c r="F404" i="98"/>
  <c r="G399" i="97"/>
  <c r="C398" i="97"/>
  <c r="C403" i="98"/>
  <c r="E398" i="97"/>
  <c r="F398" i="97"/>
  <c r="G398" i="97"/>
  <c r="C397" i="97"/>
  <c r="E397" i="97"/>
  <c r="F397" i="97"/>
  <c r="C396" i="97"/>
  <c r="E396" i="97"/>
  <c r="F396" i="97"/>
  <c r="C395" i="97"/>
  <c r="E395" i="97"/>
  <c r="F395" i="97"/>
  <c r="C394" i="97"/>
  <c r="E394" i="97"/>
  <c r="C393" i="97"/>
  <c r="E393" i="97"/>
  <c r="F393" i="97"/>
  <c r="C392" i="97"/>
  <c r="E392" i="97"/>
  <c r="F392" i="97"/>
  <c r="F397" i="98"/>
  <c r="C391" i="97"/>
  <c r="E391" i="97"/>
  <c r="F391" i="97"/>
  <c r="C390" i="97"/>
  <c r="C395" i="98"/>
  <c r="D390" i="97"/>
  <c r="E390" i="97"/>
  <c r="G390" i="97"/>
  <c r="C389" i="97"/>
  <c r="E389" i="97"/>
  <c r="F389" i="97"/>
  <c r="F394" i="98"/>
  <c r="D388" i="97"/>
  <c r="E388" i="97"/>
  <c r="G388" i="97"/>
  <c r="H388" i="97"/>
  <c r="E387" i="97"/>
  <c r="C386" i="97"/>
  <c r="E386" i="97"/>
  <c r="F386" i="97"/>
  <c r="C385" i="97"/>
  <c r="E385" i="97"/>
  <c r="F385" i="97"/>
  <c r="C378" i="97"/>
  <c r="D378" i="97"/>
  <c r="E378" i="97"/>
  <c r="F378" i="97"/>
  <c r="G378" i="97"/>
  <c r="H378" i="97"/>
  <c r="D377" i="97"/>
  <c r="E377" i="97"/>
  <c r="F377" i="97"/>
  <c r="H377" i="97"/>
  <c r="C376" i="97"/>
  <c r="D376" i="97"/>
  <c r="E376" i="97"/>
  <c r="F376" i="97"/>
  <c r="G376" i="97"/>
  <c r="G381" i="98"/>
  <c r="H376" i="97"/>
  <c r="D375" i="97"/>
  <c r="E375" i="97"/>
  <c r="F375" i="97"/>
  <c r="F380" i="98"/>
  <c r="H375" i="97"/>
  <c r="D374" i="97"/>
  <c r="E374" i="97"/>
  <c r="F374" i="97"/>
  <c r="H374" i="97"/>
  <c r="D373" i="97"/>
  <c r="E373" i="97"/>
  <c r="F373" i="97"/>
  <c r="H373" i="97"/>
  <c r="D372" i="97"/>
  <c r="F372" i="97"/>
  <c r="H372" i="97"/>
  <c r="E371" i="97"/>
  <c r="F371" i="97"/>
  <c r="H371" i="97"/>
  <c r="D370" i="97"/>
  <c r="E370" i="97"/>
  <c r="H370" i="97"/>
  <c r="D369" i="97"/>
  <c r="E369" i="97"/>
  <c r="F369" i="97"/>
  <c r="H369" i="97"/>
  <c r="D368" i="97"/>
  <c r="E368" i="97"/>
  <c r="F368" i="97"/>
  <c r="H368" i="97"/>
  <c r="H373" i="98"/>
  <c r="D367" i="97"/>
  <c r="E367" i="97"/>
  <c r="F367" i="97"/>
  <c r="H367" i="97"/>
  <c r="E366" i="97"/>
  <c r="D365" i="97"/>
  <c r="E365" i="97"/>
  <c r="F365" i="97"/>
  <c r="H365" i="97"/>
  <c r="C364" i="97"/>
  <c r="D364" i="97"/>
  <c r="G364" i="97"/>
  <c r="H364" i="97"/>
  <c r="E363" i="97"/>
  <c r="H363" i="97"/>
  <c r="D362" i="97"/>
  <c r="F362" i="97"/>
  <c r="H362" i="97"/>
  <c r="D361" i="97"/>
  <c r="E361" i="97"/>
  <c r="F361" i="97"/>
  <c r="G361" i="97"/>
  <c r="H361" i="97"/>
  <c r="C357" i="97"/>
  <c r="E357" i="97"/>
  <c r="F357" i="97"/>
  <c r="F362" i="98"/>
  <c r="G357" i="97"/>
  <c r="H357" i="97"/>
  <c r="C356" i="97"/>
  <c r="D356" i="97"/>
  <c r="E356" i="97"/>
  <c r="G356" i="97"/>
  <c r="H356" i="97"/>
  <c r="C355" i="97"/>
  <c r="D355" i="97"/>
  <c r="E355" i="97"/>
  <c r="F355" i="97"/>
  <c r="G355" i="97"/>
  <c r="G360" i="98"/>
  <c r="H355" i="97"/>
  <c r="C354" i="97"/>
  <c r="D354" i="97"/>
  <c r="E354" i="97"/>
  <c r="G354" i="97"/>
  <c r="H354" i="97"/>
  <c r="C353" i="97"/>
  <c r="E353" i="97"/>
  <c r="G353" i="97"/>
  <c r="H353" i="97"/>
  <c r="C352" i="97"/>
  <c r="E352" i="97"/>
  <c r="H352" i="97"/>
  <c r="C351" i="97"/>
  <c r="C356" i="98"/>
  <c r="E351" i="97"/>
  <c r="E350" i="97"/>
  <c r="H350" i="97"/>
  <c r="C349" i="97"/>
  <c r="E349" i="97"/>
  <c r="H349" i="97"/>
  <c r="C348" i="97"/>
  <c r="E348" i="97"/>
  <c r="H348" i="97"/>
  <c r="C347" i="97"/>
  <c r="C352" i="98"/>
  <c r="E347" i="97"/>
  <c r="G347" i="97"/>
  <c r="H347" i="97"/>
  <c r="E346" i="97"/>
  <c r="G346" i="97"/>
  <c r="H346" i="97"/>
  <c r="C345" i="97"/>
  <c r="C350" i="98"/>
  <c r="D345" i="97"/>
  <c r="G345" i="97"/>
  <c r="H345" i="97"/>
  <c r="C344" i="97"/>
  <c r="E344" i="97"/>
  <c r="G344" i="97"/>
  <c r="H344" i="97"/>
  <c r="D343" i="97"/>
  <c r="F343" i="97"/>
  <c r="G343" i="97"/>
  <c r="C342" i="97"/>
  <c r="G342" i="97"/>
  <c r="H342" i="97"/>
  <c r="C341" i="97"/>
  <c r="E341" i="97"/>
  <c r="G341" i="97"/>
  <c r="E340" i="97"/>
  <c r="H340" i="97"/>
  <c r="C332" i="97"/>
  <c r="E332" i="97"/>
  <c r="G332" i="97"/>
  <c r="H332" i="97"/>
  <c r="C331" i="97"/>
  <c r="D331" i="97"/>
  <c r="E331" i="97"/>
  <c r="F331" i="97"/>
  <c r="G331" i="97"/>
  <c r="F330" i="97"/>
  <c r="F327" i="98"/>
  <c r="H330" i="97"/>
  <c r="C329" i="97"/>
  <c r="E329" i="97"/>
  <c r="F329" i="97"/>
  <c r="G329" i="97"/>
  <c r="C328" i="97"/>
  <c r="F328" i="97"/>
  <c r="G328" i="97"/>
  <c r="F327" i="97"/>
  <c r="C326" i="97"/>
  <c r="C323" i="98"/>
  <c r="E326" i="97"/>
  <c r="H326" i="97"/>
  <c r="F325" i="97"/>
  <c r="C324" i="97"/>
  <c r="H324" i="97"/>
  <c r="E323" i="97"/>
  <c r="F323" i="97"/>
  <c r="C322" i="97"/>
  <c r="E322" i="97"/>
  <c r="F322" i="97"/>
  <c r="G322" i="97"/>
  <c r="C321" i="97"/>
  <c r="E321" i="97"/>
  <c r="G321" i="97"/>
  <c r="H321" i="97"/>
  <c r="C320" i="97"/>
  <c r="G320" i="97"/>
  <c r="H320" i="97"/>
  <c r="C319" i="97"/>
  <c r="D319" i="97"/>
  <c r="E319" i="97"/>
  <c r="F319" i="97"/>
  <c r="G319" i="97"/>
  <c r="F318" i="97"/>
  <c r="F315" i="98"/>
  <c r="G318" i="97"/>
  <c r="H318" i="97"/>
  <c r="C317" i="97"/>
  <c r="F317" i="97"/>
  <c r="G317" i="97"/>
  <c r="C316" i="97"/>
  <c r="E316" i="97"/>
  <c r="F316" i="97"/>
  <c r="G316" i="97"/>
  <c r="C315" i="97"/>
  <c r="E315" i="97"/>
  <c r="F315" i="97"/>
  <c r="G315" i="97"/>
  <c r="C309" i="97"/>
  <c r="F309" i="97"/>
  <c r="G309" i="97"/>
  <c r="H309" i="97"/>
  <c r="C308" i="97"/>
  <c r="E308" i="97"/>
  <c r="F308" i="97"/>
  <c r="F307" i="98"/>
  <c r="G308" i="97"/>
  <c r="C307" i="97"/>
  <c r="F307" i="97"/>
  <c r="F306" i="98"/>
  <c r="G307" i="97"/>
  <c r="H307" i="97"/>
  <c r="C306" i="97"/>
  <c r="F306" i="97"/>
  <c r="G306" i="97"/>
  <c r="C305" i="97"/>
  <c r="F305" i="97"/>
  <c r="G305" i="97"/>
  <c r="E304" i="97"/>
  <c r="F304" i="97"/>
  <c r="C303" i="97"/>
  <c r="E303" i="97"/>
  <c r="C302" i="97"/>
  <c r="E302" i="97"/>
  <c r="F302" i="97"/>
  <c r="C301" i="97"/>
  <c r="C300" i="98"/>
  <c r="D301" i="97"/>
  <c r="E300" i="97"/>
  <c r="F300" i="97"/>
  <c r="H300" i="97"/>
  <c r="F299" i="97"/>
  <c r="H299" i="97"/>
  <c r="C298" i="97"/>
  <c r="H298" i="97"/>
  <c r="C297" i="97"/>
  <c r="C296" i="98"/>
  <c r="G297" i="97"/>
  <c r="C296" i="97"/>
  <c r="D296" i="97"/>
  <c r="E296" i="97"/>
  <c r="F296" i="97"/>
  <c r="G295" i="97"/>
  <c r="C293" i="97"/>
  <c r="E293" i="97"/>
  <c r="F293" i="97"/>
  <c r="D292" i="97"/>
  <c r="F292" i="97"/>
  <c r="F291" i="98"/>
  <c r="C288" i="97"/>
  <c r="F288" i="97"/>
  <c r="G288" i="97"/>
  <c r="D287" i="97"/>
  <c r="H287" i="97"/>
  <c r="C286" i="97"/>
  <c r="D286" i="97"/>
  <c r="E286" i="97"/>
  <c r="F286" i="97"/>
  <c r="G286" i="97"/>
  <c r="H286" i="97"/>
  <c r="D285" i="97"/>
  <c r="G285" i="97"/>
  <c r="H285" i="97"/>
  <c r="C284" i="97"/>
  <c r="C283" i="97"/>
  <c r="E283" i="97"/>
  <c r="F283" i="97"/>
  <c r="C282" i="97"/>
  <c r="E282" i="97"/>
  <c r="F282" i="97"/>
  <c r="C281" i="97"/>
  <c r="E281" i="97"/>
  <c r="F281" i="97"/>
  <c r="C280" i="97"/>
  <c r="C279" i="98"/>
  <c r="E280" i="97"/>
  <c r="C279" i="97"/>
  <c r="E279" i="97"/>
  <c r="F279" i="97"/>
  <c r="C278" i="97"/>
  <c r="E278" i="97"/>
  <c r="F278" i="97"/>
  <c r="E277" i="97"/>
  <c r="F277" i="97"/>
  <c r="C276" i="97"/>
  <c r="G276" i="97"/>
  <c r="H276" i="97"/>
  <c r="C275" i="97"/>
  <c r="E275" i="97"/>
  <c r="G274" i="97"/>
  <c r="H274" i="97"/>
  <c r="C272" i="97"/>
  <c r="C271" i="98"/>
  <c r="E272" i="97"/>
  <c r="F272" i="97"/>
  <c r="C271" i="97"/>
  <c r="E271" i="97"/>
  <c r="F271" i="97"/>
  <c r="C264" i="97"/>
  <c r="F264" i="97"/>
  <c r="F263" i="98"/>
  <c r="G264" i="97"/>
  <c r="G263" i="98"/>
  <c r="H264" i="97"/>
  <c r="C263" i="97"/>
  <c r="E263" i="97"/>
  <c r="F263" i="97"/>
  <c r="G263" i="97"/>
  <c r="F262" i="97"/>
  <c r="H262" i="97"/>
  <c r="C261" i="97"/>
  <c r="E261" i="97"/>
  <c r="F261" i="97"/>
  <c r="G261" i="97"/>
  <c r="H261" i="97"/>
  <c r="C260" i="97"/>
  <c r="C259" i="98"/>
  <c r="G260" i="97"/>
  <c r="H260" i="97"/>
  <c r="C259" i="97"/>
  <c r="C258" i="98"/>
  <c r="F259" i="97"/>
  <c r="C258" i="97"/>
  <c r="F258" i="97"/>
  <c r="H258" i="97"/>
  <c r="C257" i="97"/>
  <c r="H257" i="97"/>
  <c r="C256" i="97"/>
  <c r="C255" i="98"/>
  <c r="C255" i="97"/>
  <c r="H255" i="97"/>
  <c r="F254" i="97"/>
  <c r="F253" i="98"/>
  <c r="G254" i="97"/>
  <c r="H254" i="97"/>
  <c r="C253" i="97"/>
  <c r="H253" i="97"/>
  <c r="C252" i="97"/>
  <c r="G252" i="97"/>
  <c r="G251" i="98"/>
  <c r="H252" i="97"/>
  <c r="C251" i="97"/>
  <c r="G251" i="97"/>
  <c r="H251" i="97"/>
  <c r="C250" i="97"/>
  <c r="F250" i="97"/>
  <c r="G250" i="97"/>
  <c r="H250" i="97"/>
  <c r="C249" i="97"/>
  <c r="H249" i="97"/>
  <c r="C248" i="97"/>
  <c r="C247" i="98"/>
  <c r="F248" i="97"/>
  <c r="G248" i="97"/>
  <c r="H248" i="97"/>
  <c r="C247" i="97"/>
  <c r="F247" i="97"/>
  <c r="G247" i="97"/>
  <c r="H247" i="97"/>
  <c r="F234" i="97"/>
  <c r="G234" i="97"/>
  <c r="H234" i="97"/>
  <c r="F233" i="97"/>
  <c r="G233" i="97"/>
  <c r="H233" i="97"/>
  <c r="C232" i="97"/>
  <c r="F232" i="97"/>
  <c r="H232" i="97"/>
  <c r="C231" i="97"/>
  <c r="F231" i="97"/>
  <c r="G231" i="97"/>
  <c r="F230" i="97"/>
  <c r="H230" i="97"/>
  <c r="E229" i="97"/>
  <c r="H229" i="97"/>
  <c r="H228" i="97"/>
  <c r="H227" i="98"/>
  <c r="D227" i="97"/>
  <c r="H227" i="97"/>
  <c r="C226" i="97"/>
  <c r="E226" i="97"/>
  <c r="H226" i="97"/>
  <c r="F225" i="97"/>
  <c r="H225" i="97"/>
  <c r="E224" i="97"/>
  <c r="G224" i="97"/>
  <c r="H224" i="97"/>
  <c r="D223" i="97"/>
  <c r="E223" i="97"/>
  <c r="G223" i="97"/>
  <c r="H223" i="97"/>
  <c r="E222" i="97"/>
  <c r="D221" i="97"/>
  <c r="H221" i="97"/>
  <c r="H219" i="97"/>
  <c r="F213" i="97"/>
  <c r="F212" i="97"/>
  <c r="G212" i="97"/>
  <c r="G211" i="98"/>
  <c r="C211" i="97"/>
  <c r="F211" i="97"/>
  <c r="C210" i="97"/>
  <c r="G210" i="97"/>
  <c r="H210" i="97"/>
  <c r="G209" i="97"/>
  <c r="G208" i="98"/>
  <c r="C208" i="97"/>
  <c r="E208" i="97"/>
  <c r="F208" i="97"/>
  <c r="H208" i="97"/>
  <c r="C207" i="97"/>
  <c r="E207" i="97"/>
  <c r="F207" i="97"/>
  <c r="H207" i="97"/>
  <c r="C206" i="97"/>
  <c r="C205" i="97"/>
  <c r="D205" i="97"/>
  <c r="H205" i="97"/>
  <c r="C204" i="97"/>
  <c r="D204" i="97"/>
  <c r="F204" i="97"/>
  <c r="H204" i="97"/>
  <c r="C203" i="97"/>
  <c r="G203" i="97"/>
  <c r="H203" i="97"/>
  <c r="C202" i="97"/>
  <c r="C201" i="98"/>
  <c r="D202" i="97"/>
  <c r="G202" i="97"/>
  <c r="F201" i="97"/>
  <c r="C200" i="97"/>
  <c r="D200" i="97"/>
  <c r="C199" i="97"/>
  <c r="C198" i="98"/>
  <c r="F199" i="97"/>
  <c r="G199" i="97"/>
  <c r="H199" i="97"/>
  <c r="C198" i="97"/>
  <c r="G198" i="97"/>
  <c r="C197" i="97"/>
  <c r="F197" i="97"/>
  <c r="F196" i="98"/>
  <c r="G197" i="97"/>
  <c r="H197" i="97"/>
  <c r="C196" i="97"/>
  <c r="G196" i="97"/>
  <c r="C188" i="97"/>
  <c r="D188" i="97"/>
  <c r="E188" i="97"/>
  <c r="F188" i="97"/>
  <c r="E187" i="97"/>
  <c r="F187" i="97"/>
  <c r="F186" i="98"/>
  <c r="G187" i="97"/>
  <c r="H187" i="97"/>
  <c r="C186" i="97"/>
  <c r="E186" i="97"/>
  <c r="F186" i="97"/>
  <c r="G186" i="97"/>
  <c r="C185" i="97"/>
  <c r="E185" i="97"/>
  <c r="G185" i="97"/>
  <c r="H185" i="97"/>
  <c r="C184" i="97"/>
  <c r="E184" i="97"/>
  <c r="H184" i="97"/>
  <c r="C183" i="97"/>
  <c r="D183" i="97"/>
  <c r="E183" i="97"/>
  <c r="H183" i="97"/>
  <c r="C182" i="97"/>
  <c r="E182" i="97"/>
  <c r="H182" i="97"/>
  <c r="E181" i="97"/>
  <c r="C180" i="97"/>
  <c r="E180" i="97"/>
  <c r="H180" i="97"/>
  <c r="C179" i="97"/>
  <c r="E179" i="97"/>
  <c r="H179" i="97"/>
  <c r="C178" i="97"/>
  <c r="F178" i="97"/>
  <c r="G178" i="97"/>
  <c r="H178" i="97"/>
  <c r="H177" i="97"/>
  <c r="H176" i="97"/>
  <c r="C175" i="97"/>
  <c r="E175" i="97"/>
  <c r="C174" i="97"/>
  <c r="C173" i="97"/>
  <c r="H173" i="97"/>
  <c r="C172" i="97"/>
  <c r="G172" i="97"/>
  <c r="H172" i="97"/>
  <c r="C171" i="97"/>
  <c r="H171" i="97"/>
  <c r="D167" i="97"/>
  <c r="G167" i="97"/>
  <c r="D166" i="97"/>
  <c r="G166" i="97"/>
  <c r="H166" i="97"/>
  <c r="F165" i="97"/>
  <c r="G165" i="97"/>
  <c r="H165" i="97"/>
  <c r="C164" i="97"/>
  <c r="E164" i="97"/>
  <c r="G164" i="97"/>
  <c r="H164" i="97"/>
  <c r="H163" i="97"/>
  <c r="D162" i="97"/>
  <c r="E162" i="97"/>
  <c r="H162" i="97"/>
  <c r="D161" i="97"/>
  <c r="E161" i="97"/>
  <c r="H161" i="97"/>
  <c r="D160" i="97"/>
  <c r="F160" i="97"/>
  <c r="H160" i="97"/>
  <c r="E159" i="97"/>
  <c r="H159" i="97"/>
  <c r="E158" i="97"/>
  <c r="F158" i="97"/>
  <c r="H158" i="97"/>
  <c r="E157" i="97"/>
  <c r="G157" i="97"/>
  <c r="H157" i="97"/>
  <c r="H156" i="98"/>
  <c r="D156" i="97"/>
  <c r="G156" i="97"/>
  <c r="H156" i="97"/>
  <c r="F155" i="97"/>
  <c r="H155" i="97"/>
  <c r="D154" i="97"/>
  <c r="H154" i="97"/>
  <c r="H153" i="98"/>
  <c r="F153" i="97"/>
  <c r="H153" i="97"/>
  <c r="H152" i="97"/>
  <c r="H151" i="98"/>
  <c r="E151" i="97"/>
  <c r="G151" i="97"/>
  <c r="H151" i="97"/>
  <c r="C150" i="97"/>
  <c r="G150" i="97"/>
  <c r="G149" i="98"/>
  <c r="H150" i="97"/>
  <c r="H149" i="98"/>
  <c r="D142" i="97"/>
  <c r="G142" i="97"/>
  <c r="D141" i="97"/>
  <c r="H141" i="97"/>
  <c r="C140" i="97"/>
  <c r="D140" i="97"/>
  <c r="E140" i="97"/>
  <c r="G140" i="97"/>
  <c r="G139" i="98"/>
  <c r="C139" i="97"/>
  <c r="E139" i="97"/>
  <c r="C138" i="97"/>
  <c r="E138" i="97"/>
  <c r="G138" i="97"/>
  <c r="H138" i="97"/>
  <c r="C137" i="97"/>
  <c r="H137" i="97"/>
  <c r="C136" i="97"/>
  <c r="D136" i="97"/>
  <c r="F136" i="97"/>
  <c r="H136" i="97"/>
  <c r="C135" i="97"/>
  <c r="H135" i="97"/>
  <c r="C134" i="97"/>
  <c r="C133" i="97"/>
  <c r="F133" i="97"/>
  <c r="H133" i="97"/>
  <c r="C132" i="97"/>
  <c r="G132" i="97"/>
  <c r="G131" i="98"/>
  <c r="C131" i="97"/>
  <c r="G131" i="97"/>
  <c r="H131" i="97"/>
  <c r="C130" i="97"/>
  <c r="G130" i="97"/>
  <c r="H130" i="97"/>
  <c r="F129" i="97"/>
  <c r="E128" i="97"/>
  <c r="C127" i="97"/>
  <c r="C126" i="97"/>
  <c r="G126" i="97"/>
  <c r="C125" i="97"/>
  <c r="G125" i="97"/>
  <c r="F121" i="97"/>
  <c r="G121" i="97"/>
  <c r="H121" i="97"/>
  <c r="C120" i="97"/>
  <c r="D120" i="97"/>
  <c r="F120" i="97"/>
  <c r="G120" i="97"/>
  <c r="C119" i="97"/>
  <c r="D119" i="97"/>
  <c r="D118" i="97"/>
  <c r="E118" i="97"/>
  <c r="H118" i="97"/>
  <c r="D117" i="97"/>
  <c r="F117" i="97"/>
  <c r="C116" i="97"/>
  <c r="D116" i="97"/>
  <c r="H116" i="97"/>
  <c r="E115" i="97"/>
  <c r="F115" i="97"/>
  <c r="H115" i="97"/>
  <c r="H114" i="98"/>
  <c r="D114" i="97"/>
  <c r="F114" i="97"/>
  <c r="H114" i="97"/>
  <c r="C113" i="97"/>
  <c r="D113" i="97"/>
  <c r="H113" i="97"/>
  <c r="C112" i="97"/>
  <c r="D112" i="97"/>
  <c r="F112" i="97"/>
  <c r="H112" i="97"/>
  <c r="D111" i="97"/>
  <c r="E111" i="97"/>
  <c r="F111" i="97"/>
  <c r="F110" i="98"/>
  <c r="G111" i="97"/>
  <c r="H111" i="97"/>
  <c r="H110" i="98"/>
  <c r="D110" i="97"/>
  <c r="E110" i="97"/>
  <c r="F110" i="97"/>
  <c r="F109" i="98"/>
  <c r="H110" i="97"/>
  <c r="C108" i="97"/>
  <c r="D108" i="97"/>
  <c r="E108" i="97"/>
  <c r="F108" i="97"/>
  <c r="G108" i="97"/>
  <c r="C107" i="97"/>
  <c r="F106" i="97"/>
  <c r="F105" i="97"/>
  <c r="H105" i="97"/>
  <c r="F104" i="97"/>
  <c r="E94" i="97"/>
  <c r="H94" i="97"/>
  <c r="C93" i="97"/>
  <c r="C92" i="97"/>
  <c r="E92" i="97"/>
  <c r="H92" i="97"/>
  <c r="C91" i="97"/>
  <c r="C90" i="98"/>
  <c r="D91" i="97"/>
  <c r="E91" i="97"/>
  <c r="H91" i="97"/>
  <c r="C90" i="97"/>
  <c r="C89" i="98"/>
  <c r="E90" i="97"/>
  <c r="E89" i="97"/>
  <c r="C88" i="97"/>
  <c r="E88" i="97"/>
  <c r="C87" i="97"/>
  <c r="D87" i="97"/>
  <c r="E87" i="97"/>
  <c r="H87" i="97"/>
  <c r="H86" i="97"/>
  <c r="C85" i="97"/>
  <c r="E85" i="97"/>
  <c r="E84" i="97"/>
  <c r="C83" i="97"/>
  <c r="E83" i="97"/>
  <c r="H83" i="97"/>
  <c r="C82" i="97"/>
  <c r="E81" i="97"/>
  <c r="G81" i="97"/>
  <c r="D80" i="97"/>
  <c r="C79" i="97"/>
  <c r="H79" i="97"/>
  <c r="C78" i="97"/>
  <c r="E78" i="97"/>
  <c r="C77" i="97"/>
  <c r="E77" i="97"/>
  <c r="F73" i="97"/>
  <c r="E72" i="97"/>
  <c r="C71" i="97"/>
  <c r="F71" i="97"/>
  <c r="F70" i="98"/>
  <c r="D70" i="97"/>
  <c r="E70" i="97"/>
  <c r="F70" i="97"/>
  <c r="G70" i="97"/>
  <c r="G69" i="97"/>
  <c r="C68" i="97"/>
  <c r="E67" i="97"/>
  <c r="E66" i="97"/>
  <c r="E65" i="97"/>
  <c r="D64" i="97"/>
  <c r="E63" i="97"/>
  <c r="G63" i="97"/>
  <c r="E62" i="97"/>
  <c r="F62" i="97"/>
  <c r="G62" i="97"/>
  <c r="D60" i="97"/>
  <c r="E60" i="97"/>
  <c r="G58" i="97"/>
  <c r="D57" i="97"/>
  <c r="G57" i="97"/>
  <c r="E56" i="97"/>
  <c r="G56" i="97"/>
  <c r="C49" i="97"/>
  <c r="D49" i="97"/>
  <c r="G49" i="97"/>
  <c r="C48" i="97"/>
  <c r="D48" i="97"/>
  <c r="E48" i="97"/>
  <c r="G48" i="97"/>
  <c r="H48" i="97"/>
  <c r="C47" i="97"/>
  <c r="G47" i="97"/>
  <c r="H47" i="97"/>
  <c r="C46" i="97"/>
  <c r="C45" i="98"/>
  <c r="E46" i="97"/>
  <c r="G46" i="97"/>
  <c r="G45" i="98"/>
  <c r="H46" i="97"/>
  <c r="H45" i="98"/>
  <c r="C45" i="97"/>
  <c r="E45" i="97"/>
  <c r="G45" i="97"/>
  <c r="G44" i="98"/>
  <c r="H45" i="97"/>
  <c r="D44" i="97"/>
  <c r="H44" i="97"/>
  <c r="C43" i="97"/>
  <c r="D43" i="97"/>
  <c r="C42" i="97"/>
  <c r="E42" i="97"/>
  <c r="H42" i="97"/>
  <c r="C41" i="97"/>
  <c r="D41" i="97"/>
  <c r="E41" i="97"/>
  <c r="E40" i="97"/>
  <c r="H40" i="97"/>
  <c r="D39" i="97"/>
  <c r="C38" i="97"/>
  <c r="H38" i="97"/>
  <c r="D36" i="97"/>
  <c r="G36" i="97"/>
  <c r="H36" i="97"/>
  <c r="C35" i="97"/>
  <c r="D34" i="97"/>
  <c r="C33" i="97"/>
  <c r="D32" i="97"/>
  <c r="G32" i="97"/>
  <c r="H32" i="97"/>
  <c r="E28" i="97"/>
  <c r="H28" i="97"/>
  <c r="C27" i="97"/>
  <c r="H27" i="97"/>
  <c r="D26" i="97"/>
  <c r="F26" i="97"/>
  <c r="F24" i="97"/>
  <c r="F23" i="98"/>
  <c r="H24" i="97"/>
  <c r="H23" i="98"/>
  <c r="E23" i="97"/>
  <c r="F23" i="97"/>
  <c r="H23" i="97"/>
  <c r="E22" i="97"/>
  <c r="F22" i="97"/>
  <c r="E21" i="97"/>
  <c r="F21" i="97"/>
  <c r="H21" i="97"/>
  <c r="D20" i="97"/>
  <c r="E19" i="97"/>
  <c r="F19" i="97"/>
  <c r="H19" i="97"/>
  <c r="F18" i="97"/>
  <c r="G18" i="97"/>
  <c r="H18" i="97"/>
  <c r="E17" i="97"/>
  <c r="F17" i="97"/>
  <c r="G17" i="97"/>
  <c r="E15" i="97"/>
  <c r="F15" i="97"/>
  <c r="G15" i="97"/>
  <c r="H15" i="97"/>
  <c r="H14" i="97"/>
  <c r="E13" i="97"/>
  <c r="F12" i="97"/>
  <c r="F11" i="97"/>
  <c r="O495" i="97"/>
  <c r="O494" i="97"/>
  <c r="I500" i="98"/>
  <c r="O474" i="97"/>
  <c r="O473" i="97"/>
  <c r="I479" i="98"/>
  <c r="O450" i="97"/>
  <c r="O449" i="97"/>
  <c r="I455" i="98"/>
  <c r="O429" i="97"/>
  <c r="O428" i="97"/>
  <c r="I433" i="98"/>
  <c r="O405" i="97"/>
  <c r="O404" i="97"/>
  <c r="I410" i="98"/>
  <c r="O384" i="97"/>
  <c r="O383" i="97"/>
  <c r="I389" i="98"/>
  <c r="O360" i="97"/>
  <c r="O359" i="97"/>
  <c r="I365" i="98"/>
  <c r="O339" i="97"/>
  <c r="O338" i="97"/>
  <c r="O314" i="97"/>
  <c r="O313" i="97"/>
  <c r="I310" i="98"/>
  <c r="O291" i="97"/>
  <c r="O290" i="97"/>
  <c r="I289" i="98"/>
  <c r="O270" i="97"/>
  <c r="O269" i="97"/>
  <c r="I269" i="98"/>
  <c r="O246" i="97"/>
  <c r="O245" i="97"/>
  <c r="I244" i="98"/>
  <c r="O216" i="97"/>
  <c r="O215" i="97"/>
  <c r="I215" i="98"/>
  <c r="O195" i="97"/>
  <c r="O194" i="97"/>
  <c r="O170" i="97"/>
  <c r="O169" i="97"/>
  <c r="I169" i="98"/>
  <c r="O149" i="97"/>
  <c r="O148" i="97"/>
  <c r="I147" i="98"/>
  <c r="O124" i="97"/>
  <c r="O123" i="97"/>
  <c r="I123" i="98"/>
  <c r="O103" i="97"/>
  <c r="O102" i="97"/>
  <c r="I101" i="98"/>
  <c r="O76" i="97"/>
  <c r="O75" i="97"/>
  <c r="O55" i="97"/>
  <c r="O54" i="97"/>
  <c r="I53" i="98"/>
  <c r="O31" i="97"/>
  <c r="O30" i="97"/>
  <c r="I29" i="98"/>
  <c r="O10" i="97"/>
  <c r="O9" i="97"/>
  <c r="I8" i="98"/>
  <c r="O513" i="97"/>
  <c r="O511" i="97"/>
  <c r="I516" i="98"/>
  <c r="O502" i="97"/>
  <c r="I507" i="98"/>
  <c r="O497" i="97"/>
  <c r="I502" i="98"/>
  <c r="O492" i="97"/>
  <c r="I497" i="98"/>
  <c r="O490" i="97"/>
  <c r="I495" i="98"/>
  <c r="O489" i="97"/>
  <c r="O488" i="97"/>
  <c r="I493" i="98"/>
  <c r="O487" i="97"/>
  <c r="I492" i="98"/>
  <c r="O486" i="97"/>
  <c r="O484" i="97"/>
  <c r="I489" i="98"/>
  <c r="O483" i="97"/>
  <c r="O482" i="97"/>
  <c r="I487" i="98"/>
  <c r="O480" i="97"/>
  <c r="I485" i="98"/>
  <c r="O479" i="97"/>
  <c r="I484" i="98"/>
  <c r="O478" i="97"/>
  <c r="I483" i="98"/>
  <c r="O477" i="97"/>
  <c r="O476" i="97"/>
  <c r="I481" i="98"/>
  <c r="O475" i="97"/>
  <c r="O467" i="97"/>
  <c r="I472" i="98"/>
  <c r="O466" i="97"/>
  <c r="O465" i="97"/>
  <c r="I470" i="98"/>
  <c r="O464" i="97"/>
  <c r="O463" i="97"/>
  <c r="O461" i="97"/>
  <c r="I466" i="98"/>
  <c r="O460" i="97"/>
  <c r="O459" i="97"/>
  <c r="I464" i="98"/>
  <c r="O458" i="97"/>
  <c r="I463" i="98"/>
  <c r="O457" i="97"/>
  <c r="I462" i="98"/>
  <c r="O456" i="97"/>
  <c r="I461" i="98"/>
  <c r="O455" i="97"/>
  <c r="O453" i="97"/>
  <c r="I458" i="98"/>
  <c r="O452" i="97"/>
  <c r="I457" i="98"/>
  <c r="O451" i="97"/>
  <c r="I456" i="98"/>
  <c r="O447" i="97"/>
  <c r="I452" i="98"/>
  <c r="O446" i="97"/>
  <c r="I451" i="98"/>
  <c r="O445" i="97"/>
  <c r="I450" i="98"/>
  <c r="O444" i="97"/>
  <c r="O443" i="97"/>
  <c r="I448" i="98"/>
  <c r="O442" i="97"/>
  <c r="O441" i="97"/>
  <c r="I446" i="98"/>
  <c r="O440" i="97"/>
  <c r="I445" i="98"/>
  <c r="O439" i="97"/>
  <c r="I444" i="98"/>
  <c r="O438" i="97"/>
  <c r="O437" i="97"/>
  <c r="I442" i="98"/>
  <c r="O436" i="97"/>
  <c r="I441" i="98"/>
  <c r="O434" i="97"/>
  <c r="I439" i="98"/>
  <c r="O431" i="97"/>
  <c r="I436" i="98"/>
  <c r="O430" i="97"/>
  <c r="I435" i="98"/>
  <c r="O423" i="97"/>
  <c r="O421" i="97"/>
  <c r="I426" i="98"/>
  <c r="O409" i="97"/>
  <c r="I414" i="98"/>
  <c r="O407" i="97"/>
  <c r="O402" i="97"/>
  <c r="O401" i="97"/>
  <c r="I406" i="98"/>
  <c r="O400" i="97"/>
  <c r="O399" i="97"/>
  <c r="I404" i="98"/>
  <c r="O398" i="97"/>
  <c r="I403" i="98"/>
  <c r="O397" i="97"/>
  <c r="I402" i="98"/>
  <c r="O396" i="97"/>
  <c r="I401" i="98"/>
  <c r="O395" i="97"/>
  <c r="I400" i="98"/>
  <c r="O394" i="97"/>
  <c r="I399" i="98"/>
  <c r="O393" i="97"/>
  <c r="O392" i="97"/>
  <c r="I397" i="98"/>
  <c r="O391" i="97"/>
  <c r="I396" i="98"/>
  <c r="O390" i="97"/>
  <c r="I395" i="98"/>
  <c r="O389" i="97"/>
  <c r="I394" i="98"/>
  <c r="O388" i="97"/>
  <c r="I393" i="98"/>
  <c r="O387" i="97"/>
  <c r="I392" i="98"/>
  <c r="O386" i="97"/>
  <c r="O385" i="97"/>
  <c r="O378" i="97"/>
  <c r="I383" i="98"/>
  <c r="O377" i="97"/>
  <c r="I382" i="98"/>
  <c r="O376" i="97"/>
  <c r="I381" i="98"/>
  <c r="O375" i="97"/>
  <c r="I380" i="98"/>
  <c r="O374" i="97"/>
  <c r="O373" i="97"/>
  <c r="I378" i="98"/>
  <c r="O372" i="97"/>
  <c r="I377" i="98"/>
  <c r="O371" i="97"/>
  <c r="I376" i="98"/>
  <c r="O370" i="97"/>
  <c r="O369" i="97"/>
  <c r="I374" i="98"/>
  <c r="O368" i="97"/>
  <c r="I373" i="98"/>
  <c r="O367" i="97"/>
  <c r="I372" i="98"/>
  <c r="O366" i="97"/>
  <c r="I371" i="98"/>
  <c r="O365" i="97"/>
  <c r="I370" i="98"/>
  <c r="O363" i="97"/>
  <c r="I368" i="98"/>
  <c r="O361" i="97"/>
  <c r="I366" i="98"/>
  <c r="O357" i="97"/>
  <c r="I362" i="98"/>
  <c r="O356" i="97"/>
  <c r="I361" i="98"/>
  <c r="O355" i="97"/>
  <c r="I360" i="98"/>
  <c r="O354" i="97"/>
  <c r="I359" i="98"/>
  <c r="O353" i="97"/>
  <c r="I358" i="98"/>
  <c r="O352" i="97"/>
  <c r="I357" i="98"/>
  <c r="O351" i="97"/>
  <c r="I356" i="98"/>
  <c r="O350" i="97"/>
  <c r="I355" i="98"/>
  <c r="O349" i="97"/>
  <c r="I354" i="98"/>
  <c r="O348" i="97"/>
  <c r="O347" i="97"/>
  <c r="I352" i="98"/>
  <c r="O346" i="97"/>
  <c r="I351" i="98"/>
  <c r="O344" i="97"/>
  <c r="I349" i="98"/>
  <c r="O341" i="97"/>
  <c r="I346" i="98"/>
  <c r="O340" i="97"/>
  <c r="I345" i="98"/>
  <c r="O328" i="97"/>
  <c r="I325" i="98"/>
  <c r="O327" i="97"/>
  <c r="I324" i="98"/>
  <c r="O326" i="97"/>
  <c r="I323" i="98"/>
  <c r="O324" i="97"/>
  <c r="I321" i="98"/>
  <c r="O322" i="97"/>
  <c r="O317" i="97"/>
  <c r="I314" i="98"/>
  <c r="O262" i="97"/>
  <c r="I261" i="98"/>
  <c r="O260" i="97"/>
  <c r="I259" i="98"/>
  <c r="O228" i="97"/>
  <c r="O223" i="97"/>
  <c r="O207" i="97"/>
  <c r="I206" i="98"/>
  <c r="O205" i="97"/>
  <c r="O182" i="97"/>
  <c r="I181" i="98"/>
  <c r="O181" i="97"/>
  <c r="I180" i="98"/>
  <c r="O177" i="97"/>
  <c r="I176" i="98"/>
  <c r="O166" i="97"/>
  <c r="I165" i="98"/>
  <c r="O165" i="97"/>
  <c r="I164" i="98"/>
  <c r="O160" i="97"/>
  <c r="I159" i="98"/>
  <c r="O157" i="97"/>
  <c r="O134" i="97"/>
  <c r="O130" i="97"/>
  <c r="I129" i="98"/>
  <c r="O128" i="97"/>
  <c r="O116" i="97"/>
  <c r="O115" i="97"/>
  <c r="O114" i="97"/>
  <c r="I113" i="98"/>
  <c r="O112" i="97"/>
  <c r="O110" i="97"/>
  <c r="O108" i="97"/>
  <c r="I107" i="98"/>
  <c r="O57" i="97"/>
  <c r="O48" i="97"/>
  <c r="I47" i="98"/>
  <c r="O41" i="97"/>
  <c r="O26" i="97"/>
  <c r="I25" i="98"/>
  <c r="I434" i="98"/>
  <c r="I344" i="98"/>
  <c r="I290" i="98"/>
  <c r="I194" i="98"/>
  <c r="I102" i="98"/>
  <c r="I9" i="98"/>
  <c r="E469" i="98"/>
  <c r="E359" i="98"/>
  <c r="I519" i="98"/>
  <c r="I518" i="98"/>
  <c r="I498" i="98"/>
  <c r="I494" i="98"/>
  <c r="I491" i="98"/>
  <c r="I488" i="98"/>
  <c r="I482" i="98"/>
  <c r="I480" i="98"/>
  <c r="I478" i="98"/>
  <c r="I477" i="98"/>
  <c r="I476" i="98"/>
  <c r="I471" i="98"/>
  <c r="I469" i="98"/>
  <c r="I468" i="98"/>
  <c r="I465" i="98"/>
  <c r="I460" i="98"/>
  <c r="I453" i="98"/>
  <c r="I449" i="98"/>
  <c r="I447" i="98"/>
  <c r="I443" i="98"/>
  <c r="I432" i="98"/>
  <c r="I431" i="98"/>
  <c r="I428" i="98"/>
  <c r="I412" i="98"/>
  <c r="I409" i="98"/>
  <c r="I408" i="98"/>
  <c r="I407" i="98"/>
  <c r="I405" i="98"/>
  <c r="I398" i="98"/>
  <c r="I391" i="98"/>
  <c r="I390" i="98"/>
  <c r="I388" i="98"/>
  <c r="I387" i="98"/>
  <c r="I386" i="98"/>
  <c r="I379" i="98"/>
  <c r="I375" i="98"/>
  <c r="I363" i="98"/>
  <c r="I353" i="98"/>
  <c r="I343" i="98"/>
  <c r="I342" i="98"/>
  <c r="I341" i="98"/>
  <c r="I340" i="98"/>
  <c r="I339" i="98"/>
  <c r="I319" i="98"/>
  <c r="I309" i="98"/>
  <c r="I288" i="98"/>
  <c r="I268" i="98"/>
  <c r="I267" i="98"/>
  <c r="I243" i="98"/>
  <c r="I242" i="98"/>
  <c r="I227" i="98"/>
  <c r="I225" i="98"/>
  <c r="I222" i="98"/>
  <c r="I213" i="98"/>
  <c r="I208" i="98"/>
  <c r="I204" i="98"/>
  <c r="I199" i="98"/>
  <c r="I193" i="98"/>
  <c r="I192" i="98"/>
  <c r="I186" i="98"/>
  <c r="I182" i="98"/>
  <c r="I179" i="98"/>
  <c r="I170" i="98"/>
  <c r="I168" i="98"/>
  <c r="I167" i="98"/>
  <c r="I162" i="98"/>
  <c r="I161" i="98"/>
  <c r="I156" i="98"/>
  <c r="I152" i="98"/>
  <c r="I150" i="98"/>
  <c r="I146" i="98"/>
  <c r="I145" i="98"/>
  <c r="I137" i="98"/>
  <c r="I133" i="98"/>
  <c r="I127" i="98"/>
  <c r="I121" i="98"/>
  <c r="I119" i="98"/>
  <c r="I116" i="98"/>
  <c r="I115" i="98"/>
  <c r="I114" i="98"/>
  <c r="I111" i="98"/>
  <c r="I110" i="98"/>
  <c r="I109" i="98"/>
  <c r="I105" i="98"/>
  <c r="I104" i="98"/>
  <c r="I103" i="98"/>
  <c r="I100" i="98"/>
  <c r="I99" i="98"/>
  <c r="I93" i="98"/>
  <c r="I86" i="98"/>
  <c r="I73" i="98"/>
  <c r="I56" i="98"/>
  <c r="I52" i="98"/>
  <c r="I40" i="98"/>
  <c r="I28" i="98"/>
  <c r="I7" i="98"/>
  <c r="I6" i="98"/>
  <c r="E340" i="98"/>
  <c r="B213" i="98"/>
  <c r="B192" i="98"/>
  <c r="H117" i="98"/>
  <c r="G110" i="98"/>
  <c r="H109" i="98"/>
  <c r="H44" i="98"/>
  <c r="F44" i="98"/>
  <c r="C44" i="98"/>
  <c r="F45" i="98"/>
  <c r="F38" i="98"/>
  <c r="H17" i="98"/>
  <c r="G17" i="98"/>
  <c r="F17" i="98"/>
  <c r="F89" i="98"/>
  <c r="H90" i="98"/>
  <c r="F90" i="98"/>
  <c r="F83" i="98"/>
  <c r="G195" i="98"/>
  <c r="C195" i="98"/>
  <c r="H170" i="98"/>
  <c r="C170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F497" i="98"/>
  <c r="C497" i="98"/>
  <c r="E517" i="98"/>
  <c r="D517" i="98"/>
  <c r="C517" i="98"/>
  <c r="F496" i="98"/>
  <c r="C496" i="98"/>
  <c r="H516" i="98"/>
  <c r="E516" i="98"/>
  <c r="D516" i="98"/>
  <c r="C516" i="98"/>
  <c r="F495" i="98"/>
  <c r="C495" i="98"/>
  <c r="H515" i="98"/>
  <c r="E515" i="98"/>
  <c r="D515" i="98"/>
  <c r="C515" i="98"/>
  <c r="C494" i="98"/>
  <c r="H514" i="98"/>
  <c r="F514" i="98"/>
  <c r="E514" i="98"/>
  <c r="D514" i="98"/>
  <c r="C514" i="98"/>
  <c r="F493" i="98"/>
  <c r="C493" i="98"/>
  <c r="G513" i="98"/>
  <c r="C513" i="98"/>
  <c r="G492" i="98"/>
  <c r="F492" i="98"/>
  <c r="H512" i="98"/>
  <c r="G512" i="98"/>
  <c r="F512" i="98"/>
  <c r="G491" i="98"/>
  <c r="C491" i="98"/>
  <c r="H511" i="98"/>
  <c r="G511" i="98"/>
  <c r="C511" i="98"/>
  <c r="G490" i="98"/>
  <c r="F490" i="98"/>
  <c r="C490" i="98"/>
  <c r="H510" i="98"/>
  <c r="G510" i="98"/>
  <c r="F510" i="98"/>
  <c r="C510" i="98"/>
  <c r="G489" i="98"/>
  <c r="F489" i="98"/>
  <c r="C489" i="98"/>
  <c r="G509" i="98"/>
  <c r="F509" i="98"/>
  <c r="C509" i="98"/>
  <c r="H488" i="98"/>
  <c r="G488" i="98"/>
  <c r="F488" i="98"/>
  <c r="H508" i="98"/>
  <c r="F508" i="98"/>
  <c r="C487" i="98"/>
  <c r="H507" i="98"/>
  <c r="C507" i="98"/>
  <c r="F486" i="98"/>
  <c r="C486" i="98"/>
  <c r="H506" i="98"/>
  <c r="C506" i="98"/>
  <c r="H505" i="98"/>
  <c r="F505" i="98"/>
  <c r="F484" i="98"/>
  <c r="C484" i="98"/>
  <c r="H504" i="98"/>
  <c r="F504" i="98"/>
  <c r="H483" i="98"/>
  <c r="F503" i="98"/>
  <c r="C503" i="98"/>
  <c r="H502" i="98"/>
  <c r="F502" i="98"/>
  <c r="C502" i="98"/>
  <c r="F481" i="98"/>
  <c r="H501" i="98"/>
  <c r="F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G473" i="98"/>
  <c r="F473" i="98"/>
  <c r="C473" i="98"/>
  <c r="H452" i="98"/>
  <c r="G452" i="98"/>
  <c r="F452" i="98"/>
  <c r="H472" i="98"/>
  <c r="F472" i="98"/>
  <c r="H451" i="98"/>
  <c r="G451" i="98"/>
  <c r="C451" i="98"/>
  <c r="H471" i="98"/>
  <c r="G471" i="98"/>
  <c r="F471" i="98"/>
  <c r="C471" i="98"/>
  <c r="H450" i="98"/>
  <c r="F450" i="98"/>
  <c r="C450" i="98"/>
  <c r="H470" i="98"/>
  <c r="C470" i="98"/>
  <c r="H449" i="98"/>
  <c r="G449" i="98"/>
  <c r="H469" i="98"/>
  <c r="F469" i="98"/>
  <c r="H448" i="98"/>
  <c r="C448" i="98"/>
  <c r="H468" i="98"/>
  <c r="G468" i="98"/>
  <c r="C468" i="98"/>
  <c r="H447" i="98"/>
  <c r="G447" i="98"/>
  <c r="H467" i="98"/>
  <c r="G467" i="98"/>
  <c r="F467" i="98"/>
  <c r="H446" i="98"/>
  <c r="G446" i="98"/>
  <c r="C446" i="98"/>
  <c r="G466" i="98"/>
  <c r="F466" i="98"/>
  <c r="G445" i="98"/>
  <c r="C445" i="98"/>
  <c r="H465" i="98"/>
  <c r="G465" i="98"/>
  <c r="F465" i="98"/>
  <c r="H444" i="98"/>
  <c r="G444" i="98"/>
  <c r="F444" i="98"/>
  <c r="C444" i="98"/>
  <c r="H464" i="98"/>
  <c r="G464" i="98"/>
  <c r="F464" i="98"/>
  <c r="H443" i="98"/>
  <c r="G443" i="98"/>
  <c r="C443" i="98"/>
  <c r="H463" i="98"/>
  <c r="F463" i="98"/>
  <c r="H442" i="98"/>
  <c r="C442" i="98"/>
  <c r="H462" i="98"/>
  <c r="F462" i="98"/>
  <c r="H441" i="98"/>
  <c r="G441" i="98"/>
  <c r="C441" i="98"/>
  <c r="H461" i="98"/>
  <c r="C440" i="98"/>
  <c r="H460" i="98"/>
  <c r="F460" i="98"/>
  <c r="G439" i="98"/>
  <c r="C439" i="98"/>
  <c r="H459" i="98"/>
  <c r="C459" i="98"/>
  <c r="F438" i="98"/>
  <c r="C438" i="98"/>
  <c r="H437" i="98"/>
  <c r="G437" i="98"/>
  <c r="C437" i="98"/>
  <c r="F457" i="98"/>
  <c r="G436" i="98"/>
  <c r="C436" i="98"/>
  <c r="F456" i="98"/>
  <c r="H435" i="98"/>
  <c r="G435" i="98"/>
  <c r="C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8" i="98"/>
  <c r="G428" i="98"/>
  <c r="C428" i="98"/>
  <c r="G407" i="98"/>
  <c r="F407" i="98"/>
  <c r="C407" i="98"/>
  <c r="H427" i="98"/>
  <c r="F427" i="98"/>
  <c r="C427" i="98"/>
  <c r="H406" i="98"/>
  <c r="G406" i="98"/>
  <c r="F406" i="98"/>
  <c r="C406" i="98"/>
  <c r="G426" i="98"/>
  <c r="F426" i="98"/>
  <c r="C426" i="98"/>
  <c r="H405" i="98"/>
  <c r="G405" i="98"/>
  <c r="F405" i="98"/>
  <c r="C405" i="98"/>
  <c r="F425" i="98"/>
  <c r="C425" i="98"/>
  <c r="G404" i="98"/>
  <c r="C404" i="98"/>
  <c r="H424" i="98"/>
  <c r="G424" i="98"/>
  <c r="F424" i="98"/>
  <c r="C424" i="98"/>
  <c r="G403" i="98"/>
  <c r="F403" i="98"/>
  <c r="H423" i="98"/>
  <c r="G423" i="98"/>
  <c r="F423" i="98"/>
  <c r="G402" i="98"/>
  <c r="F402" i="98"/>
  <c r="C402" i="98"/>
  <c r="H422" i="98"/>
  <c r="G422" i="98"/>
  <c r="C422" i="98"/>
  <c r="G401" i="98"/>
  <c r="F401" i="98"/>
  <c r="C401" i="98"/>
  <c r="H421" i="98"/>
  <c r="G421" i="98"/>
  <c r="C421" i="98"/>
  <c r="G400" i="98"/>
  <c r="F400" i="98"/>
  <c r="C400" i="98"/>
  <c r="G420" i="98"/>
  <c r="F420" i="98"/>
  <c r="C420" i="98"/>
  <c r="G399" i="98"/>
  <c r="F399" i="98"/>
  <c r="C399" i="98"/>
  <c r="H419" i="98"/>
  <c r="G419" i="98"/>
  <c r="C419" i="98"/>
  <c r="G398" i="98"/>
  <c r="F398" i="98"/>
  <c r="C398" i="98"/>
  <c r="H418" i="98"/>
  <c r="G418" i="98"/>
  <c r="C418" i="98"/>
  <c r="C397" i="98"/>
  <c r="H417" i="98"/>
  <c r="G417" i="98"/>
  <c r="C417" i="98"/>
  <c r="F396" i="98"/>
  <c r="C396" i="98"/>
  <c r="H416" i="98"/>
  <c r="G416" i="98"/>
  <c r="F416" i="98"/>
  <c r="C416" i="98"/>
  <c r="G395" i="98"/>
  <c r="H415" i="98"/>
  <c r="G415" i="98"/>
  <c r="C415" i="98"/>
  <c r="C394" i="98"/>
  <c r="F414" i="98"/>
  <c r="H393" i="98"/>
  <c r="G393" i="98"/>
  <c r="G413" i="98"/>
  <c r="C413" i="98"/>
  <c r="H412" i="98"/>
  <c r="G412" i="98"/>
  <c r="F391" i="98"/>
  <c r="C391" i="98"/>
  <c r="H411" i="98"/>
  <c r="G411" i="98"/>
  <c r="F411" i="98"/>
  <c r="C411" i="98"/>
  <c r="F390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H383" i="98"/>
  <c r="G383" i="98"/>
  <c r="F383" i="98"/>
  <c r="C383" i="98"/>
  <c r="H362" i="98"/>
  <c r="G362" i="98"/>
  <c r="C362" i="98"/>
  <c r="H382" i="98"/>
  <c r="F382" i="98"/>
  <c r="H361" i="98"/>
  <c r="G361" i="98"/>
  <c r="C361" i="98"/>
  <c r="H381" i="98"/>
  <c r="F381" i="98"/>
  <c r="C381" i="98"/>
  <c r="H360" i="98"/>
  <c r="F360" i="98"/>
  <c r="C360" i="98"/>
  <c r="H380" i="98"/>
  <c r="H359" i="98"/>
  <c r="G359" i="98"/>
  <c r="C359" i="98"/>
  <c r="H379" i="98"/>
  <c r="F379" i="98"/>
  <c r="H358" i="98"/>
  <c r="G358" i="98"/>
  <c r="C358" i="98"/>
  <c r="H378" i="98"/>
  <c r="G378" i="98"/>
  <c r="F378" i="98"/>
  <c r="H357" i="98"/>
  <c r="G357" i="98"/>
  <c r="C357" i="98"/>
  <c r="H377" i="98"/>
  <c r="G377" i="98"/>
  <c r="F377" i="98"/>
  <c r="G356" i="98"/>
  <c r="H376" i="98"/>
  <c r="G376" i="98"/>
  <c r="F376" i="98"/>
  <c r="H355" i="98"/>
  <c r="G355" i="98"/>
  <c r="H375" i="98"/>
  <c r="G375" i="98"/>
  <c r="F375" i="98"/>
  <c r="H354" i="98"/>
  <c r="G354" i="98"/>
  <c r="F354" i="98"/>
  <c r="C354" i="98"/>
  <c r="H374" i="98"/>
  <c r="G374" i="98"/>
  <c r="F374" i="98"/>
  <c r="H353" i="98"/>
  <c r="G353" i="98"/>
  <c r="C353" i="98"/>
  <c r="F373" i="98"/>
  <c r="H352" i="98"/>
  <c r="G352" i="98"/>
  <c r="H372" i="98"/>
  <c r="F372" i="98"/>
  <c r="H351" i="98"/>
  <c r="G351" i="98"/>
  <c r="H350" i="98"/>
  <c r="G350" i="98"/>
  <c r="H370" i="98"/>
  <c r="F370" i="98"/>
  <c r="H349" i="98"/>
  <c r="G349" i="98"/>
  <c r="C349" i="98"/>
  <c r="H369" i="98"/>
  <c r="G369" i="98"/>
  <c r="C369" i="98"/>
  <c r="G348" i="98"/>
  <c r="F348" i="98"/>
  <c r="H368" i="98"/>
  <c r="H347" i="98"/>
  <c r="G347" i="98"/>
  <c r="C347" i="98"/>
  <c r="H367" i="98"/>
  <c r="F367" i="98"/>
  <c r="G346" i="98"/>
  <c r="C346" i="98"/>
  <c r="H366" i="98"/>
  <c r="G36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H329" i="98"/>
  <c r="G329" i="98"/>
  <c r="C329" i="98"/>
  <c r="H308" i="98"/>
  <c r="G308" i="98"/>
  <c r="F308" i="98"/>
  <c r="C308" i="98"/>
  <c r="G328" i="98"/>
  <c r="F328" i="98"/>
  <c r="C328" i="98"/>
  <c r="G307" i="98"/>
  <c r="C307" i="98"/>
  <c r="H327" i="98"/>
  <c r="H306" i="98"/>
  <c r="G306" i="98"/>
  <c r="C306" i="98"/>
  <c r="G326" i="98"/>
  <c r="F326" i="98"/>
  <c r="C326" i="98"/>
  <c r="G305" i="98"/>
  <c r="F305" i="98"/>
  <c r="C305" i="98"/>
  <c r="G325" i="98"/>
  <c r="F325" i="98"/>
  <c r="C325" i="98"/>
  <c r="G304" i="98"/>
  <c r="F304" i="98"/>
  <c r="C304" i="98"/>
  <c r="G324" i="98"/>
  <c r="F324" i="98"/>
  <c r="G303" i="98"/>
  <c r="F303" i="98"/>
  <c r="H323" i="98"/>
  <c r="G323" i="98"/>
  <c r="G302" i="98"/>
  <c r="C302" i="98"/>
  <c r="G322" i="98"/>
  <c r="F322" i="98"/>
  <c r="G301" i="98"/>
  <c r="F301" i="98"/>
  <c r="C301" i="98"/>
  <c r="H321" i="98"/>
  <c r="G321" i="98"/>
  <c r="F321" i="98"/>
  <c r="C321" i="98"/>
  <c r="G300" i="98"/>
  <c r="F300" i="98"/>
  <c r="G320" i="98"/>
  <c r="F320" i="98"/>
  <c r="H299" i="98"/>
  <c r="G299" i="98"/>
  <c r="F299" i="98"/>
  <c r="G319" i="98"/>
  <c r="F319" i="98"/>
  <c r="C319" i="98"/>
  <c r="H298" i="98"/>
  <c r="F298" i="98"/>
  <c r="H318" i="98"/>
  <c r="G318" i="98"/>
  <c r="C318" i="98"/>
  <c r="H297" i="98"/>
  <c r="C297" i="98"/>
  <c r="H317" i="98"/>
  <c r="G317" i="98"/>
  <c r="C317" i="98"/>
  <c r="G296" i="98"/>
  <c r="G316" i="98"/>
  <c r="F316" i="98"/>
  <c r="C316" i="98"/>
  <c r="F295" i="98"/>
  <c r="C295" i="98"/>
  <c r="H315" i="98"/>
  <c r="G315" i="98"/>
  <c r="G294" i="98"/>
  <c r="G314" i="98"/>
  <c r="F314" i="98"/>
  <c r="C314" i="98"/>
  <c r="G313" i="98"/>
  <c r="F313" i="98"/>
  <c r="C313" i="98"/>
  <c r="F292" i="98"/>
  <c r="C292" i="98"/>
  <c r="G312" i="98"/>
  <c r="F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87" i="98"/>
  <c r="H263" i="98"/>
  <c r="C263" i="98"/>
  <c r="H286" i="98"/>
  <c r="G262" i="98"/>
  <c r="F262" i="98"/>
  <c r="C262" i="98"/>
  <c r="H285" i="98"/>
  <c r="G285" i="98"/>
  <c r="F285" i="98"/>
  <c r="C285" i="98"/>
  <c r="H261" i="98"/>
  <c r="F261" i="98"/>
  <c r="H284" i="98"/>
  <c r="G284" i="98"/>
  <c r="H260" i="98"/>
  <c r="G260" i="98"/>
  <c r="F260" i="98"/>
  <c r="C260" i="98"/>
  <c r="C283" i="98"/>
  <c r="H259" i="98"/>
  <c r="G259" i="98"/>
  <c r="G282" i="98"/>
  <c r="F282" i="98"/>
  <c r="C282" i="98"/>
  <c r="G258" i="98"/>
  <c r="F258" i="98"/>
  <c r="G281" i="98"/>
  <c r="F281" i="98"/>
  <c r="C281" i="98"/>
  <c r="H257" i="98"/>
  <c r="G257" i="98"/>
  <c r="F257" i="98"/>
  <c r="C257" i="98"/>
  <c r="G280" i="98"/>
  <c r="F280" i="98"/>
  <c r="C280" i="98"/>
  <c r="H256" i="98"/>
  <c r="G256" i="98"/>
  <c r="C256" i="98"/>
  <c r="G279" i="98"/>
  <c r="F279" i="98"/>
  <c r="G255" i="98"/>
  <c r="F255" i="98"/>
  <c r="G278" i="98"/>
  <c r="F278" i="98"/>
  <c r="C278" i="98"/>
  <c r="H254" i="98"/>
  <c r="G254" i="98"/>
  <c r="C254" i="98"/>
  <c r="F277" i="98"/>
  <c r="C277" i="98"/>
  <c r="H253" i="98"/>
  <c r="G253" i="98"/>
  <c r="F276" i="98"/>
  <c r="H252" i="98"/>
  <c r="C252" i="98"/>
  <c r="H275" i="98"/>
  <c r="G275" i="98"/>
  <c r="C275" i="98"/>
  <c r="H251" i="98"/>
  <c r="C251" i="98"/>
  <c r="C274" i="98"/>
  <c r="H250" i="98"/>
  <c r="G250" i="98"/>
  <c r="C250" i="98"/>
  <c r="H273" i="98"/>
  <c r="G273" i="98"/>
  <c r="H249" i="98"/>
  <c r="G249" i="98"/>
  <c r="F249" i="98"/>
  <c r="C249" i="98"/>
  <c r="H248" i="98"/>
  <c r="C248" i="98"/>
  <c r="F271" i="98"/>
  <c r="H247" i="98"/>
  <c r="G247" i="98"/>
  <c r="F247" i="98"/>
  <c r="F270" i="98"/>
  <c r="C270" i="98"/>
  <c r="G246" i="98"/>
  <c r="F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H233" i="98"/>
  <c r="F233" i="98"/>
  <c r="E233" i="98"/>
  <c r="D233" i="98"/>
  <c r="F212" i="98"/>
  <c r="D212" i="98"/>
  <c r="H232" i="98"/>
  <c r="F232" i="98"/>
  <c r="E232" i="98"/>
  <c r="D232" i="98"/>
  <c r="F211" i="98"/>
  <c r="D211" i="98"/>
  <c r="H231" i="98"/>
  <c r="F231" i="98"/>
  <c r="E231" i="98"/>
  <c r="D231" i="98"/>
  <c r="C231" i="98"/>
  <c r="F210" i="98"/>
  <c r="C210" i="98"/>
  <c r="F230" i="98"/>
  <c r="E230" i="98"/>
  <c r="D230" i="98"/>
  <c r="C230" i="98"/>
  <c r="H209" i="98"/>
  <c r="G209" i="98"/>
  <c r="C209" i="98"/>
  <c r="H229" i="98"/>
  <c r="F229" i="98"/>
  <c r="E229" i="98"/>
  <c r="D229" i="98"/>
  <c r="H228" i="98"/>
  <c r="G228" i="98"/>
  <c r="H207" i="98"/>
  <c r="G207" i="98"/>
  <c r="F207" i="98"/>
  <c r="C207" i="98"/>
  <c r="G227" i="98"/>
  <c r="H206" i="98"/>
  <c r="G206" i="98"/>
  <c r="F206" i="98"/>
  <c r="C206" i="98"/>
  <c r="H226" i="98"/>
  <c r="G226" i="98"/>
  <c r="G205" i="98"/>
  <c r="C205" i="98"/>
  <c r="H225" i="98"/>
  <c r="G225" i="98"/>
  <c r="F225" i="98"/>
  <c r="C225" i="98"/>
  <c r="H204" i="98"/>
  <c r="G204" i="98"/>
  <c r="F204" i="98"/>
  <c r="C204" i="98"/>
  <c r="H224" i="98"/>
  <c r="G224" i="98"/>
  <c r="F224" i="98"/>
  <c r="H203" i="98"/>
  <c r="G203" i="98"/>
  <c r="F203" i="98"/>
  <c r="C203" i="98"/>
  <c r="H223" i="98"/>
  <c r="H202" i="98"/>
  <c r="G202" i="98"/>
  <c r="C202" i="98"/>
  <c r="H222" i="98"/>
  <c r="G201" i="98"/>
  <c r="F200" i="98"/>
  <c r="H220" i="98"/>
  <c r="C199" i="98"/>
  <c r="H198" i="98"/>
  <c r="G198" i="98"/>
  <c r="F198" i="98"/>
  <c r="H218" i="98"/>
  <c r="G197" i="98"/>
  <c r="C197" i="98"/>
  <c r="H196" i="98"/>
  <c r="G196" i="98"/>
  <c r="C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F187" i="98"/>
  <c r="C187" i="98"/>
  <c r="G166" i="98"/>
  <c r="H186" i="98"/>
  <c r="G186" i="98"/>
  <c r="H165" i="98"/>
  <c r="G165" i="98"/>
  <c r="G185" i="98"/>
  <c r="F185" i="98"/>
  <c r="C185" i="98"/>
  <c r="H164" i="98"/>
  <c r="G164" i="98"/>
  <c r="F164" i="98"/>
  <c r="H184" i="98"/>
  <c r="G184" i="98"/>
  <c r="C184" i="98"/>
  <c r="H163" i="98"/>
  <c r="G163" i="98"/>
  <c r="H183" i="98"/>
  <c r="C183" i="98"/>
  <c r="H162" i="98"/>
  <c r="H182" i="98"/>
  <c r="G182" i="98"/>
  <c r="C182" i="98"/>
  <c r="H161" i="98"/>
  <c r="G161" i="98"/>
  <c r="H181" i="98"/>
  <c r="G181" i="98"/>
  <c r="C181" i="98"/>
  <c r="H160" i="98"/>
  <c r="G160" i="98"/>
  <c r="G180" i="98"/>
  <c r="H159" i="98"/>
  <c r="G159" i="98"/>
  <c r="F159" i="98"/>
  <c r="H179" i="98"/>
  <c r="G179" i="98"/>
  <c r="F179" i="98"/>
  <c r="C179" i="98"/>
  <c r="H158" i="98"/>
  <c r="G158" i="98"/>
  <c r="F158" i="98"/>
  <c r="H178" i="98"/>
  <c r="G178" i="98"/>
  <c r="C178" i="98"/>
  <c r="H157" i="98"/>
  <c r="G157" i="98"/>
  <c r="F157" i="98"/>
  <c r="H177" i="98"/>
  <c r="G177" i="98"/>
  <c r="F177" i="98"/>
  <c r="C177" i="98"/>
  <c r="G156" i="98"/>
  <c r="H176" i="98"/>
  <c r="H155" i="98"/>
  <c r="G155" i="98"/>
  <c r="H175" i="98"/>
  <c r="H154" i="98"/>
  <c r="F154" i="98"/>
  <c r="C174" i="98"/>
  <c r="C173" i="98"/>
  <c r="H152" i="98"/>
  <c r="F152" i="98"/>
  <c r="H172" i="98"/>
  <c r="C172" i="98"/>
  <c r="H171" i="98"/>
  <c r="G171" i="98"/>
  <c r="C171" i="98"/>
  <c r="H150" i="98"/>
  <c r="G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H120" i="98"/>
  <c r="G120" i="98"/>
  <c r="F120" i="98"/>
  <c r="H140" i="98"/>
  <c r="G119" i="98"/>
  <c r="F119" i="98"/>
  <c r="C119" i="98"/>
  <c r="C139" i="98"/>
  <c r="C118" i="98"/>
  <c r="C138" i="98"/>
  <c r="H137" i="98"/>
  <c r="G137" i="98"/>
  <c r="C137" i="98"/>
  <c r="F116" i="98"/>
  <c r="H136" i="98"/>
  <c r="G136" i="98"/>
  <c r="C136" i="98"/>
  <c r="H115" i="98"/>
  <c r="G115" i="98"/>
  <c r="C115" i="98"/>
  <c r="H135" i="98"/>
  <c r="G135" i="98"/>
  <c r="F135" i="98"/>
  <c r="C135" i="98"/>
  <c r="G114" i="98"/>
  <c r="F114" i="98"/>
  <c r="H134" i="98"/>
  <c r="G134" i="98"/>
  <c r="C134" i="98"/>
  <c r="H113" i="98"/>
  <c r="G113" i="98"/>
  <c r="F113" i="98"/>
  <c r="G133" i="98"/>
  <c r="F133" i="98"/>
  <c r="C133" i="98"/>
  <c r="H112" i="98"/>
  <c r="G112" i="98"/>
  <c r="F112" i="98"/>
  <c r="C112" i="98"/>
  <c r="H132" i="98"/>
  <c r="G132" i="98"/>
  <c r="F132" i="98"/>
  <c r="C132" i="98"/>
  <c r="H111" i="98"/>
  <c r="G111" i="98"/>
  <c r="F111" i="98"/>
  <c r="C111" i="98"/>
  <c r="C131" i="98"/>
  <c r="H130" i="98"/>
  <c r="G130" i="98"/>
  <c r="C130" i="98"/>
  <c r="H129" i="98"/>
  <c r="G129" i="98"/>
  <c r="C129" i="98"/>
  <c r="F128" i="98"/>
  <c r="G107" i="98"/>
  <c r="F107" i="98"/>
  <c r="C107" i="98"/>
  <c r="C106" i="98"/>
  <c r="C126" i="98"/>
  <c r="F105" i="98"/>
  <c r="G125" i="98"/>
  <c r="C125" i="98"/>
  <c r="H104" i="98"/>
  <c r="F104" i="98"/>
  <c r="G124" i="98"/>
  <c r="C124" i="98"/>
  <c r="F103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H93" i="98"/>
  <c r="F93" i="98"/>
  <c r="F72" i="98"/>
  <c r="F92" i="98"/>
  <c r="C92" i="98"/>
  <c r="H91" i="98"/>
  <c r="F91" i="98"/>
  <c r="C91" i="98"/>
  <c r="C70" i="98"/>
  <c r="G69" i="98"/>
  <c r="F69" i="98"/>
  <c r="G68" i="98"/>
  <c r="G88" i="98"/>
  <c r="F88" i="98"/>
  <c r="G67" i="98"/>
  <c r="C67" i="98"/>
  <c r="G87" i="98"/>
  <c r="F87" i="98"/>
  <c r="C87" i="98"/>
  <c r="G66" i="98"/>
  <c r="H86" i="98"/>
  <c r="G86" i="98"/>
  <c r="F86" i="98"/>
  <c r="C86" i="98"/>
  <c r="G65" i="98"/>
  <c r="H85" i="98"/>
  <c r="G85" i="98"/>
  <c r="F85" i="98"/>
  <c r="G64" i="98"/>
  <c r="F64" i="98"/>
  <c r="G84" i="98"/>
  <c r="F84" i="98"/>
  <c r="C84" i="98"/>
  <c r="G63" i="98"/>
  <c r="G62" i="98"/>
  <c r="H82" i="98"/>
  <c r="F82" i="98"/>
  <c r="C82" i="98"/>
  <c r="G61" i="98"/>
  <c r="F61" i="98"/>
  <c r="F81" i="98"/>
  <c r="C81" i="98"/>
  <c r="G80" i="98"/>
  <c r="F80" i="98"/>
  <c r="F79" i="98"/>
  <c r="H78" i="98"/>
  <c r="F78" i="98"/>
  <c r="C78" i="98"/>
  <c r="G57" i="98"/>
  <c r="F77" i="98"/>
  <c r="C77" i="98"/>
  <c r="G56" i="98"/>
  <c r="F76" i="98"/>
  <c r="C76" i="98"/>
  <c r="G55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G48" i="98"/>
  <c r="F48" i="98"/>
  <c r="C48" i="98"/>
  <c r="H27" i="98"/>
  <c r="H47" i="98"/>
  <c r="G47" i="98"/>
  <c r="F47" i="98"/>
  <c r="C47" i="98"/>
  <c r="H26" i="98"/>
  <c r="H46" i="98"/>
  <c r="G46" i="98"/>
  <c r="F46" i="98"/>
  <c r="C46" i="98"/>
  <c r="F25" i="98"/>
  <c r="H43" i="98"/>
  <c r="G43" i="98"/>
  <c r="F43" i="98"/>
  <c r="H22" i="98"/>
  <c r="G22" i="98"/>
  <c r="F22" i="98"/>
  <c r="G42" i="98"/>
  <c r="F42" i="98"/>
  <c r="C42" i="98"/>
  <c r="G21" i="98"/>
  <c r="F21" i="98"/>
  <c r="H41" i="98"/>
  <c r="G41" i="98"/>
  <c r="F41" i="98"/>
  <c r="C41" i="98"/>
  <c r="H20" i="98"/>
  <c r="G20" i="98"/>
  <c r="F20" i="98"/>
  <c r="G40" i="98"/>
  <c r="F40" i="98"/>
  <c r="C40" i="98"/>
  <c r="G19" i="98"/>
  <c r="F19" i="98"/>
  <c r="H39" i="98"/>
  <c r="G39" i="98"/>
  <c r="F39" i="98"/>
  <c r="H18" i="98"/>
  <c r="G18" i="98"/>
  <c r="F18" i="98"/>
  <c r="H37" i="98"/>
  <c r="F37" i="98"/>
  <c r="C37" i="98"/>
  <c r="G16" i="98"/>
  <c r="F16" i="98"/>
  <c r="F36" i="98"/>
  <c r="H35" i="98"/>
  <c r="G35" i="98"/>
  <c r="F35" i="98"/>
  <c r="H14" i="98"/>
  <c r="G14" i="98"/>
  <c r="F14" i="98"/>
  <c r="F34" i="98"/>
  <c r="C34" i="98"/>
  <c r="H13" i="98"/>
  <c r="F33" i="98"/>
  <c r="F32" i="98"/>
  <c r="C32" i="98"/>
  <c r="F11" i="98"/>
  <c r="H31" i="98"/>
  <c r="G31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1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8" i="98"/>
  <c r="G497" i="98"/>
  <c r="G517" i="98"/>
  <c r="G496" i="98"/>
  <c r="G516" i="98"/>
  <c r="G495" i="98"/>
  <c r="G515" i="98"/>
  <c r="G494" i="98"/>
  <c r="G514" i="98"/>
  <c r="G493" i="98"/>
  <c r="G487" i="98"/>
  <c r="G486" i="98"/>
  <c r="G484" i="98"/>
  <c r="G482" i="98"/>
  <c r="G481" i="98"/>
  <c r="G480" i="98"/>
  <c r="G483" i="98"/>
  <c r="G485" i="98"/>
  <c r="G507" i="98"/>
  <c r="G505" i="98"/>
  <c r="G503" i="98"/>
  <c r="G502" i="98"/>
  <c r="G501" i="98"/>
  <c r="G506" i="98"/>
  <c r="C149" i="98"/>
  <c r="C163" i="98"/>
  <c r="C26" i="98"/>
  <c r="D497" i="98"/>
  <c r="D496" i="98"/>
  <c r="D495" i="98"/>
  <c r="D494" i="98"/>
  <c r="D493" i="98"/>
  <c r="E456" i="98"/>
  <c r="E55" i="98"/>
  <c r="E59" i="98"/>
  <c r="E467" i="98"/>
  <c r="E446" i="98"/>
  <c r="E462" i="98"/>
  <c r="E457" i="98"/>
  <c r="E436" i="98"/>
  <c r="E401" i="98"/>
  <c r="E396" i="98"/>
  <c r="E174" i="98"/>
  <c r="E61" i="98"/>
  <c r="E449" i="98"/>
  <c r="E448" i="98"/>
  <c r="E468" i="98"/>
  <c r="E465" i="98"/>
  <c r="E444" i="98"/>
  <c r="E464" i="98"/>
  <c r="E443" i="98"/>
  <c r="E442" i="98"/>
  <c r="E403" i="98"/>
  <c r="E402" i="98"/>
  <c r="E400" i="98"/>
  <c r="E399" i="98"/>
  <c r="E329" i="98"/>
  <c r="E328" i="98"/>
  <c r="E326" i="98"/>
  <c r="E207" i="98"/>
  <c r="E206" i="98"/>
  <c r="E184" i="98"/>
  <c r="E182" i="98"/>
  <c r="E181" i="98"/>
  <c r="E180" i="98"/>
  <c r="E179" i="98"/>
  <c r="E178" i="98"/>
  <c r="E138" i="98"/>
  <c r="E69" i="98"/>
  <c r="E66" i="98"/>
  <c r="E65" i="98"/>
  <c r="E64" i="98"/>
  <c r="E62" i="98"/>
  <c r="G233" i="98"/>
  <c r="G232" i="98"/>
  <c r="G230" i="98"/>
  <c r="G222" i="98"/>
  <c r="G223" i="98"/>
  <c r="E497" i="98"/>
  <c r="E496" i="98"/>
  <c r="E495" i="98"/>
  <c r="E494" i="98"/>
  <c r="E493" i="98"/>
  <c r="E488" i="98"/>
  <c r="E489" i="98"/>
  <c r="E490" i="98"/>
  <c r="E491" i="98"/>
  <c r="E481" i="98"/>
  <c r="E484" i="98"/>
  <c r="E397" i="98"/>
  <c r="E487" i="98"/>
  <c r="E398" i="98"/>
  <c r="E492" i="98"/>
  <c r="E407" i="98"/>
  <c r="E76" i="98"/>
  <c r="E87" i="98"/>
  <c r="E89" i="98"/>
  <c r="E90" i="98"/>
  <c r="D117" i="98"/>
  <c r="D42" i="98"/>
  <c r="D86" i="98"/>
  <c r="D440" i="98"/>
  <c r="D438" i="98"/>
  <c r="D383" i="98"/>
  <c r="D382" i="98"/>
  <c r="D90" i="98"/>
  <c r="D56" i="98"/>
  <c r="D59" i="98"/>
  <c r="D63" i="98"/>
  <c r="D69" i="98"/>
  <c r="D141" i="98"/>
  <c r="D182" i="98"/>
  <c r="D199" i="98"/>
  <c r="D201" i="98"/>
  <c r="D203" i="98"/>
  <c r="D204" i="98"/>
  <c r="D328" i="98"/>
  <c r="D456" i="98"/>
  <c r="D457" i="98"/>
  <c r="D460" i="98"/>
  <c r="D462" i="98"/>
  <c r="D463" i="98"/>
  <c r="D464" i="98"/>
  <c r="D465" i="98"/>
  <c r="D466" i="98"/>
  <c r="D467" i="98"/>
  <c r="D468" i="98"/>
  <c r="D443" i="98"/>
  <c r="D441" i="98"/>
  <c r="D445" i="98"/>
  <c r="D437" i="98"/>
  <c r="D439" i="98"/>
  <c r="D447" i="98"/>
  <c r="D31" i="98"/>
  <c r="D79" i="98"/>
  <c r="D33" i="98"/>
  <c r="D35" i="98"/>
  <c r="D153" i="98"/>
  <c r="D107" i="98"/>
  <c r="D155" i="98"/>
  <c r="D109" i="98"/>
  <c r="D38" i="98"/>
  <c r="D110" i="98"/>
  <c r="D111" i="98"/>
  <c r="D40" i="98"/>
  <c r="D19" i="98"/>
  <c r="D112" i="98"/>
  <c r="D159" i="98"/>
  <c r="D113" i="98"/>
  <c r="D160" i="98"/>
  <c r="D135" i="98"/>
  <c r="D43" i="98"/>
  <c r="D161" i="98"/>
  <c r="D115" i="98"/>
  <c r="D119" i="98"/>
  <c r="D116" i="98"/>
  <c r="D140" i="98"/>
  <c r="D25" i="98"/>
  <c r="D118" i="98"/>
  <c r="D139" i="98"/>
  <c r="D165" i="98"/>
  <c r="D47" i="98"/>
  <c r="D48" i="98"/>
  <c r="D166" i="98"/>
  <c r="D187" i="98"/>
  <c r="D220" i="98"/>
  <c r="D222" i="98"/>
  <c r="D226" i="98"/>
  <c r="D378" i="98"/>
  <c r="D377" i="98"/>
  <c r="D373" i="98"/>
  <c r="D366" i="98"/>
  <c r="D374" i="98"/>
  <c r="D379" i="98"/>
  <c r="D291" i="98"/>
  <c r="D411" i="98"/>
  <c r="D435" i="98"/>
  <c r="D348" i="98"/>
  <c r="D367" i="98"/>
  <c r="D412" i="98"/>
  <c r="D369" i="98"/>
  <c r="D393" i="98"/>
  <c r="D295" i="98"/>
  <c r="D316" i="98"/>
  <c r="D350" i="98"/>
  <c r="D370" i="98"/>
  <c r="D395" i="98"/>
  <c r="D415" i="98"/>
  <c r="D372" i="98"/>
  <c r="D418" i="98"/>
  <c r="D300" i="98"/>
  <c r="D375" i="98"/>
  <c r="D420" i="98"/>
  <c r="D421" i="98"/>
  <c r="D422" i="98"/>
  <c r="D448" i="98"/>
  <c r="D449" i="98"/>
  <c r="D451" i="98"/>
  <c r="D284" i="98"/>
  <c r="D359" i="98"/>
  <c r="D380" i="98"/>
  <c r="D285" i="98"/>
  <c r="D360" i="98"/>
  <c r="D381" i="98"/>
  <c r="D286" i="98"/>
  <c r="D361" i="98"/>
  <c r="D452" i="98"/>
  <c r="D424" i="98"/>
  <c r="D425" i="98"/>
  <c r="E77" i="98"/>
  <c r="E150" i="98"/>
  <c r="E12" i="98"/>
  <c r="E127" i="98"/>
  <c r="E14" i="98"/>
  <c r="E80" i="98"/>
  <c r="E107" i="98"/>
  <c r="E16" i="98"/>
  <c r="E82" i="98"/>
  <c r="E109" i="98"/>
  <c r="E83" i="98"/>
  <c r="E156" i="98"/>
  <c r="E110" i="98"/>
  <c r="E18" i="98"/>
  <c r="E39" i="98"/>
  <c r="E84" i="98"/>
  <c r="E157" i="98"/>
  <c r="E40" i="98"/>
  <c r="E158" i="98"/>
  <c r="E41" i="98"/>
  <c r="E20" i="98"/>
  <c r="E86" i="98"/>
  <c r="E21" i="98"/>
  <c r="E160" i="98"/>
  <c r="E114" i="98"/>
  <c r="E22" i="98"/>
  <c r="E88" i="98"/>
  <c r="E161" i="98"/>
  <c r="E44" i="98"/>
  <c r="E137" i="98"/>
  <c r="E183" i="98"/>
  <c r="E45" i="98"/>
  <c r="E163" i="98"/>
  <c r="E117" i="98"/>
  <c r="E91" i="98"/>
  <c r="E139" i="98"/>
  <c r="E185" i="98"/>
  <c r="E47" i="98"/>
  <c r="E71" i="98"/>
  <c r="E186" i="98"/>
  <c r="E93" i="98"/>
  <c r="E27" i="98"/>
  <c r="E187" i="98"/>
  <c r="E320" i="98"/>
  <c r="E278" i="98"/>
  <c r="E354" i="98"/>
  <c r="E353" i="98"/>
  <c r="E352" i="98"/>
  <c r="E312" i="98"/>
  <c r="E270" i="98"/>
  <c r="E345" i="98"/>
  <c r="E366" i="98"/>
  <c r="E390" i="98"/>
  <c r="E480" i="98"/>
  <c r="E292" i="98"/>
  <c r="E313" i="98"/>
  <c r="E271" i="98"/>
  <c r="E346" i="98"/>
  <c r="E391" i="98"/>
  <c r="E368" i="98"/>
  <c r="E393" i="98"/>
  <c r="E392" i="98"/>
  <c r="E414" i="98"/>
  <c r="E485" i="98"/>
  <c r="E482" i="98"/>
  <c r="E483" i="98"/>
  <c r="E221" i="98"/>
  <c r="E295" i="98"/>
  <c r="E316" i="98"/>
  <c r="E274" i="98"/>
  <c r="E349" i="98"/>
  <c r="E371" i="98"/>
  <c r="E370" i="98"/>
  <c r="E395" i="98"/>
  <c r="E394" i="98"/>
  <c r="E222" i="98"/>
  <c r="E318" i="98"/>
  <c r="E276" i="98"/>
  <c r="E351" i="98"/>
  <c r="E372" i="98"/>
  <c r="E486" i="98"/>
  <c r="E223" i="98"/>
  <c r="E319" i="98"/>
  <c r="E277" i="98"/>
  <c r="E373" i="98"/>
  <c r="E299" i="98"/>
  <c r="E374" i="98"/>
  <c r="E419" i="98"/>
  <c r="E225" i="98"/>
  <c r="E279" i="98"/>
  <c r="E375" i="98"/>
  <c r="E301" i="98"/>
  <c r="E280" i="98"/>
  <c r="E355" i="98"/>
  <c r="E376" i="98"/>
  <c r="E302" i="98"/>
  <c r="E323" i="98"/>
  <c r="E281" i="98"/>
  <c r="E356" i="98"/>
  <c r="E228" i="98"/>
  <c r="E303" i="98"/>
  <c r="E282" i="98"/>
  <c r="E357" i="98"/>
  <c r="E378" i="98"/>
  <c r="E260" i="98"/>
  <c r="E358" i="98"/>
  <c r="E379" i="98"/>
  <c r="E382" i="98"/>
  <c r="E380" i="98"/>
  <c r="E405" i="98"/>
  <c r="E285" i="98"/>
  <c r="E360" i="98"/>
  <c r="E381" i="98"/>
  <c r="E450" i="98"/>
  <c r="E262" i="98"/>
  <c r="E307" i="98"/>
  <c r="E361" i="98"/>
  <c r="E451" i="98"/>
  <c r="E362" i="98"/>
  <c r="E383" i="98"/>
  <c r="E426" i="98"/>
  <c r="E428" i="98"/>
  <c r="K48" i="97"/>
  <c r="K87" i="97"/>
  <c r="L286" i="97"/>
  <c r="K355" i="97"/>
  <c r="K376" i="97"/>
  <c r="L466" i="97"/>
  <c r="K466" i="97"/>
  <c r="L492" i="97"/>
  <c r="K492" i="97"/>
  <c r="L511" i="97"/>
  <c r="K511" i="97"/>
  <c r="L48" i="97"/>
  <c r="L87" i="97"/>
  <c r="J468" i="97"/>
  <c r="J490" i="97"/>
  <c r="J509" i="97"/>
  <c r="J513" i="97"/>
  <c r="K378" i="97"/>
  <c r="J378" i="97"/>
  <c r="I159" i="82"/>
  <c r="I160" i="82"/>
  <c r="E378" i="17"/>
  <c r="E397" i="36"/>
  <c r="E371" i="17"/>
  <c r="E390" i="36"/>
  <c r="H364" i="17"/>
  <c r="H384" i="36"/>
  <c r="H383" i="36"/>
  <c r="E357" i="17"/>
  <c r="E377" i="36"/>
  <c r="E376" i="36"/>
  <c r="D345" i="17"/>
  <c r="D353" i="36"/>
  <c r="H338" i="17"/>
  <c r="H348" i="36"/>
  <c r="H347" i="36"/>
  <c r="D317" i="17"/>
  <c r="D328" i="36"/>
  <c r="G310" i="17"/>
  <c r="P330" i="36"/>
  <c r="P329" i="36"/>
  <c r="I152" i="36"/>
  <c r="H378" i="17"/>
  <c r="H398" i="36"/>
  <c r="H397" i="36"/>
  <c r="H371" i="17"/>
  <c r="H391" i="36"/>
  <c r="H390" i="36"/>
  <c r="D364" i="17"/>
  <c r="D383" i="36"/>
  <c r="H357" i="17"/>
  <c r="H377" i="36"/>
  <c r="H376" i="36"/>
  <c r="H345" i="17"/>
  <c r="H354" i="36"/>
  <c r="H353" i="36"/>
  <c r="F334" i="17"/>
  <c r="F345" i="36"/>
  <c r="F344" i="36"/>
  <c r="D331" i="17"/>
  <c r="D341" i="36"/>
  <c r="D324" i="17"/>
  <c r="D335" i="36"/>
  <c r="D334" i="36"/>
  <c r="F306" i="17"/>
  <c r="F326" i="36"/>
  <c r="F325" i="36"/>
  <c r="D322" i="36"/>
  <c r="I263" i="82"/>
  <c r="I264" i="82"/>
  <c r="I55" i="82"/>
  <c r="I56" i="82"/>
  <c r="D338" i="17"/>
  <c r="D347" i="36"/>
  <c r="H331" i="17"/>
  <c r="H342" i="36"/>
  <c r="H341" i="36"/>
  <c r="F327" i="17"/>
  <c r="F338" i="36"/>
  <c r="F337" i="36"/>
  <c r="I10" i="82"/>
  <c r="F381" i="17"/>
  <c r="F401" i="36"/>
  <c r="F400" i="36"/>
  <c r="F374" i="17"/>
  <c r="F393" i="36"/>
  <c r="F367" i="17"/>
  <c r="F387" i="36"/>
  <c r="F386" i="36"/>
  <c r="E360" i="17"/>
  <c r="E379" i="36"/>
  <c r="F348" i="17"/>
  <c r="F357" i="36"/>
  <c r="F356" i="36"/>
  <c r="F341" i="17"/>
  <c r="F351" i="36"/>
  <c r="F350" i="36"/>
  <c r="H324" i="17"/>
  <c r="H335" i="36"/>
  <c r="H334" i="36"/>
  <c r="D341" i="17"/>
  <c r="D351" i="36"/>
  <c r="F338" i="17"/>
  <c r="F348" i="36"/>
  <c r="D334" i="17"/>
  <c r="F324" i="17"/>
  <c r="F335" i="36"/>
  <c r="D331" i="36"/>
  <c r="L332" i="36"/>
  <c r="H322" i="36"/>
  <c r="G303" i="17"/>
  <c r="G323" i="36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E347" i="36"/>
  <c r="C344" i="36"/>
  <c r="G341" i="36"/>
  <c r="G334" i="36"/>
  <c r="E334" i="36"/>
  <c r="I325" i="36"/>
  <c r="C325" i="36"/>
  <c r="E322" i="36"/>
  <c r="I372" i="36"/>
  <c r="I374" i="36"/>
  <c r="I111" i="36"/>
  <c r="I112" i="36"/>
  <c r="B78" i="58"/>
  <c r="D156" i="1"/>
  <c r="E27" i="17"/>
  <c r="G78" i="58"/>
  <c r="D306" i="1"/>
  <c r="E164" i="17"/>
  <c r="E169" i="36"/>
  <c r="B98" i="57"/>
  <c r="B96" i="58"/>
  <c r="B94" i="57"/>
  <c r="B92" i="58"/>
  <c r="B90" i="57"/>
  <c r="C570" i="1"/>
  <c r="C566" i="1"/>
  <c r="C562" i="1"/>
  <c r="E94" i="58"/>
  <c r="D186" i="1"/>
  <c r="E51" i="17"/>
  <c r="J51" i="17"/>
  <c r="E110" i="58"/>
  <c r="E106" i="58"/>
  <c r="E102" i="58"/>
  <c r="E98" i="58"/>
  <c r="F81" i="123"/>
  <c r="C573" i="1"/>
  <c r="C569" i="1"/>
  <c r="C565" i="1"/>
  <c r="C561" i="1"/>
  <c r="C557" i="1"/>
  <c r="E90" i="58"/>
  <c r="F73" i="123"/>
  <c r="D911" i="1"/>
  <c r="E330" i="17"/>
  <c r="L330" i="17"/>
  <c r="B1466" i="1"/>
  <c r="C17" i="97"/>
  <c r="B130" i="58"/>
  <c r="D840" i="1"/>
  <c r="E305" i="17"/>
  <c r="L305" i="17"/>
  <c r="D851" i="1"/>
  <c r="E309" i="17"/>
  <c r="D899" i="1"/>
  <c r="E325" i="17"/>
  <c r="B1460" i="1"/>
  <c r="C11" i="97"/>
  <c r="B1469" i="1"/>
  <c r="C20" i="97"/>
  <c r="B1472" i="1"/>
  <c r="C23" i="97"/>
  <c r="B1473" i="1"/>
  <c r="C24" i="97"/>
  <c r="C1472" i="1"/>
  <c r="D23" i="97"/>
  <c r="K23" i="97"/>
  <c r="D22" i="98"/>
  <c r="C1470" i="1"/>
  <c r="D21" i="97"/>
  <c r="D20" i="98"/>
  <c r="C1468" i="1"/>
  <c r="D19" i="97"/>
  <c r="C1466" i="1"/>
  <c r="D17" i="97"/>
  <c r="C1464" i="1"/>
  <c r="D15" i="97"/>
  <c r="D14" i="98"/>
  <c r="C1460" i="1"/>
  <c r="D11" i="97"/>
  <c r="C1474" i="1"/>
  <c r="D25" i="97"/>
  <c r="C1476" i="1"/>
  <c r="D27" i="97"/>
  <c r="B1464" i="1"/>
  <c r="C15" i="97"/>
  <c r="B1471" i="1"/>
  <c r="C22" i="97"/>
  <c r="B1467" i="1"/>
  <c r="C18" i="97"/>
  <c r="D1473" i="1"/>
  <c r="E24" i="97"/>
  <c r="E23" i="98"/>
  <c r="B1461" i="1"/>
  <c r="C12" i="97"/>
  <c r="B1462" i="1"/>
  <c r="C13" i="97"/>
  <c r="B1465" i="1"/>
  <c r="C16" i="97"/>
  <c r="C15" i="98"/>
  <c r="B1463" i="1"/>
  <c r="C14" i="97"/>
  <c r="C13" i="98"/>
  <c r="B1468" i="1"/>
  <c r="C19" i="97"/>
  <c r="B1475" i="1"/>
  <c r="C26" i="97"/>
  <c r="C1463" i="1"/>
  <c r="D14" i="97"/>
  <c r="D13" i="98"/>
  <c r="C1462" i="1"/>
  <c r="D13" i="97"/>
  <c r="D12" i="98"/>
  <c r="C1465" i="1"/>
  <c r="D16" i="97"/>
  <c r="J1492" i="1"/>
  <c r="J1493" i="1"/>
  <c r="J1495" i="1"/>
  <c r="F1492" i="1"/>
  <c r="G34" i="97"/>
  <c r="G33" i="98"/>
  <c r="F1493" i="1"/>
  <c r="G35" i="97"/>
  <c r="G34" i="98"/>
  <c r="F1495" i="1"/>
  <c r="G37" i="97"/>
  <c r="G36" i="98"/>
  <c r="G1553" i="1"/>
  <c r="H59" i="97"/>
  <c r="H58" i="98"/>
  <c r="G1551" i="1"/>
  <c r="H57" i="97"/>
  <c r="H56" i="98"/>
  <c r="H1522" i="1"/>
  <c r="O79" i="97"/>
  <c r="I78" i="98"/>
  <c r="H1523" i="1"/>
  <c r="O80" i="97"/>
  <c r="I79" i="98"/>
  <c r="H1525" i="1"/>
  <c r="O82" i="97"/>
  <c r="I81" i="98"/>
  <c r="D1522" i="1"/>
  <c r="E79" i="97"/>
  <c r="E78" i="98"/>
  <c r="D1523" i="1"/>
  <c r="E80" i="97"/>
  <c r="E79" i="98"/>
  <c r="D1525" i="1"/>
  <c r="E82" i="97"/>
  <c r="E81" i="98"/>
  <c r="F1462" i="1"/>
  <c r="G13" i="97"/>
  <c r="G12" i="98"/>
  <c r="J1462" i="1"/>
  <c r="D1463" i="1"/>
  <c r="E14" i="97"/>
  <c r="E13" i="98"/>
  <c r="H1464" i="1"/>
  <c r="O15" i="97"/>
  <c r="I14" i="98"/>
  <c r="D1465" i="1"/>
  <c r="E16" i="97"/>
  <c r="E15" i="98"/>
  <c r="F1465" i="1"/>
  <c r="G16" i="97"/>
  <c r="G15" i="98"/>
  <c r="J1465" i="1"/>
  <c r="F1474" i="1"/>
  <c r="G25" i="97"/>
  <c r="G24" i="98"/>
  <c r="B1492" i="1"/>
  <c r="C34" i="97"/>
  <c r="B1495" i="1"/>
  <c r="C37" i="97"/>
  <c r="C36" i="98"/>
  <c r="G1495" i="1"/>
  <c r="H37" i="97"/>
  <c r="H36" i="98"/>
  <c r="G1493" i="1"/>
  <c r="H35" i="97"/>
  <c r="H34" i="98"/>
  <c r="B1523" i="1"/>
  <c r="C80" i="97"/>
  <c r="G1555" i="1"/>
  <c r="H61" i="97"/>
  <c r="H60" i="98"/>
  <c r="I1555" i="1"/>
  <c r="I1554" i="1"/>
  <c r="J1553" i="1"/>
  <c r="H1556" i="1"/>
  <c r="O62" i="97"/>
  <c r="I61" i="98"/>
  <c r="H1558" i="1"/>
  <c r="O64" i="97"/>
  <c r="I63" i="98"/>
  <c r="H1560" i="1"/>
  <c r="O66" i="97"/>
  <c r="I65" i="98"/>
  <c r="H1562" i="1"/>
  <c r="O68" i="97"/>
  <c r="I67" i="98"/>
  <c r="G1565" i="1"/>
  <c r="H71" i="97"/>
  <c r="H70" i="98"/>
  <c r="E1563" i="1"/>
  <c r="F69" i="97"/>
  <c r="E1566" i="1"/>
  <c r="F72" i="97"/>
  <c r="F71" i="98"/>
  <c r="F1537" i="1"/>
  <c r="G94" i="97"/>
  <c r="G93" i="98"/>
  <c r="F1535" i="1"/>
  <c r="G92" i="97"/>
  <c r="F1534" i="1"/>
  <c r="G91" i="97"/>
  <c r="J91" i="97"/>
  <c r="F1520" i="1"/>
  <c r="G77" i="97"/>
  <c r="G76" i="98"/>
  <c r="B1596" i="1"/>
  <c r="D1597" i="1"/>
  <c r="D1595" i="1"/>
  <c r="C1612" i="1"/>
  <c r="D106" i="97"/>
  <c r="D105" i="98"/>
  <c r="C1613" i="1"/>
  <c r="D107" i="97"/>
  <c r="C1615" i="1"/>
  <c r="D109" i="97"/>
  <c r="D108" i="98"/>
  <c r="C1610" i="1"/>
  <c r="D104" i="97"/>
  <c r="D103" i="98"/>
  <c r="C1641" i="1"/>
  <c r="D126" i="97"/>
  <c r="C1643" i="1"/>
  <c r="D128" i="97"/>
  <c r="D127" i="98"/>
  <c r="F1473" i="1"/>
  <c r="G24" i="97"/>
  <c r="G23" i="98"/>
  <c r="J1473" i="1"/>
  <c r="D1494" i="1"/>
  <c r="E36" i="97"/>
  <c r="E35" i="98"/>
  <c r="H1493" i="1"/>
  <c r="O35" i="97"/>
  <c r="I34" i="98"/>
  <c r="H1495" i="1"/>
  <c r="O37" i="97"/>
  <c r="I36" i="98"/>
  <c r="H1492" i="1"/>
  <c r="O34" i="97"/>
  <c r="I33" i="98"/>
  <c r="D1493" i="1"/>
  <c r="E35" i="97"/>
  <c r="E34" i="98"/>
  <c r="D1495" i="1"/>
  <c r="E37" i="97"/>
  <c r="E36" i="98"/>
  <c r="D1492" i="1"/>
  <c r="E34" i="97"/>
  <c r="E33" i="98"/>
  <c r="D1491" i="1"/>
  <c r="E33" i="97"/>
  <c r="E32" i="98"/>
  <c r="E1553" i="1"/>
  <c r="F59" i="97"/>
  <c r="F58" i="98"/>
  <c r="E1551" i="1"/>
  <c r="F57" i="97"/>
  <c r="I1553" i="1"/>
  <c r="I1551" i="1"/>
  <c r="C1555" i="1"/>
  <c r="D61" i="97"/>
  <c r="C1553" i="1"/>
  <c r="D59" i="97"/>
  <c r="D58" i="98"/>
  <c r="C1552" i="1"/>
  <c r="D58" i="97"/>
  <c r="D57" i="98"/>
  <c r="H1555" i="1"/>
  <c r="O61" i="97"/>
  <c r="I60" i="98"/>
  <c r="C1560" i="1"/>
  <c r="D66" i="97"/>
  <c r="D65" i="98"/>
  <c r="E1560" i="1"/>
  <c r="F66" i="97"/>
  <c r="F65" i="98"/>
  <c r="I1560" i="1"/>
  <c r="C1562" i="1"/>
  <c r="D68" i="97"/>
  <c r="D67" i="98"/>
  <c r="E1562" i="1"/>
  <c r="F68" i="97"/>
  <c r="F67" i="98"/>
  <c r="I1562" i="1"/>
  <c r="C1565" i="1"/>
  <c r="D71" i="97"/>
  <c r="C1563" i="1"/>
  <c r="D69" i="97"/>
  <c r="D68" i="98"/>
  <c r="G1563" i="1"/>
  <c r="H69" i="97"/>
  <c r="H68" i="98"/>
  <c r="C1567" i="1"/>
  <c r="D73" i="97"/>
  <c r="D72" i="98"/>
  <c r="J1522" i="1"/>
  <c r="J1523" i="1"/>
  <c r="J1525" i="1"/>
  <c r="F1522" i="1"/>
  <c r="G79" i="97"/>
  <c r="G78" i="98"/>
  <c r="F1523" i="1"/>
  <c r="G80" i="97"/>
  <c r="G79" i="98"/>
  <c r="F1525" i="1"/>
  <c r="G82" i="97"/>
  <c r="G81" i="98"/>
  <c r="F1521" i="1"/>
  <c r="G78" i="97"/>
  <c r="G77" i="98"/>
  <c r="C1611" i="1"/>
  <c r="D105" i="97"/>
  <c r="D104" i="98"/>
  <c r="B1552" i="1"/>
  <c r="C58" i="97"/>
  <c r="B1553" i="1"/>
  <c r="C59" i="97"/>
  <c r="B1566" i="1"/>
  <c r="C72" i="97"/>
  <c r="B1563" i="1"/>
  <c r="C69" i="97"/>
  <c r="C68" i="98"/>
  <c r="E1555" i="1"/>
  <c r="F61" i="97"/>
  <c r="F60" i="98"/>
  <c r="E1554" i="1"/>
  <c r="F60" i="97"/>
  <c r="F59" i="98"/>
  <c r="F1553" i="1"/>
  <c r="G59" i="97"/>
  <c r="G58" i="98"/>
  <c r="G1566" i="1"/>
  <c r="H72" i="97"/>
  <c r="H71" i="98"/>
  <c r="I1563" i="1"/>
  <c r="I1566" i="1"/>
  <c r="J1535" i="1"/>
  <c r="J1534" i="1"/>
  <c r="J1520" i="1"/>
  <c r="H1597" i="1"/>
  <c r="H1595" i="1"/>
  <c r="H1594" i="1"/>
  <c r="C1627" i="1"/>
  <c r="D121" i="97"/>
  <c r="B1673" i="1"/>
  <c r="C153" i="97"/>
  <c r="C152" i="98"/>
  <c r="B1672" i="1"/>
  <c r="C152" i="97"/>
  <c r="B1675" i="1"/>
  <c r="C155" i="97"/>
  <c r="J1585" i="1"/>
  <c r="F1585" i="1"/>
  <c r="J1583" i="1"/>
  <c r="F1583" i="1"/>
  <c r="H1582" i="1"/>
  <c r="D1582" i="1"/>
  <c r="G80" i="58"/>
  <c r="D308" i="1"/>
  <c r="G73" i="58"/>
  <c r="D301" i="1"/>
  <c r="G71" i="58"/>
  <c r="D299" i="1"/>
  <c r="E157" i="17"/>
  <c r="J1615" i="1"/>
  <c r="F1615" i="1"/>
  <c r="G109" i="97"/>
  <c r="G108" i="98"/>
  <c r="H1613" i="1"/>
  <c r="O107" i="97"/>
  <c r="I106" i="98"/>
  <c r="G1657" i="1"/>
  <c r="H142" i="97"/>
  <c r="H141" i="98"/>
  <c r="D339" i="1"/>
  <c r="E1655" i="1"/>
  <c r="F140" i="97"/>
  <c r="E1654" i="1"/>
  <c r="F139" i="97"/>
  <c r="F138" i="98"/>
  <c r="E1645" i="1"/>
  <c r="F130" i="97"/>
  <c r="F129" i="98"/>
  <c r="D1642" i="1"/>
  <c r="E127" i="97"/>
  <c r="E126" i="98"/>
  <c r="D1645" i="1"/>
  <c r="E130" i="97"/>
  <c r="E129" i="98"/>
  <c r="J1641" i="1"/>
  <c r="G1641" i="1"/>
  <c r="H126" i="97"/>
  <c r="H125" i="98"/>
  <c r="G1644" i="1"/>
  <c r="H129" i="97"/>
  <c r="H128" i="98"/>
  <c r="G1647" i="1"/>
  <c r="H132" i="97"/>
  <c r="H131" i="98"/>
  <c r="G1649" i="1"/>
  <c r="H134" i="97"/>
  <c r="H133" i="98"/>
  <c r="D1685" i="1"/>
  <c r="E165" i="97"/>
  <c r="E164" i="98"/>
  <c r="C1685" i="1"/>
  <c r="D165" i="97"/>
  <c r="D164" i="98"/>
  <c r="D1674" i="1"/>
  <c r="E154" i="97"/>
  <c r="C1714" i="1"/>
  <c r="D185" i="97"/>
  <c r="D184" i="98"/>
  <c r="I1585" i="1"/>
  <c r="E1585" i="1"/>
  <c r="I1583" i="1"/>
  <c r="E1583" i="1"/>
  <c r="I1615" i="1"/>
  <c r="E1615" i="1"/>
  <c r="F109" i="97"/>
  <c r="F108" i="98"/>
  <c r="G1613" i="1"/>
  <c r="H107" i="97"/>
  <c r="H106" i="98"/>
  <c r="D1646" i="1"/>
  <c r="E131" i="97"/>
  <c r="E130" i="98"/>
  <c r="D1640" i="1"/>
  <c r="E125" i="97"/>
  <c r="E124" i="98"/>
  <c r="B1685" i="1"/>
  <c r="C165" i="97"/>
  <c r="C1673" i="1"/>
  <c r="D153" i="97"/>
  <c r="C1675" i="1"/>
  <c r="D155" i="97"/>
  <c r="D154" i="98"/>
  <c r="C1672" i="1"/>
  <c r="D152" i="97"/>
  <c r="C1713" i="1"/>
  <c r="D184" i="97"/>
  <c r="D183" i="98"/>
  <c r="C1716" i="1"/>
  <c r="D187" i="97"/>
  <c r="H1585" i="1"/>
  <c r="D1585" i="1"/>
  <c r="G74" i="58"/>
  <c r="D302" i="1"/>
  <c r="H1615" i="1"/>
  <c r="O109" i="97"/>
  <c r="I108" i="98"/>
  <c r="D1615" i="1"/>
  <c r="E109" i="97"/>
  <c r="E108" i="98"/>
  <c r="J1613" i="1"/>
  <c r="F1613" i="1"/>
  <c r="G107" i="97"/>
  <c r="G106" i="98"/>
  <c r="D1648" i="1"/>
  <c r="E133" i="97"/>
  <c r="E132" i="98"/>
  <c r="I1645" i="1"/>
  <c r="G1643" i="1"/>
  <c r="H128" i="97"/>
  <c r="H127" i="98"/>
  <c r="G1642" i="1"/>
  <c r="H127" i="97"/>
  <c r="H126" i="98"/>
  <c r="E1642" i="1"/>
  <c r="F127" i="97"/>
  <c r="H1642" i="1"/>
  <c r="O127" i="97"/>
  <c r="I126" i="98"/>
  <c r="H1646" i="1"/>
  <c r="O131" i="97"/>
  <c r="I130" i="98"/>
  <c r="H1648" i="1"/>
  <c r="O133" i="97"/>
  <c r="I132" i="98"/>
  <c r="H1650" i="1"/>
  <c r="O135" i="97"/>
  <c r="I134" i="98"/>
  <c r="D1680" i="1"/>
  <c r="E160" i="97"/>
  <c r="D1676" i="1"/>
  <c r="E156" i="97"/>
  <c r="D1673" i="1"/>
  <c r="E153" i="97"/>
  <c r="E152" i="98"/>
  <c r="D1675" i="1"/>
  <c r="E155" i="97"/>
  <c r="D1672" i="1"/>
  <c r="E152" i="97"/>
  <c r="D1670" i="1"/>
  <c r="E150" i="97"/>
  <c r="J1675" i="1"/>
  <c r="F1675" i="1"/>
  <c r="G155" i="97"/>
  <c r="G154" i="98"/>
  <c r="H1674" i="1"/>
  <c r="O154" i="97"/>
  <c r="I153" i="98"/>
  <c r="J1673" i="1"/>
  <c r="F1673" i="1"/>
  <c r="G153" i="97"/>
  <c r="H1672" i="1"/>
  <c r="O152" i="97"/>
  <c r="I151" i="98"/>
  <c r="D1706" i="1"/>
  <c r="E177" i="97"/>
  <c r="E176" i="98"/>
  <c r="I1705" i="1"/>
  <c r="J1704" i="1"/>
  <c r="C1704" i="1"/>
  <c r="D175" i="97"/>
  <c r="E1703" i="1"/>
  <c r="F174" i="97"/>
  <c r="F173" i="98"/>
  <c r="H1703" i="1"/>
  <c r="O174" i="97"/>
  <c r="I173" i="98"/>
  <c r="H1702" i="1"/>
  <c r="O173" i="97"/>
  <c r="I172" i="98"/>
  <c r="H1705" i="1"/>
  <c r="O176" i="97"/>
  <c r="I175" i="98"/>
  <c r="D1703" i="1"/>
  <c r="E174" i="97"/>
  <c r="E173" i="98"/>
  <c r="D1702" i="1"/>
  <c r="E173" i="97"/>
  <c r="D1705" i="1"/>
  <c r="E176" i="97"/>
  <c r="E175" i="98"/>
  <c r="J1701" i="1"/>
  <c r="C1798" i="1"/>
  <c r="D255" i="97"/>
  <c r="D1773" i="1"/>
  <c r="D1776" i="1"/>
  <c r="F1765" i="1"/>
  <c r="G222" i="97"/>
  <c r="G221" i="98"/>
  <c r="F1762" i="1"/>
  <c r="G219" i="97"/>
  <c r="G218" i="98"/>
  <c r="F1763" i="1"/>
  <c r="G220" i="97"/>
  <c r="G219" i="98"/>
  <c r="C1763" i="1"/>
  <c r="D220" i="97"/>
  <c r="C1762" i="1"/>
  <c r="D219" i="97"/>
  <c r="D218" i="98"/>
  <c r="C1765" i="1"/>
  <c r="D222" i="97"/>
  <c r="C1800" i="1"/>
  <c r="D257" i="97"/>
  <c r="C1796" i="1"/>
  <c r="D253" i="97"/>
  <c r="D252" i="98"/>
  <c r="C1801" i="1"/>
  <c r="D258" i="97"/>
  <c r="C1797" i="1"/>
  <c r="D254" i="97"/>
  <c r="D253" i="98"/>
  <c r="C1803" i="1"/>
  <c r="D260" i="97"/>
  <c r="D1795" i="1"/>
  <c r="E252" i="97"/>
  <c r="D1793" i="1"/>
  <c r="E250" i="97"/>
  <c r="E249" i="98"/>
  <c r="D1792" i="1"/>
  <c r="E249" i="97"/>
  <c r="E248" i="98"/>
  <c r="E1705" i="1"/>
  <c r="F176" i="97"/>
  <c r="F175" i="98"/>
  <c r="I1703" i="1"/>
  <c r="J1705" i="1"/>
  <c r="J1702" i="1"/>
  <c r="J1703" i="1"/>
  <c r="F1705" i="1"/>
  <c r="G176" i="97"/>
  <c r="G175" i="98"/>
  <c r="F1702" i="1"/>
  <c r="G173" i="97"/>
  <c r="G172" i="98"/>
  <c r="F1703" i="1"/>
  <c r="G174" i="97"/>
  <c r="G173" i="98"/>
  <c r="D1701" i="1"/>
  <c r="E172" i="97"/>
  <c r="E171" i="98"/>
  <c r="J1777" i="1"/>
  <c r="I1774" i="1"/>
  <c r="D1763" i="1"/>
  <c r="E220" i="97"/>
  <c r="E219" i="98"/>
  <c r="D1761" i="1"/>
  <c r="E218" i="97"/>
  <c r="D1744" i="1"/>
  <c r="D1733" i="1"/>
  <c r="E199" i="97"/>
  <c r="E198" i="98"/>
  <c r="D1732" i="1"/>
  <c r="E198" i="97"/>
  <c r="D1735" i="1"/>
  <c r="E201" i="97"/>
  <c r="C1799" i="1"/>
  <c r="D256" i="97"/>
  <c r="D255" i="98"/>
  <c r="G1703" i="1"/>
  <c r="H174" i="97"/>
  <c r="J1700" i="1"/>
  <c r="D1700" i="1"/>
  <c r="E171" i="97"/>
  <c r="E170" i="98"/>
  <c r="B1777" i="1"/>
  <c r="C234" i="97"/>
  <c r="K234" i="97"/>
  <c r="D1777" i="1"/>
  <c r="F1775" i="1"/>
  <c r="G232" i="97"/>
  <c r="G231" i="98"/>
  <c r="F1760" i="1"/>
  <c r="G217" i="97"/>
  <c r="G216" i="98"/>
  <c r="D1760" i="1"/>
  <c r="E217" i="97"/>
  <c r="C1791" i="1"/>
  <c r="D248" i="97"/>
  <c r="C1795" i="1"/>
  <c r="D252" i="97"/>
  <c r="D251" i="98"/>
  <c r="C1793" i="1"/>
  <c r="D250" i="97"/>
  <c r="C1792" i="1"/>
  <c r="D249" i="97"/>
  <c r="C1802" i="1"/>
  <c r="D259" i="97"/>
  <c r="D258" i="98"/>
  <c r="D1800" i="1"/>
  <c r="E257" i="97"/>
  <c r="E256" i="98"/>
  <c r="D1796" i="1"/>
  <c r="E253" i="97"/>
  <c r="E252" i="98"/>
  <c r="D1801" i="1"/>
  <c r="E258" i="97"/>
  <c r="D1797" i="1"/>
  <c r="E254" i="97"/>
  <c r="E253" i="98"/>
  <c r="D1803" i="1"/>
  <c r="E260" i="97"/>
  <c r="D1807" i="1"/>
  <c r="E264" i="97"/>
  <c r="G1734" i="1"/>
  <c r="H200" i="97"/>
  <c r="E1792" i="1"/>
  <c r="F249" i="97"/>
  <c r="F248" i="98"/>
  <c r="E1795" i="1"/>
  <c r="F252" i="97"/>
  <c r="F251" i="98"/>
  <c r="F1796" i="1"/>
  <c r="G253" i="97"/>
  <c r="G252" i="98"/>
  <c r="F1798" i="1"/>
  <c r="F1800" i="1"/>
  <c r="G1822" i="1"/>
  <c r="H294" i="97"/>
  <c r="H293" i="98"/>
  <c r="G1825" i="1"/>
  <c r="H297" i="97"/>
  <c r="H296" i="98"/>
  <c r="J1765" i="1"/>
  <c r="H1764" i="1"/>
  <c r="O221" i="97"/>
  <c r="I220" i="98"/>
  <c r="E1763" i="1"/>
  <c r="F220" i="97"/>
  <c r="F219" i="98"/>
  <c r="D1762" i="1"/>
  <c r="E219" i="97"/>
  <c r="E218" i="98"/>
  <c r="G1761" i="1"/>
  <c r="H218" i="97"/>
  <c r="H217" i="98"/>
  <c r="C1731" i="1"/>
  <c r="D197" i="97"/>
  <c r="D196" i="98"/>
  <c r="E1803" i="1"/>
  <c r="F260" i="97"/>
  <c r="F259" i="98"/>
  <c r="F1792" i="1"/>
  <c r="G249" i="97"/>
  <c r="G248" i="98"/>
  <c r="H1796" i="1"/>
  <c r="O253" i="97"/>
  <c r="I252" i="98"/>
  <c r="H1804" i="1"/>
  <c r="O261" i="97"/>
  <c r="I260" i="98"/>
  <c r="B1822" i="1"/>
  <c r="C294" i="97"/>
  <c r="B1823" i="1"/>
  <c r="C295" i="97"/>
  <c r="C1852" i="1"/>
  <c r="D317" i="97"/>
  <c r="C1855" i="1"/>
  <c r="D320" i="97"/>
  <c r="C1853" i="1"/>
  <c r="D318" i="97"/>
  <c r="D315" i="98"/>
  <c r="C1822" i="1"/>
  <c r="D294" i="97"/>
  <c r="D293" i="98"/>
  <c r="C1825" i="1"/>
  <c r="D297" i="97"/>
  <c r="D296" i="98"/>
  <c r="E1822" i="1"/>
  <c r="F294" i="97"/>
  <c r="F293" i="98"/>
  <c r="E1825" i="1"/>
  <c r="F297" i="97"/>
  <c r="E1823" i="1"/>
  <c r="F295" i="97"/>
  <c r="F294" i="98"/>
  <c r="C1851" i="1"/>
  <c r="D316" i="97"/>
  <c r="C1850" i="1"/>
  <c r="D315" i="97"/>
  <c r="E1794" i="1"/>
  <c r="F251" i="97"/>
  <c r="E1796" i="1"/>
  <c r="F253" i="97"/>
  <c r="E1798" i="1"/>
  <c r="F255" i="97"/>
  <c r="F254" i="98"/>
  <c r="E1800" i="1"/>
  <c r="F257" i="97"/>
  <c r="F256" i="98"/>
  <c r="I1807" i="1"/>
  <c r="D1835" i="1"/>
  <c r="E307" i="97"/>
  <c r="I1822" i="1"/>
  <c r="I1825" i="1"/>
  <c r="I1823" i="1"/>
  <c r="F1821" i="1"/>
  <c r="G293" i="97"/>
  <c r="J1821" i="1"/>
  <c r="F1822" i="1"/>
  <c r="G294" i="97"/>
  <c r="G293" i="98"/>
  <c r="J1822" i="1"/>
  <c r="F1824" i="1"/>
  <c r="G296" i="97"/>
  <c r="J1824" i="1"/>
  <c r="F1826" i="1"/>
  <c r="G298" i="97"/>
  <c r="J1826" i="1"/>
  <c r="F1827" i="1"/>
  <c r="G299" i="97"/>
  <c r="G298" i="98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/>
  <c r="B1858" i="1"/>
  <c r="C323" i="97"/>
  <c r="G1858" i="1"/>
  <c r="H323" i="97"/>
  <c r="H320" i="98"/>
  <c r="C1859" i="1"/>
  <c r="D324" i="97"/>
  <c r="B1860" i="1"/>
  <c r="C325" i="97"/>
  <c r="G1860" i="1"/>
  <c r="H325" i="97"/>
  <c r="H322" i="98"/>
  <c r="C1861" i="1"/>
  <c r="D326" i="97"/>
  <c r="G1863" i="1"/>
  <c r="H328" i="97"/>
  <c r="C1897" i="1"/>
  <c r="D288" i="97"/>
  <c r="G1897" i="1"/>
  <c r="H288" i="97"/>
  <c r="C1893" i="1"/>
  <c r="D284" i="97"/>
  <c r="D283" i="98"/>
  <c r="D1893" i="1"/>
  <c r="E284" i="97"/>
  <c r="E283" i="98"/>
  <c r="F1892" i="1"/>
  <c r="F1891" i="1"/>
  <c r="F1890" i="1"/>
  <c r="F1889" i="1"/>
  <c r="F1888" i="1"/>
  <c r="F1887" i="1"/>
  <c r="G278" i="97"/>
  <c r="G277" i="98"/>
  <c r="F1886" i="1"/>
  <c r="G277" i="97"/>
  <c r="G276" i="98"/>
  <c r="F1884" i="1"/>
  <c r="G275" i="97"/>
  <c r="G274" i="98"/>
  <c r="F1882" i="1"/>
  <c r="G273" i="97"/>
  <c r="G272" i="98"/>
  <c r="F1881" i="1"/>
  <c r="G272" i="97"/>
  <c r="G271" i="98"/>
  <c r="F1880" i="1"/>
  <c r="G271" i="97"/>
  <c r="C1923" i="1"/>
  <c r="D353" i="97"/>
  <c r="B1853" i="1"/>
  <c r="C318" i="97"/>
  <c r="C315" i="98"/>
  <c r="J1853" i="1"/>
  <c r="E1855" i="1"/>
  <c r="F320" i="97"/>
  <c r="J1854" i="1"/>
  <c r="J1858" i="1"/>
  <c r="J1860" i="1"/>
  <c r="C1883" i="1"/>
  <c r="D274" i="97"/>
  <c r="D273" i="98"/>
  <c r="B1882" i="1"/>
  <c r="C273" i="97"/>
  <c r="C272" i="98"/>
  <c r="B1883" i="1"/>
  <c r="C274" i="97"/>
  <c r="F1893" i="1"/>
  <c r="G284" i="97"/>
  <c r="G283" i="98"/>
  <c r="C1858" i="1"/>
  <c r="D323" i="97"/>
  <c r="D320" i="98"/>
  <c r="C1860" i="1"/>
  <c r="D325" i="97"/>
  <c r="D322" i="98"/>
  <c r="C1862" i="1"/>
  <c r="D327" i="97"/>
  <c r="D324" i="98"/>
  <c r="E1883" i="1"/>
  <c r="F274" i="97"/>
  <c r="F273" i="98"/>
  <c r="E1882" i="1"/>
  <c r="F273" i="97"/>
  <c r="E1885" i="1"/>
  <c r="F276" i="97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/>
  <c r="C1863" i="1"/>
  <c r="D328" i="97"/>
  <c r="I1883" i="1"/>
  <c r="I1882" i="1"/>
  <c r="I1885" i="1"/>
  <c r="J1893" i="1"/>
  <c r="C1927" i="1"/>
  <c r="D357" i="97"/>
  <c r="C1922" i="1"/>
  <c r="D352" i="97"/>
  <c r="C1921" i="1"/>
  <c r="D351" i="97"/>
  <c r="C1920" i="1"/>
  <c r="D350" i="97"/>
  <c r="D355" i="98"/>
  <c r="C1919" i="1"/>
  <c r="D349" i="97"/>
  <c r="D354" i="98"/>
  <c r="C1918" i="1"/>
  <c r="D348" i="97"/>
  <c r="C1917" i="1"/>
  <c r="D347" i="97"/>
  <c r="D352" i="98"/>
  <c r="C1916" i="1"/>
  <c r="D346" i="97"/>
  <c r="D351" i="98"/>
  <c r="C1914" i="1"/>
  <c r="D344" i="97"/>
  <c r="C1912" i="1"/>
  <c r="D342" i="97"/>
  <c r="C1911" i="1"/>
  <c r="D341" i="97"/>
  <c r="C1910" i="1"/>
  <c r="D340" i="97"/>
  <c r="D345" i="98"/>
  <c r="D1912" i="1"/>
  <c r="E342" i="97"/>
  <c r="E347" i="98"/>
  <c r="C1945" i="1"/>
  <c r="D366" i="97"/>
  <c r="G1945" i="1"/>
  <c r="H366" i="97"/>
  <c r="H371" i="98"/>
  <c r="C1942" i="1"/>
  <c r="D363" i="97"/>
  <c r="D368" i="98"/>
  <c r="J1952" i="1"/>
  <c r="J1951" i="1"/>
  <c r="J1950" i="1"/>
  <c r="J1949" i="1"/>
  <c r="J1948" i="1"/>
  <c r="J1947" i="1"/>
  <c r="E1972" i="1"/>
  <c r="F387" i="97"/>
  <c r="E1975" i="1"/>
  <c r="F390" i="97"/>
  <c r="F395" i="98"/>
  <c r="E1973" i="1"/>
  <c r="F388" i="97"/>
  <c r="C2015" i="1"/>
  <c r="D421" i="97"/>
  <c r="D426" i="98"/>
  <c r="I1972" i="1"/>
  <c r="I1975" i="1"/>
  <c r="I1973" i="1"/>
  <c r="C1982" i="1"/>
  <c r="D397" i="97"/>
  <c r="D402" i="98"/>
  <c r="C1981" i="1"/>
  <c r="D396" i="97"/>
  <c r="C1980" i="1"/>
  <c r="D395" i="97"/>
  <c r="C1979" i="1"/>
  <c r="D394" i="97"/>
  <c r="D399" i="98"/>
  <c r="C1978" i="1"/>
  <c r="D393" i="97"/>
  <c r="C1977" i="1"/>
  <c r="D392" i="97"/>
  <c r="C1976" i="1"/>
  <c r="D391" i="97"/>
  <c r="D396" i="98"/>
  <c r="C1974" i="1"/>
  <c r="D389" i="97"/>
  <c r="C1972" i="1"/>
  <c r="D387" i="97"/>
  <c r="C1971" i="1"/>
  <c r="D386" i="97"/>
  <c r="C1970" i="1"/>
  <c r="D385" i="97"/>
  <c r="D390" i="98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/>
  <c r="D2013" i="1"/>
  <c r="E419" i="97"/>
  <c r="E424" i="98"/>
  <c r="D2032" i="1"/>
  <c r="E432" i="97"/>
  <c r="D2033" i="1"/>
  <c r="E433" i="97"/>
  <c r="E438" i="98"/>
  <c r="D2035" i="1"/>
  <c r="E435" i="97"/>
  <c r="F1952" i="1"/>
  <c r="F1951" i="1"/>
  <c r="F1950" i="1"/>
  <c r="F1949" i="1"/>
  <c r="F1948" i="1"/>
  <c r="F1947" i="1"/>
  <c r="G368" i="97"/>
  <c r="G373" i="98"/>
  <c r="C1987" i="1"/>
  <c r="D402" i="97"/>
  <c r="B1972" i="1"/>
  <c r="C387" i="97"/>
  <c r="B1973" i="1"/>
  <c r="C388" i="97"/>
  <c r="C393" i="98"/>
  <c r="G1972" i="1"/>
  <c r="H387" i="97"/>
  <c r="H392" i="98"/>
  <c r="G1975" i="1"/>
  <c r="H390" i="97"/>
  <c r="H395" i="98"/>
  <c r="G1983" i="1"/>
  <c r="H398" i="97"/>
  <c r="H403" i="98"/>
  <c r="G1984" i="1"/>
  <c r="H399" i="97"/>
  <c r="H404" i="98"/>
  <c r="J1983" i="1"/>
  <c r="B1913" i="1"/>
  <c r="C343" i="97"/>
  <c r="C348" i="98"/>
  <c r="E1915" i="1"/>
  <c r="F345" i="97"/>
  <c r="F350" i="98"/>
  <c r="I1915" i="1"/>
  <c r="J1953" i="1"/>
  <c r="G1987" i="1"/>
  <c r="H402" i="97"/>
  <c r="F1982" i="1"/>
  <c r="F1981" i="1"/>
  <c r="F1980" i="1"/>
  <c r="F1979" i="1"/>
  <c r="F1978" i="1"/>
  <c r="F1977" i="1"/>
  <c r="G392" i="97"/>
  <c r="G397" i="98"/>
  <c r="F1976" i="1"/>
  <c r="G391" i="97"/>
  <c r="F1974" i="1"/>
  <c r="G389" i="97"/>
  <c r="G394" i="98"/>
  <c r="F1972" i="1"/>
  <c r="G387" i="97"/>
  <c r="G392" i="98"/>
  <c r="F1971" i="1"/>
  <c r="G386" i="97"/>
  <c r="G391" i="98"/>
  <c r="F1970" i="1"/>
  <c r="G385" i="97"/>
  <c r="C2062" i="1"/>
  <c r="D453" i="97"/>
  <c r="D458" i="98"/>
  <c r="C2065" i="1"/>
  <c r="D456" i="97"/>
  <c r="I2093" i="1"/>
  <c r="I2092" i="1"/>
  <c r="I2095" i="1"/>
  <c r="D2005" i="1"/>
  <c r="E411" i="97"/>
  <c r="C2016" i="1"/>
  <c r="D422" i="97"/>
  <c r="F2016" i="1"/>
  <c r="G422" i="97"/>
  <c r="G427" i="98"/>
  <c r="J2016" i="1"/>
  <c r="F2033" i="1"/>
  <c r="G433" i="97"/>
  <c r="G438" i="98"/>
  <c r="J2033" i="1"/>
  <c r="D2030" i="1"/>
  <c r="E430" i="97"/>
  <c r="C2031" i="1"/>
  <c r="D431" i="97"/>
  <c r="D2036" i="1"/>
  <c r="E436" i="97"/>
  <c r="E441" i="98"/>
  <c r="D2075" i="1"/>
  <c r="D2076" i="1"/>
  <c r="D2063" i="1"/>
  <c r="D2062" i="1"/>
  <c r="E453" i="97"/>
  <c r="D2065" i="1"/>
  <c r="C2093" i="1"/>
  <c r="D478" i="97"/>
  <c r="D2105" i="1"/>
  <c r="B2092" i="1"/>
  <c r="C477" i="97"/>
  <c r="B2093" i="1"/>
  <c r="C478" i="97"/>
  <c r="C483" i="98"/>
  <c r="G2095" i="1"/>
  <c r="H480" i="97"/>
  <c r="H485" i="98"/>
  <c r="G2092" i="1"/>
  <c r="H477" i="97"/>
  <c r="H482" i="98"/>
  <c r="F2003" i="1"/>
  <c r="G409" i="97"/>
  <c r="G414" i="98"/>
  <c r="J2003" i="1"/>
  <c r="F2014" i="1"/>
  <c r="G420" i="97"/>
  <c r="J2014" i="1"/>
  <c r="E2001" i="1"/>
  <c r="F407" i="97"/>
  <c r="I2001" i="1"/>
  <c r="E2002" i="1"/>
  <c r="F408" i="97"/>
  <c r="F413" i="98"/>
  <c r="I2002" i="1"/>
  <c r="E2004" i="1"/>
  <c r="F410" i="97"/>
  <c r="F415" i="98"/>
  <c r="I2004" i="1"/>
  <c r="E2006" i="1"/>
  <c r="F412" i="97"/>
  <c r="I2006" i="1"/>
  <c r="E2007" i="1"/>
  <c r="F413" i="97"/>
  <c r="F418" i="98"/>
  <c r="I2007" i="1"/>
  <c r="E2008" i="1"/>
  <c r="F414" i="97"/>
  <c r="I2008" i="1"/>
  <c r="E2009" i="1"/>
  <c r="I2009" i="1"/>
  <c r="E2010" i="1"/>
  <c r="F416" i="97"/>
  <c r="F421" i="98"/>
  <c r="I2010" i="1"/>
  <c r="E2011" i="1"/>
  <c r="F417" i="97"/>
  <c r="I2011" i="1"/>
  <c r="F2035" i="1"/>
  <c r="G435" i="97"/>
  <c r="J2035" i="1"/>
  <c r="D2047" i="1"/>
  <c r="E447" i="97"/>
  <c r="E452" i="98"/>
  <c r="D2034" i="1"/>
  <c r="E434" i="97"/>
  <c r="E439" i="98"/>
  <c r="C2039" i="1"/>
  <c r="D439" i="97"/>
  <c r="D444" i="98"/>
  <c r="D2040" i="1"/>
  <c r="E440" i="97"/>
  <c r="E445" i="98"/>
  <c r="G2040" i="1"/>
  <c r="H440" i="97"/>
  <c r="H445" i="98"/>
  <c r="C2041" i="1"/>
  <c r="D441" i="97"/>
  <c r="D2042" i="1"/>
  <c r="E442" i="97"/>
  <c r="E447" i="98"/>
  <c r="I2075" i="1"/>
  <c r="H2077" i="1"/>
  <c r="O468" i="97"/>
  <c r="I473" i="98"/>
  <c r="C2092" i="1"/>
  <c r="D477" i="97"/>
  <c r="C2095" i="1"/>
  <c r="D480" i="97"/>
  <c r="D485" i="98"/>
  <c r="E2093" i="1"/>
  <c r="F478" i="97"/>
  <c r="F483" i="98"/>
  <c r="E2092" i="1"/>
  <c r="F477" i="97"/>
  <c r="E2095" i="1"/>
  <c r="F480" i="97"/>
  <c r="H2033" i="1"/>
  <c r="O433" i="97"/>
  <c r="I438" i="98"/>
  <c r="B2047" i="1"/>
  <c r="C447" i="97"/>
  <c r="K447" i="97"/>
  <c r="J447" i="97"/>
  <c r="L447" i="97"/>
  <c r="M447" i="97"/>
  <c r="J2047" i="1"/>
  <c r="C2063" i="1"/>
  <c r="D454" i="97"/>
  <c r="C2076" i="1"/>
  <c r="D2077" i="1"/>
  <c r="B2095" i="1"/>
  <c r="C480" i="97"/>
  <c r="C485" i="98"/>
  <c r="C2121" i="1"/>
  <c r="D497" i="97"/>
  <c r="D2123" i="1"/>
  <c r="E499" i="97"/>
  <c r="E504" i="98"/>
  <c r="D2122" i="1"/>
  <c r="E498" i="97"/>
  <c r="E503" i="98"/>
  <c r="C2124" i="1"/>
  <c r="D500" i="97"/>
  <c r="C2127" i="1"/>
  <c r="D503" i="97"/>
  <c r="D508" i="98"/>
  <c r="C2129" i="1"/>
  <c r="D505" i="97"/>
  <c r="D510" i="98"/>
  <c r="C2131" i="1"/>
  <c r="D507" i="97"/>
  <c r="C2120" i="1"/>
  <c r="D496" i="97"/>
  <c r="C2122" i="1"/>
  <c r="D498" i="97"/>
  <c r="D503" i="98"/>
  <c r="C2126" i="1"/>
  <c r="D502" i="97"/>
  <c r="D507" i="98"/>
  <c r="C2128" i="1"/>
  <c r="D504" i="97"/>
  <c r="C2130" i="1"/>
  <c r="D506" i="97"/>
  <c r="D511" i="98"/>
  <c r="C2132" i="1"/>
  <c r="D508" i="97"/>
  <c r="C2133" i="1"/>
  <c r="H2063" i="1"/>
  <c r="O454" i="97"/>
  <c r="I459" i="98"/>
  <c r="D2137" i="1"/>
  <c r="B2123" i="1"/>
  <c r="C499" i="97"/>
  <c r="F2123" i="1"/>
  <c r="G499" i="97"/>
  <c r="G504" i="98"/>
  <c r="J2123" i="1"/>
  <c r="E2125" i="1"/>
  <c r="F501" i="97"/>
  <c r="F506" i="98"/>
  <c r="I2125" i="1"/>
  <c r="G2122" i="1"/>
  <c r="H498" i="97"/>
  <c r="H503" i="98"/>
  <c r="H2123" i="1"/>
  <c r="O499" i="97"/>
  <c r="I504" i="98"/>
  <c r="C2125" i="1"/>
  <c r="D501" i="97"/>
  <c r="D506" i="98"/>
  <c r="D358" i="98"/>
  <c r="D219" i="98"/>
  <c r="L91" i="97"/>
  <c r="C17" i="98"/>
  <c r="D24" i="98"/>
  <c r="J23" i="97"/>
  <c r="N329" i="36"/>
  <c r="J309" i="17"/>
  <c r="K309" i="17"/>
  <c r="D581" i="1"/>
  <c r="D37" i="90"/>
  <c r="D597" i="1"/>
  <c r="D53" i="90"/>
  <c r="F89" i="123"/>
  <c r="D493" i="1"/>
  <c r="S11" i="90"/>
  <c r="D11" i="90"/>
  <c r="C75" i="123"/>
  <c r="E437" i="98"/>
  <c r="D407" i="98"/>
  <c r="D325" i="98"/>
  <c r="C294" i="98"/>
  <c r="E200" i="98"/>
  <c r="E149" i="98"/>
  <c r="D1620" i="1"/>
  <c r="E114" i="97"/>
  <c r="E113" i="98"/>
  <c r="D120" i="98"/>
  <c r="G91" i="98"/>
  <c r="C12" i="98"/>
  <c r="E325" i="36"/>
  <c r="D601" i="1"/>
  <c r="D57" i="90"/>
  <c r="F93" i="123"/>
  <c r="C495" i="1"/>
  <c r="R13" i="90"/>
  <c r="C13" i="90"/>
  <c r="C47" i="123"/>
  <c r="D345" i="36"/>
  <c r="D348" i="36"/>
  <c r="D342" i="36"/>
  <c r="D384" i="36"/>
  <c r="E391" i="36"/>
  <c r="L232" i="97"/>
  <c r="E197" i="98"/>
  <c r="D221" i="98"/>
  <c r="F139" i="98"/>
  <c r="D1622" i="1"/>
  <c r="E116" i="97"/>
  <c r="E159" i="17"/>
  <c r="E164" i="36"/>
  <c r="C154" i="98"/>
  <c r="C79" i="98"/>
  <c r="L19" i="97"/>
  <c r="C18" i="98"/>
  <c r="C11" i="98"/>
  <c r="L15" i="97"/>
  <c r="C16" i="98"/>
  <c r="D589" i="1"/>
  <c r="D45" i="90"/>
  <c r="D497" i="1"/>
  <c r="S15" i="90"/>
  <c r="D15" i="90"/>
  <c r="C79" i="123"/>
  <c r="K250" i="97"/>
  <c r="K439" i="97"/>
  <c r="F417" i="98"/>
  <c r="D398" i="98"/>
  <c r="D513" i="98"/>
  <c r="D427" i="98"/>
  <c r="L349" i="97"/>
  <c r="K349" i="97"/>
  <c r="D257" i="98"/>
  <c r="D174" i="98"/>
  <c r="D1657" i="1"/>
  <c r="E142" i="97"/>
  <c r="E193" i="17"/>
  <c r="J193" i="17"/>
  <c r="K193" i="17"/>
  <c r="M193" i="17"/>
  <c r="E166" i="17"/>
  <c r="J166" i="17"/>
  <c r="K166" i="17"/>
  <c r="C151" i="98"/>
  <c r="D60" i="98"/>
  <c r="D26" i="98"/>
  <c r="C23" i="98"/>
  <c r="E327" i="17"/>
  <c r="L325" i="17"/>
  <c r="E341" i="36"/>
  <c r="K330" i="17"/>
  <c r="D593" i="1"/>
  <c r="D49" i="90"/>
  <c r="F85" i="123"/>
  <c r="D585" i="1"/>
  <c r="D41" i="90"/>
  <c r="F77" i="123"/>
  <c r="C491" i="1"/>
  <c r="R9" i="90"/>
  <c r="C9" i="90"/>
  <c r="C43" i="123"/>
  <c r="C499" i="1"/>
  <c r="R17" i="90"/>
  <c r="C17" i="90"/>
  <c r="C51" i="123"/>
  <c r="E380" i="36"/>
  <c r="F394" i="36"/>
  <c r="D329" i="36"/>
  <c r="D354" i="36"/>
  <c r="E398" i="36"/>
  <c r="J349" i="97"/>
  <c r="E171" i="36"/>
  <c r="E196" i="36"/>
  <c r="L159" i="17"/>
  <c r="J159" i="17"/>
  <c r="E338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J286" i="97"/>
  <c r="L355" i="97"/>
  <c r="L376" i="97"/>
  <c r="L468" i="97"/>
  <c r="L509" i="97"/>
  <c r="I286" i="82"/>
  <c r="I287" i="82"/>
  <c r="F378" i="17"/>
  <c r="G393" i="36"/>
  <c r="D374" i="17"/>
  <c r="H392" i="36"/>
  <c r="I390" i="36"/>
  <c r="D386" i="36"/>
  <c r="D379" i="36"/>
  <c r="H379" i="36"/>
  <c r="I376" i="36"/>
  <c r="E356" i="36"/>
  <c r="F345" i="17"/>
  <c r="F354" i="36"/>
  <c r="G350" i="36"/>
  <c r="C347" i="36"/>
  <c r="F331" i="17"/>
  <c r="G331" i="36"/>
  <c r="I328" i="36"/>
  <c r="H328" i="36"/>
  <c r="Q332" i="36"/>
  <c r="R329" i="36"/>
  <c r="I322" i="36"/>
  <c r="C327" i="17"/>
  <c r="C338" i="36"/>
  <c r="C390" i="36"/>
  <c r="C376" i="36"/>
  <c r="E350" i="36"/>
  <c r="I347" i="36"/>
  <c r="H344" i="36"/>
  <c r="B30" i="189"/>
  <c r="B1" i="17"/>
  <c r="B1" i="36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E217" i="98"/>
  <c r="E141" i="98"/>
  <c r="H199" i="98"/>
  <c r="E216" i="98"/>
  <c r="E172" i="98"/>
  <c r="G152" i="98"/>
  <c r="H173" i="98"/>
  <c r="D151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F342" i="36"/>
  <c r="F398" i="36"/>
  <c r="N11" i="66"/>
  <c r="H246" i="98"/>
  <c r="V11" i="66"/>
  <c r="W11" i="66"/>
  <c r="F250" i="98"/>
  <c r="M40" i="17"/>
  <c r="M42" i="17"/>
  <c r="M46" i="17"/>
  <c r="M54" i="17"/>
  <c r="M89" i="17"/>
  <c r="M93" i="17"/>
  <c r="M99" i="17"/>
  <c r="M101" i="17"/>
  <c r="M103" i="17"/>
  <c r="M126" i="17"/>
  <c r="M128" i="17"/>
  <c r="M148" i="17"/>
  <c r="M154" i="17"/>
  <c r="M168" i="17"/>
  <c r="M175" i="17"/>
  <c r="M192" i="17"/>
  <c r="M200" i="17"/>
  <c r="M202" i="17"/>
  <c r="M208" i="17"/>
  <c r="M224" i="17"/>
  <c r="M226" i="17"/>
  <c r="M243" i="17"/>
  <c r="M250" i="17"/>
  <c r="M252" i="17"/>
  <c r="M254" i="17"/>
  <c r="M260" i="17"/>
  <c r="M276" i="17"/>
  <c r="M278" i="17"/>
  <c r="M280" i="17"/>
  <c r="M282" i="17"/>
  <c r="M343" i="17"/>
  <c r="M355" i="17"/>
  <c r="M362" i="17"/>
  <c r="M365" i="17"/>
  <c r="M369" i="17"/>
  <c r="M372" i="17"/>
  <c r="C400" i="36"/>
  <c r="E386" i="36"/>
  <c r="E321" i="36"/>
  <c r="H348" i="17"/>
  <c r="H357" i="36"/>
  <c r="G345" i="17"/>
  <c r="G354" i="36"/>
  <c r="C338" i="17"/>
  <c r="C348" i="36"/>
  <c r="O310" i="17"/>
  <c r="R330" i="36"/>
  <c r="M20" i="17"/>
  <c r="M22" i="17"/>
  <c r="M37" i="17"/>
  <c r="M39" i="17"/>
  <c r="M66" i="17"/>
  <c r="M79" i="17"/>
  <c r="M86" i="17"/>
  <c r="M88" i="17"/>
  <c r="M129" i="17"/>
  <c r="M131" i="17"/>
  <c r="M135" i="17"/>
  <c r="M142" i="17"/>
  <c r="M144" i="17"/>
  <c r="M176" i="17"/>
  <c r="M182" i="17"/>
  <c r="M189" i="17"/>
  <c r="M191" i="17"/>
  <c r="M227" i="17"/>
  <c r="M229" i="17"/>
  <c r="M233" i="17"/>
  <c r="M240" i="17"/>
  <c r="M242" i="17"/>
  <c r="M283" i="17"/>
  <c r="M285" i="17"/>
  <c r="M287" i="17"/>
  <c r="M291" i="17"/>
  <c r="M312" i="17"/>
  <c r="M316" i="17"/>
  <c r="M323" i="17"/>
  <c r="O327" i="17"/>
  <c r="I338" i="36"/>
  <c r="C334" i="36"/>
  <c r="H331" i="36"/>
  <c r="M332" i="36"/>
  <c r="G306" i="17"/>
  <c r="G326" i="36"/>
  <c r="I175" i="36"/>
  <c r="H386" i="36"/>
  <c r="H360" i="17"/>
  <c r="H380" i="36"/>
  <c r="F376" i="36"/>
  <c r="D357" i="17"/>
  <c r="D377" i="36"/>
  <c r="G344" i="36"/>
  <c r="G327" i="17"/>
  <c r="G338" i="36"/>
  <c r="O324" i="17"/>
  <c r="I335" i="36"/>
  <c r="H317" i="17"/>
  <c r="H329" i="36"/>
  <c r="E317" i="17"/>
  <c r="E329" i="36"/>
  <c r="C313" i="17"/>
  <c r="D381" i="17"/>
  <c r="D401" i="36"/>
  <c r="I353" i="36"/>
  <c r="G337" i="36"/>
  <c r="I334" i="36"/>
  <c r="P332" i="36"/>
  <c r="C310" i="17"/>
  <c r="M21" i="17"/>
  <c r="M30" i="17"/>
  <c r="M41" i="17"/>
  <c r="M49" i="17"/>
  <c r="M65" i="17"/>
  <c r="M73" i="17"/>
  <c r="M90" i="17"/>
  <c r="M92" i="17"/>
  <c r="M114" i="17"/>
  <c r="M117" i="17"/>
  <c r="M130" i="17"/>
  <c r="M138" i="17"/>
  <c r="M149" i="17"/>
  <c r="M162" i="17"/>
  <c r="M177" i="17"/>
  <c r="M185" i="17"/>
  <c r="M194" i="17"/>
  <c r="M206" i="17"/>
  <c r="M213" i="17"/>
  <c r="M215" i="17"/>
  <c r="M228" i="17"/>
  <c r="M236" i="17"/>
  <c r="M244" i="17"/>
  <c r="M251" i="17"/>
  <c r="M258" i="17"/>
  <c r="M265" i="17"/>
  <c r="M267" i="17"/>
  <c r="M277" i="17"/>
  <c r="M284" i="17"/>
  <c r="M286" i="17"/>
  <c r="M294" i="17"/>
  <c r="C383" i="36"/>
  <c r="M15" i="17"/>
  <c r="M35" i="17"/>
  <c r="M43" i="17"/>
  <c r="M52" i="17"/>
  <c r="M75" i="17"/>
  <c r="M77" i="17"/>
  <c r="M91" i="17"/>
  <c r="M94" i="17"/>
  <c r="M96" i="17"/>
  <c r="M115" i="17"/>
  <c r="M124" i="17"/>
  <c r="M132" i="17"/>
  <c r="M140" i="17"/>
  <c r="M151" i="17"/>
  <c r="M165" i="17"/>
  <c r="M179" i="17"/>
  <c r="M187" i="17"/>
  <c r="M201" i="17"/>
  <c r="M203" i="17"/>
  <c r="M210" i="17"/>
  <c r="M217" i="17"/>
  <c r="M219" i="17"/>
  <c r="M230" i="17"/>
  <c r="M238" i="17"/>
  <c r="M253" i="17"/>
  <c r="M255" i="17"/>
  <c r="M262" i="17"/>
  <c r="M269" i="17"/>
  <c r="M274" i="17"/>
  <c r="M281" i="17"/>
  <c r="M288" i="17"/>
  <c r="M302" i="17"/>
  <c r="M336" i="17"/>
  <c r="E400" i="36"/>
  <c r="H381" i="17"/>
  <c r="H401" i="36"/>
  <c r="D378" i="17"/>
  <c r="D398" i="36"/>
  <c r="N332" i="36"/>
  <c r="H310" i="17"/>
  <c r="Q330" i="36"/>
  <c r="M76" i="17"/>
  <c r="M95" i="17"/>
  <c r="C348" i="17"/>
  <c r="D348" i="17"/>
  <c r="E348" i="17"/>
  <c r="G348" i="17"/>
  <c r="J348" i="17"/>
  <c r="C357" i="36"/>
  <c r="O348" i="17"/>
  <c r="I357" i="36"/>
  <c r="G357" i="36"/>
  <c r="E345" i="17"/>
  <c r="E354" i="36"/>
  <c r="I341" i="36"/>
  <c r="C401" i="36"/>
  <c r="E394" i="36"/>
  <c r="G342" i="36"/>
  <c r="C398" i="36"/>
  <c r="L378" i="17"/>
  <c r="G335" i="36"/>
  <c r="L330" i="36"/>
  <c r="C380" i="36"/>
  <c r="O381" i="17"/>
  <c r="I401" i="36"/>
  <c r="H393" i="36"/>
  <c r="C386" i="36"/>
  <c r="G367" i="17"/>
  <c r="G387" i="36"/>
  <c r="E383" i="36"/>
  <c r="F379" i="36"/>
  <c r="C379" i="36"/>
  <c r="H356" i="36"/>
  <c r="D357" i="36"/>
  <c r="G355" i="36"/>
  <c r="H341" i="17"/>
  <c r="H351" i="36"/>
  <c r="D327" i="17"/>
  <c r="D338" i="36"/>
  <c r="C320" i="17"/>
  <c r="C332" i="36"/>
  <c r="G328" i="36"/>
  <c r="C328" i="36"/>
  <c r="M329" i="36"/>
  <c r="L328" i="36"/>
  <c r="Q328" i="36"/>
  <c r="G381" i="17"/>
  <c r="G401" i="36"/>
  <c r="I33" i="36"/>
  <c r="I128" i="36"/>
  <c r="E416" i="98"/>
  <c r="D501" i="98"/>
  <c r="J87" i="97"/>
  <c r="M87" i="97"/>
  <c r="B1" i="97"/>
  <c r="B1" i="98"/>
  <c r="A1" i="123"/>
  <c r="B1" i="66"/>
  <c r="B1" i="82"/>
  <c r="F275" i="98"/>
  <c r="F68" i="98"/>
  <c r="F317" i="98"/>
  <c r="F126" i="98"/>
  <c r="F56" i="98"/>
  <c r="F383" i="36"/>
  <c r="K509" i="97"/>
  <c r="M509" i="97"/>
  <c r="J511" i="97"/>
  <c r="M511" i="97"/>
  <c r="K513" i="97"/>
  <c r="X274" i="66"/>
  <c r="X278" i="66"/>
  <c r="X286" i="66"/>
  <c r="F390" i="36"/>
  <c r="X13" i="66"/>
  <c r="X17" i="66"/>
  <c r="X21" i="66"/>
  <c r="X25" i="66"/>
  <c r="X29" i="66"/>
  <c r="X36" i="66"/>
  <c r="X40" i="66"/>
  <c r="X44" i="66"/>
  <c r="X48" i="66"/>
  <c r="X52" i="66"/>
  <c r="X61" i="66"/>
  <c r="X65" i="66"/>
  <c r="X69" i="66"/>
  <c r="X73" i="66"/>
  <c r="X77" i="66"/>
  <c r="X84" i="66"/>
  <c r="X88" i="66"/>
  <c r="X92" i="66"/>
  <c r="X96" i="66"/>
  <c r="X100" i="66"/>
  <c r="X109" i="66"/>
  <c r="X113" i="66"/>
  <c r="X117" i="66"/>
  <c r="X121" i="66"/>
  <c r="E1462" i="1"/>
  <c r="F13" i="97"/>
  <c r="E1525" i="1"/>
  <c r="E1622" i="1"/>
  <c r="F116" i="97"/>
  <c r="E1619" i="1"/>
  <c r="E1463" i="1"/>
  <c r="F14" i="97"/>
  <c r="E1523" i="1"/>
  <c r="E1765" i="1"/>
  <c r="F222" i="97"/>
  <c r="F221" i="98"/>
  <c r="D314" i="98"/>
  <c r="X125" i="66"/>
  <c r="X132" i="66"/>
  <c r="X136" i="66"/>
  <c r="X140" i="66"/>
  <c r="X144" i="66"/>
  <c r="X148" i="66"/>
  <c r="X157" i="66"/>
  <c r="X161" i="66"/>
  <c r="X165" i="66"/>
  <c r="X169" i="66"/>
  <c r="X173" i="66"/>
  <c r="X180" i="66"/>
  <c r="X184" i="66"/>
  <c r="X188" i="66"/>
  <c r="X192" i="66"/>
  <c r="X196" i="66"/>
  <c r="E458" i="98"/>
  <c r="J357" i="97"/>
  <c r="K357" i="97"/>
  <c r="L357" i="97"/>
  <c r="M357" i="97"/>
  <c r="D362" i="98"/>
  <c r="D312" i="98"/>
  <c r="D287" i="98"/>
  <c r="D313" i="98"/>
  <c r="H325" i="98"/>
  <c r="D371" i="98"/>
  <c r="D323" i="98"/>
  <c r="F296" i="98"/>
  <c r="X205" i="66"/>
  <c r="X209" i="66"/>
  <c r="X213" i="66"/>
  <c r="K468" i="97"/>
  <c r="M468" i="97"/>
  <c r="K490" i="97"/>
  <c r="F485" i="98"/>
  <c r="L419" i="97"/>
  <c r="K419" i="97"/>
  <c r="J419" i="97"/>
  <c r="M419" i="97"/>
  <c r="D392" i="98"/>
  <c r="D319" i="98"/>
  <c r="D318" i="98"/>
  <c r="G292" i="98"/>
  <c r="E306" i="98"/>
  <c r="E440" i="98"/>
  <c r="E422" i="98"/>
  <c r="J417" i="97"/>
  <c r="K417" i="97"/>
  <c r="C293" i="98"/>
  <c r="K498" i="97"/>
  <c r="L498" i="97"/>
  <c r="C452" i="98"/>
  <c r="D446" i="98"/>
  <c r="F412" i="98"/>
  <c r="G390" i="98"/>
  <c r="J390" i="97"/>
  <c r="K390" i="97"/>
  <c r="L390" i="97"/>
  <c r="M390" i="97"/>
  <c r="F272" i="98"/>
  <c r="C273" i="98"/>
  <c r="G270" i="98"/>
  <c r="G297" i="98"/>
  <c r="C504" i="98"/>
  <c r="C482" i="98"/>
  <c r="G396" i="98"/>
  <c r="J323" i="97"/>
  <c r="C320" i="98"/>
  <c r="K323" i="97"/>
  <c r="F482" i="98"/>
  <c r="K286" i="97"/>
  <c r="M286" i="97"/>
  <c r="L378" i="97"/>
  <c r="M378" i="97"/>
  <c r="J492" i="97"/>
  <c r="X189" i="66"/>
  <c r="X193" i="66"/>
  <c r="X277" i="66"/>
  <c r="X281" i="66"/>
  <c r="X285" i="66"/>
  <c r="X289" i="66"/>
  <c r="X293" i="66"/>
  <c r="M492" i="97"/>
  <c r="J376" i="97"/>
  <c r="X217" i="66"/>
  <c r="X221" i="66"/>
  <c r="X228" i="66"/>
  <c r="X232" i="66"/>
  <c r="X236" i="66"/>
  <c r="X240" i="66"/>
  <c r="X244" i="66"/>
  <c r="X253" i="66"/>
  <c r="X257" i="66"/>
  <c r="X261" i="66"/>
  <c r="X265" i="66"/>
  <c r="X269" i="66"/>
  <c r="X276" i="66"/>
  <c r="X280" i="66"/>
  <c r="X284" i="66"/>
  <c r="X288" i="66"/>
  <c r="X292" i="66"/>
  <c r="J466" i="97"/>
  <c r="M466" i="97"/>
  <c r="L513" i="97"/>
  <c r="M513" i="97"/>
  <c r="X187" i="66"/>
  <c r="X191" i="66"/>
  <c r="X275" i="66"/>
  <c r="X279" i="66"/>
  <c r="X283" i="66"/>
  <c r="X287" i="66"/>
  <c r="X291" i="66"/>
  <c r="J355" i="97"/>
  <c r="M355" i="97"/>
  <c r="X190" i="66"/>
  <c r="X290" i="66"/>
  <c r="L257" i="97"/>
  <c r="D256" i="98"/>
  <c r="K257" i="97"/>
  <c r="J257" i="97"/>
  <c r="L253" i="97"/>
  <c r="F252" i="98"/>
  <c r="K253" i="97"/>
  <c r="D248" i="98"/>
  <c r="J249" i="97"/>
  <c r="L249" i="97"/>
  <c r="D247" i="98"/>
  <c r="D259" i="98"/>
  <c r="D254" i="98"/>
  <c r="X11" i="66"/>
  <c r="D505" i="98"/>
  <c r="G440" i="98"/>
  <c r="G425" i="98"/>
  <c r="D461" i="98"/>
  <c r="C392" i="98"/>
  <c r="D353" i="98"/>
  <c r="K480" i="97"/>
  <c r="L417" i="97"/>
  <c r="F422" i="98"/>
  <c r="D397" i="98"/>
  <c r="E251" i="98"/>
  <c r="K252" i="97"/>
  <c r="L252" i="97"/>
  <c r="F419" i="98"/>
  <c r="X16" i="66"/>
  <c r="X20" i="66"/>
  <c r="X24" i="66"/>
  <c r="X28" i="66"/>
  <c r="X35" i="66"/>
  <c r="X39" i="66"/>
  <c r="X43" i="66"/>
  <c r="X47" i="66"/>
  <c r="X51" i="66"/>
  <c r="X60" i="66"/>
  <c r="X64" i="66"/>
  <c r="X68" i="66"/>
  <c r="X72" i="66"/>
  <c r="X76" i="66"/>
  <c r="X83" i="66"/>
  <c r="X87" i="66"/>
  <c r="X91" i="66"/>
  <c r="X95" i="66"/>
  <c r="X99" i="66"/>
  <c r="X108" i="66"/>
  <c r="X112" i="66"/>
  <c r="X116" i="66"/>
  <c r="X120" i="66"/>
  <c r="X124" i="66"/>
  <c r="X131" i="66"/>
  <c r="X135" i="66"/>
  <c r="X139" i="66"/>
  <c r="X143" i="66"/>
  <c r="X147" i="66"/>
  <c r="X156" i="66"/>
  <c r="X160" i="66"/>
  <c r="X164" i="66"/>
  <c r="X168" i="66"/>
  <c r="X172" i="66"/>
  <c r="X179" i="66"/>
  <c r="X183" i="66"/>
  <c r="L490" i="97"/>
  <c r="M490" i="97"/>
  <c r="X15" i="66"/>
  <c r="X19" i="66"/>
  <c r="X23" i="66"/>
  <c r="X27" i="66"/>
  <c r="X34" i="66"/>
  <c r="X38" i="66"/>
  <c r="X42" i="66"/>
  <c r="X46" i="66"/>
  <c r="X50" i="66"/>
  <c r="X59" i="66"/>
  <c r="X63" i="66"/>
  <c r="X67" i="66"/>
  <c r="X71" i="66"/>
  <c r="X75" i="66"/>
  <c r="X82" i="66"/>
  <c r="X86" i="66"/>
  <c r="X90" i="66"/>
  <c r="X94" i="66"/>
  <c r="X98" i="66"/>
  <c r="X107" i="66"/>
  <c r="X111" i="66"/>
  <c r="X115" i="66"/>
  <c r="X119" i="66"/>
  <c r="X123" i="66"/>
  <c r="X130" i="66"/>
  <c r="X134" i="66"/>
  <c r="X138" i="66"/>
  <c r="X142" i="66"/>
  <c r="X146" i="66"/>
  <c r="X155" i="66"/>
  <c r="X159" i="66"/>
  <c r="X163" i="66"/>
  <c r="X167" i="66"/>
  <c r="X171" i="66"/>
  <c r="X178" i="66"/>
  <c r="X182" i="66"/>
  <c r="X186" i="66"/>
  <c r="X14" i="66"/>
  <c r="X18" i="66"/>
  <c r="X22" i="66"/>
  <c r="X26" i="66"/>
  <c r="X30" i="66"/>
  <c r="X37" i="66"/>
  <c r="X41" i="66"/>
  <c r="X45" i="66"/>
  <c r="X49" i="66"/>
  <c r="X53" i="66"/>
  <c r="X62" i="66"/>
  <c r="X66" i="66"/>
  <c r="X70" i="66"/>
  <c r="X74" i="66"/>
  <c r="X78" i="66"/>
  <c r="X85" i="66"/>
  <c r="X89" i="66"/>
  <c r="X93" i="66"/>
  <c r="X97" i="66"/>
  <c r="X101" i="66"/>
  <c r="X110" i="66"/>
  <c r="X114" i="66"/>
  <c r="X118" i="66"/>
  <c r="X122" i="66"/>
  <c r="X126" i="66"/>
  <c r="X133" i="66"/>
  <c r="X137" i="66"/>
  <c r="X141" i="66"/>
  <c r="X145" i="66"/>
  <c r="X149" i="66"/>
  <c r="X158" i="66"/>
  <c r="X162" i="66"/>
  <c r="X166" i="66"/>
  <c r="X170" i="66"/>
  <c r="X174" i="66"/>
  <c r="X181" i="66"/>
  <c r="X185" i="66"/>
  <c r="X195" i="66"/>
  <c r="X204" i="66"/>
  <c r="X208" i="66"/>
  <c r="X212" i="66"/>
  <c r="X216" i="66"/>
  <c r="X220" i="66"/>
  <c r="X227" i="66"/>
  <c r="X231" i="66"/>
  <c r="X235" i="66"/>
  <c r="X239" i="66"/>
  <c r="X243" i="66"/>
  <c r="X252" i="66"/>
  <c r="X256" i="66"/>
  <c r="X260" i="66"/>
  <c r="X264" i="66"/>
  <c r="X268" i="66"/>
  <c r="X194" i="66"/>
  <c r="X203" i="66"/>
  <c r="X207" i="66"/>
  <c r="X211" i="66"/>
  <c r="X215" i="66"/>
  <c r="X219" i="66"/>
  <c r="X226" i="66"/>
  <c r="X230" i="66"/>
  <c r="X234" i="66"/>
  <c r="X238" i="66"/>
  <c r="X242" i="66"/>
  <c r="X251" i="66"/>
  <c r="X255" i="66"/>
  <c r="X259" i="66"/>
  <c r="X263" i="66"/>
  <c r="X267" i="66"/>
  <c r="X197" i="66"/>
  <c r="X206" i="66"/>
  <c r="X210" i="66"/>
  <c r="X214" i="66"/>
  <c r="X218" i="66"/>
  <c r="X222" i="66"/>
  <c r="X229" i="66"/>
  <c r="X233" i="66"/>
  <c r="X237" i="66"/>
  <c r="X241" i="66"/>
  <c r="X245" i="66"/>
  <c r="X254" i="66"/>
  <c r="X258" i="66"/>
  <c r="X262" i="66"/>
  <c r="X266" i="66"/>
  <c r="X270" i="66"/>
  <c r="F115" i="98"/>
  <c r="I1589" i="1"/>
  <c r="J1617" i="1"/>
  <c r="B1687" i="1"/>
  <c r="C167" i="97"/>
  <c r="C220" i="17"/>
  <c r="K220" i="17"/>
  <c r="C140" i="98"/>
  <c r="C218" i="17"/>
  <c r="C227" i="36"/>
  <c r="B1686" i="1"/>
  <c r="C166" i="97"/>
  <c r="C165" i="98"/>
  <c r="X282" i="66"/>
  <c r="I241" i="82"/>
  <c r="I217" i="82"/>
  <c r="L193" i="17"/>
  <c r="L166" i="17"/>
  <c r="D400" i="98"/>
  <c r="I32" i="82"/>
  <c r="C364" i="17"/>
  <c r="C384" i="36"/>
  <c r="C382" i="36"/>
  <c r="C345" i="17"/>
  <c r="C354" i="36"/>
  <c r="C353" i="36"/>
  <c r="K344" i="17"/>
  <c r="M344" i="17"/>
  <c r="D330" i="36"/>
  <c r="K318" i="17"/>
  <c r="M318" i="17"/>
  <c r="M87" i="17"/>
  <c r="M125" i="17"/>
  <c r="M127" i="17"/>
  <c r="M181" i="17"/>
  <c r="M266" i="17"/>
  <c r="M332" i="17"/>
  <c r="C399" i="36"/>
  <c r="J379" i="17"/>
  <c r="M379" i="17"/>
  <c r="J373" i="17"/>
  <c r="M373" i="17"/>
  <c r="C371" i="17"/>
  <c r="C391" i="36"/>
  <c r="J370" i="17"/>
  <c r="M370" i="17"/>
  <c r="D367" i="17"/>
  <c r="J366" i="17"/>
  <c r="M366" i="17"/>
  <c r="D360" i="17"/>
  <c r="D380" i="36"/>
  <c r="C334" i="17"/>
  <c r="K333" i="17"/>
  <c r="M333" i="17"/>
  <c r="C337" i="36"/>
  <c r="J326" i="17"/>
  <c r="M326" i="17"/>
  <c r="J322" i="17"/>
  <c r="M322" i="17"/>
  <c r="C327" i="36"/>
  <c r="K315" i="17"/>
  <c r="M315" i="17"/>
  <c r="E313" i="17"/>
  <c r="O345" i="17"/>
  <c r="I354" i="36"/>
  <c r="K337" i="17"/>
  <c r="M337" i="17"/>
  <c r="L331" i="36"/>
  <c r="K311" i="17"/>
  <c r="M311" i="17"/>
  <c r="M104" i="17"/>
  <c r="M153" i="17"/>
  <c r="M204" i="17"/>
  <c r="M293" i="17"/>
  <c r="I114" i="82"/>
  <c r="C118" i="36"/>
  <c r="K118" i="17"/>
  <c r="M118" i="17"/>
  <c r="K376" i="17"/>
  <c r="M376" i="17"/>
  <c r="I379" i="36"/>
  <c r="O360" i="17"/>
  <c r="I380" i="36"/>
  <c r="G357" i="17"/>
  <c r="C357" i="17"/>
  <c r="L357" i="17"/>
  <c r="K356" i="17"/>
  <c r="M356" i="17"/>
  <c r="O357" i="17"/>
  <c r="I377" i="36"/>
  <c r="I375" i="36"/>
  <c r="C341" i="17"/>
  <c r="K340" i="17"/>
  <c r="M340" i="17"/>
  <c r="C303" i="17"/>
  <c r="C323" i="36"/>
  <c r="E303" i="17"/>
  <c r="E323" i="36"/>
  <c r="F322" i="36"/>
  <c r="F303" i="17"/>
  <c r="F323" i="36"/>
  <c r="I258" i="36"/>
  <c r="L220" i="17"/>
  <c r="N333" i="36"/>
  <c r="J313" i="17"/>
  <c r="K313" i="17"/>
  <c r="L345" i="17"/>
  <c r="D387" i="36"/>
  <c r="C377" i="36"/>
  <c r="E357" i="36"/>
  <c r="K348" i="17"/>
  <c r="C345" i="36"/>
  <c r="M313" i="17"/>
  <c r="H1473" i="1"/>
  <c r="O24" i="97"/>
  <c r="I23" i="98"/>
  <c r="H1503" i="1"/>
  <c r="O45" i="97"/>
  <c r="I44" i="98"/>
  <c r="H1500" i="1"/>
  <c r="O42" i="97"/>
  <c r="I41" i="98"/>
  <c r="H1531" i="1"/>
  <c r="O88" i="97"/>
  <c r="I87" i="98"/>
  <c r="H1521" i="1"/>
  <c r="O78" i="97"/>
  <c r="I77" i="98"/>
  <c r="H1657" i="1"/>
  <c r="O142" i="97"/>
  <c r="I141" i="98"/>
  <c r="H1714" i="1"/>
  <c r="O185" i="97"/>
  <c r="I184" i="98"/>
  <c r="H1465" i="1"/>
  <c r="O16" i="97"/>
  <c r="I15" i="98"/>
  <c r="H1501" i="1"/>
  <c r="O43" i="97"/>
  <c r="I42" i="98"/>
  <c r="H1498" i="1"/>
  <c r="O40" i="97"/>
  <c r="I39" i="98"/>
  <c r="H1496" i="1"/>
  <c r="O38" i="97"/>
  <c r="I37" i="98"/>
  <c r="H1494" i="1"/>
  <c r="O36" i="97"/>
  <c r="I35" i="98"/>
  <c r="H1529" i="1"/>
  <c r="O86" i="97"/>
  <c r="I85" i="98"/>
  <c r="H1527" i="1"/>
  <c r="O84" i="97"/>
  <c r="I83" i="98"/>
  <c r="H1761" i="1"/>
  <c r="O218" i="97"/>
  <c r="I217" i="98"/>
  <c r="H1625" i="1"/>
  <c r="O119" i="97"/>
  <c r="I118" i="98"/>
  <c r="H1656" i="1"/>
  <c r="O141" i="97"/>
  <c r="I140" i="98"/>
  <c r="H1476" i="1"/>
  <c r="O27" i="97"/>
  <c r="I26" i="98"/>
  <c r="H1502" i="1"/>
  <c r="O44" i="97"/>
  <c r="I43" i="98"/>
  <c r="H1497" i="1"/>
  <c r="O39" i="97"/>
  <c r="I38" i="98"/>
  <c r="H1491" i="1"/>
  <c r="O33" i="97"/>
  <c r="I32" i="98"/>
  <c r="H1490" i="1"/>
  <c r="O32" i="97"/>
  <c r="I31" i="98"/>
  <c r="H1536" i="1"/>
  <c r="O93" i="97"/>
  <c r="I92" i="98"/>
  <c r="H1528" i="1"/>
  <c r="O85" i="97"/>
  <c r="I84" i="98"/>
  <c r="H1526" i="1"/>
  <c r="O83" i="97"/>
  <c r="I82" i="98"/>
  <c r="H1520" i="1"/>
  <c r="O77" i="97"/>
  <c r="I76" i="98"/>
  <c r="H1583" i="1"/>
  <c r="H1896" i="1"/>
  <c r="O287" i="97"/>
  <c r="I286" i="98"/>
  <c r="H1823" i="1"/>
  <c r="O295" i="97"/>
  <c r="I294" i="98"/>
  <c r="H1856" i="1"/>
  <c r="O321" i="97"/>
  <c r="I318" i="98"/>
  <c r="H1881" i="1"/>
  <c r="O272" i="97"/>
  <c r="I271" i="98"/>
  <c r="H1882" i="1"/>
  <c r="O273" i="97"/>
  <c r="I272" i="98"/>
  <c r="H1884" i="1"/>
  <c r="O275" i="97"/>
  <c r="I274" i="98"/>
  <c r="H1806" i="1"/>
  <c r="O263" i="97"/>
  <c r="I262" i="98"/>
  <c r="H1825" i="1"/>
  <c r="O297" i="97"/>
  <c r="I296" i="98"/>
  <c r="H1867" i="1"/>
  <c r="O332" i="97"/>
  <c r="I329" i="98"/>
  <c r="H1889" i="1"/>
  <c r="O280" i="97"/>
  <c r="I279" i="98"/>
  <c r="O317" i="17"/>
  <c r="I329" i="36"/>
  <c r="H1567" i="1"/>
  <c r="O73" i="97"/>
  <c r="I72" i="98"/>
  <c r="H1592" i="1"/>
  <c r="H1580" i="1"/>
  <c r="H1654" i="1"/>
  <c r="O139" i="97"/>
  <c r="I138" i="98"/>
  <c r="H1775" i="1"/>
  <c r="O232" i="97"/>
  <c r="I231" i="98"/>
  <c r="H1564" i="1"/>
  <c r="O70" i="97"/>
  <c r="I69" i="98"/>
  <c r="H1565" i="1"/>
  <c r="O71" i="97"/>
  <c r="I70" i="98"/>
  <c r="H1535" i="1"/>
  <c r="O92" i="97"/>
  <c r="I91" i="98"/>
  <c r="H1593" i="1"/>
  <c r="H1588" i="1"/>
  <c r="H1765" i="1"/>
  <c r="O222" i="97"/>
  <c r="I221" i="98"/>
  <c r="H1747" i="1"/>
  <c r="O213" i="97"/>
  <c r="I212" i="98"/>
  <c r="H1744" i="1"/>
  <c r="O210" i="97"/>
  <c r="I209" i="98"/>
  <c r="H1463" i="1"/>
  <c r="O14" i="97"/>
  <c r="I13" i="98"/>
  <c r="H1505" i="1"/>
  <c r="O47" i="97"/>
  <c r="I46" i="98"/>
  <c r="H1590" i="1"/>
  <c r="H1586" i="1"/>
  <c r="H1581" i="1"/>
  <c r="H1655" i="1"/>
  <c r="O140" i="97"/>
  <c r="I139" i="98"/>
  <c r="H1641" i="1"/>
  <c r="O126" i="97"/>
  <c r="I125" i="98"/>
  <c r="H1684" i="1"/>
  <c r="O164" i="97"/>
  <c r="I163" i="98"/>
  <c r="H1763" i="1"/>
  <c r="O220" i="97"/>
  <c r="I219" i="98"/>
  <c r="H1760" i="1"/>
  <c r="O217" i="97"/>
  <c r="I216" i="98"/>
  <c r="H1790" i="1"/>
  <c r="O247" i="97"/>
  <c r="I246" i="98"/>
  <c r="H1835" i="1"/>
  <c r="O307" i="97"/>
  <c r="I306" i="98"/>
  <c r="O378" i="17"/>
  <c r="I398" i="36"/>
  <c r="O331" i="17"/>
  <c r="I342" i="36"/>
  <c r="O374" i="17"/>
  <c r="I394" i="36"/>
  <c r="I397" i="36"/>
  <c r="O364" i="17"/>
  <c r="I384" i="36"/>
  <c r="H12" i="90"/>
  <c r="H17" i="90"/>
  <c r="H13" i="90"/>
  <c r="H9" i="90"/>
  <c r="H1792" i="1"/>
  <c r="O249" i="97"/>
  <c r="I248" i="98"/>
  <c r="H1797" i="1"/>
  <c r="O254" i="97"/>
  <c r="I253" i="98"/>
  <c r="H1801" i="1"/>
  <c r="O258" i="97"/>
  <c r="I257" i="98"/>
  <c r="H1820" i="1"/>
  <c r="O292" i="97"/>
  <c r="I291" i="98"/>
  <c r="H1826" i="1"/>
  <c r="O298" i="97"/>
  <c r="I297" i="98"/>
  <c r="H1830" i="1"/>
  <c r="O302" i="97"/>
  <c r="I301" i="98"/>
  <c r="H1885" i="1"/>
  <c r="O276" i="97"/>
  <c r="I275" i="98"/>
  <c r="H1886" i="1"/>
  <c r="O277" i="97"/>
  <c r="I276" i="98"/>
  <c r="H1890" i="1"/>
  <c r="O281" i="97"/>
  <c r="I280" i="98"/>
  <c r="H1793" i="1"/>
  <c r="O250" i="97"/>
  <c r="I249" i="98"/>
  <c r="H1798" i="1"/>
  <c r="O255" i="97"/>
  <c r="I254" i="98"/>
  <c r="H1802" i="1"/>
  <c r="O259" i="97"/>
  <c r="I258" i="98"/>
  <c r="H1807" i="1"/>
  <c r="O264" i="97"/>
  <c r="I263" i="98"/>
  <c r="H1894" i="1"/>
  <c r="O285" i="97"/>
  <c r="I284" i="98"/>
  <c r="H1887" i="1"/>
  <c r="O278" i="97"/>
  <c r="I277" i="98"/>
  <c r="H1891" i="1"/>
  <c r="O282" i="97"/>
  <c r="I281" i="98"/>
  <c r="H1895" i="1"/>
  <c r="O286" i="97"/>
  <c r="I285" i="98"/>
  <c r="Z14" i="66"/>
  <c r="I14" i="82"/>
  <c r="H1828" i="1"/>
  <c r="O300" i="97"/>
  <c r="I299" i="98"/>
  <c r="H1880" i="1"/>
  <c r="O271" i="97"/>
  <c r="I270" i="98"/>
  <c r="H1888" i="1"/>
  <c r="O279" i="97"/>
  <c r="I278" i="98"/>
  <c r="H1507" i="1"/>
  <c r="O49" i="97"/>
  <c r="I48" i="98"/>
  <c r="H1566" i="1"/>
  <c r="O72" i="97"/>
  <c r="I71" i="98"/>
  <c r="H1624" i="1"/>
  <c r="O118" i="97"/>
  <c r="I117" i="98"/>
  <c r="H1477" i="1"/>
  <c r="O28" i="97"/>
  <c r="I27" i="98"/>
  <c r="H1504" i="1"/>
  <c r="O46" i="97"/>
  <c r="I45" i="98"/>
  <c r="H1640" i="1"/>
  <c r="O125" i="97"/>
  <c r="I124" i="98"/>
  <c r="H1687" i="1"/>
  <c r="O167" i="97"/>
  <c r="I166" i="98"/>
  <c r="H1704" i="1"/>
  <c r="O175" i="97"/>
  <c r="I174" i="98"/>
  <c r="H1777" i="1"/>
  <c r="O234" i="97"/>
  <c r="I233" i="98"/>
  <c r="H1732" i="1"/>
  <c r="O198" i="97"/>
  <c r="I197" i="98"/>
  <c r="H1627" i="1"/>
  <c r="O121" i="97"/>
  <c r="I120" i="98"/>
  <c r="H1474" i="1"/>
  <c r="O25" i="97"/>
  <c r="I24" i="98"/>
  <c r="H1534" i="1"/>
  <c r="O91" i="97"/>
  <c r="I90" i="98"/>
  <c r="H1675" i="1"/>
  <c r="O155" i="97"/>
  <c r="I154" i="98"/>
  <c r="H1717" i="1"/>
  <c r="O188" i="97"/>
  <c r="I187" i="98"/>
  <c r="H1715" i="1"/>
  <c r="O186" i="97"/>
  <c r="I185" i="98"/>
  <c r="H1707" i="1"/>
  <c r="O178" i="97"/>
  <c r="I177" i="98"/>
  <c r="H1735" i="1"/>
  <c r="O201" i="97"/>
  <c r="I200" i="98"/>
  <c r="H8" i="90"/>
  <c r="H14" i="90"/>
  <c r="H10" i="90"/>
  <c r="H15" i="90"/>
  <c r="H11" i="90"/>
  <c r="O341" i="17"/>
  <c r="I351" i="36"/>
  <c r="H1553" i="1"/>
  <c r="O59" i="97"/>
  <c r="I58" i="98"/>
  <c r="H1644" i="1"/>
  <c r="O129" i="97"/>
  <c r="I128" i="98"/>
  <c r="H1466" i="1"/>
  <c r="O17" i="97"/>
  <c r="I16" i="98"/>
  <c r="H1461" i="1"/>
  <c r="O12" i="97"/>
  <c r="I11" i="98"/>
  <c r="H1467" i="1"/>
  <c r="O18" i="97"/>
  <c r="I17" i="98"/>
  <c r="H1468" i="1"/>
  <c r="O19" i="97"/>
  <c r="I18" i="98"/>
  <c r="H1470" i="1"/>
  <c r="O21" i="97"/>
  <c r="I20" i="98"/>
  <c r="H1471" i="1"/>
  <c r="O22" i="97"/>
  <c r="I21" i="98"/>
  <c r="H1472" i="1"/>
  <c r="O23" i="97"/>
  <c r="I22" i="98"/>
  <c r="H1469" i="1"/>
  <c r="O20" i="97"/>
  <c r="I19" i="98"/>
  <c r="O334" i="17"/>
  <c r="I345" i="36"/>
  <c r="I331" i="36"/>
  <c r="I386" i="36"/>
  <c r="O313" i="17"/>
  <c r="R333" i="36"/>
  <c r="H1866" i="1"/>
  <c r="O331" i="97"/>
  <c r="I328" i="98"/>
  <c r="B34" i="189"/>
  <c r="B3" i="66"/>
  <c r="I231" i="36"/>
  <c r="I78" i="82"/>
  <c r="I282" i="36"/>
  <c r="I319" i="36"/>
  <c r="A1" i="195"/>
  <c r="A1" i="194"/>
  <c r="B2" i="97"/>
  <c r="B2" i="98"/>
  <c r="A2" i="123"/>
  <c r="A2" i="195"/>
  <c r="B2" i="17"/>
  <c r="B2" i="36"/>
  <c r="A2" i="194"/>
  <c r="B2" i="66"/>
  <c r="B2" i="82"/>
  <c r="B37" i="189"/>
  <c r="G1462" i="1"/>
  <c r="H13" i="97"/>
  <c r="L13" i="97"/>
  <c r="F12" i="98"/>
  <c r="E115" i="98"/>
  <c r="K116" i="97"/>
  <c r="J116" i="97"/>
  <c r="K388" i="97"/>
  <c r="L388" i="97"/>
  <c r="F393" i="98"/>
  <c r="K260" i="97"/>
  <c r="J260" i="97"/>
  <c r="L260" i="97"/>
  <c r="M260" i="97"/>
  <c r="E160" i="17"/>
  <c r="D1623" i="1"/>
  <c r="E117" i="97"/>
  <c r="E116" i="98"/>
  <c r="D106" i="98"/>
  <c r="J220" i="17"/>
  <c r="M220" i="17"/>
  <c r="E263" i="98"/>
  <c r="J155" i="97"/>
  <c r="E154" i="98"/>
  <c r="C33" i="98"/>
  <c r="D10" i="98"/>
  <c r="F392" i="98"/>
  <c r="L387" i="97"/>
  <c r="J387" i="97"/>
  <c r="L258" i="97"/>
  <c r="J258" i="97"/>
  <c r="E257" i="98"/>
  <c r="E151" i="98"/>
  <c r="E162" i="36"/>
  <c r="K157" i="17"/>
  <c r="J157" i="17"/>
  <c r="M157" i="17"/>
  <c r="L157" i="17"/>
  <c r="J165" i="97"/>
  <c r="D1626" i="1"/>
  <c r="E120" i="97"/>
  <c r="E119" i="98"/>
  <c r="D482" i="98"/>
  <c r="L477" i="97"/>
  <c r="J477" i="97"/>
  <c r="J478" i="97"/>
  <c r="D483" i="98"/>
  <c r="K478" i="97"/>
  <c r="H407" i="98"/>
  <c r="L402" i="97"/>
  <c r="C322" i="98"/>
  <c r="D152" i="98"/>
  <c r="L153" i="97"/>
  <c r="J27" i="17"/>
  <c r="K27" i="17"/>
  <c r="M27" i="17"/>
  <c r="L27" i="17"/>
  <c r="E26" i="36"/>
  <c r="J345" i="17"/>
  <c r="M417" i="97"/>
  <c r="K159" i="17"/>
  <c r="M159" i="17"/>
  <c r="M309" i="17"/>
  <c r="K477" i="97"/>
  <c r="M477" i="97"/>
  <c r="I54" i="98"/>
  <c r="I245" i="98"/>
  <c r="M48" i="17"/>
  <c r="M53" i="17"/>
  <c r="M85" i="17"/>
  <c r="M97" i="17"/>
  <c r="M133" i="17"/>
  <c r="M137" i="17"/>
  <c r="M139" i="17"/>
  <c r="M212" i="17"/>
  <c r="M259" i="17"/>
  <c r="M261" i="17"/>
  <c r="M275" i="17"/>
  <c r="M279" i="17"/>
  <c r="C22" i="90"/>
  <c r="C526" i="1"/>
  <c r="J14" i="90"/>
  <c r="C14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C229" i="36"/>
  <c r="L313" i="17"/>
  <c r="J378" i="17"/>
  <c r="M166" i="17"/>
  <c r="K387" i="97"/>
  <c r="M387" i="97"/>
  <c r="K155" i="97"/>
  <c r="L116" i="97"/>
  <c r="M116" i="97"/>
  <c r="B3" i="97"/>
  <c r="B3" i="98"/>
  <c r="L218" i="17"/>
  <c r="M376" i="97"/>
  <c r="J498" i="97"/>
  <c r="M498" i="97"/>
  <c r="K378" i="17"/>
  <c r="M378" i="17"/>
  <c r="J232" i="97"/>
  <c r="J252" i="97"/>
  <c r="M252" i="97"/>
  <c r="C1835" i="1"/>
  <c r="D307" i="97"/>
  <c r="L307" i="97"/>
  <c r="I148" i="98"/>
  <c r="I311" i="98"/>
  <c r="J48" i="97"/>
  <c r="M48" i="97"/>
  <c r="M12" i="17"/>
  <c r="M28" i="17"/>
  <c r="M36" i="17"/>
  <c r="M38" i="17"/>
  <c r="M74" i="17"/>
  <c r="M98" i="17"/>
  <c r="M100" i="17"/>
  <c r="M134" i="17"/>
  <c r="M136" i="17"/>
  <c r="M152" i="17"/>
  <c r="M161" i="17"/>
  <c r="M190" i="17"/>
  <c r="M256" i="17"/>
  <c r="M380" i="17"/>
  <c r="D22" i="90"/>
  <c r="D28" i="90"/>
  <c r="D17" i="90"/>
  <c r="C24" i="90"/>
  <c r="C18" i="90"/>
  <c r="C21" i="90"/>
  <c r="D21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C317" i="17"/>
  <c r="J317" i="17"/>
  <c r="D1897" i="1"/>
  <c r="E288" i="97"/>
  <c r="L288" i="97"/>
  <c r="K249" i="97"/>
  <c r="M249" i="97"/>
  <c r="M319" i="17"/>
  <c r="D16" i="90"/>
  <c r="D24" i="90"/>
  <c r="C15" i="90"/>
  <c r="D543" i="1"/>
  <c r="K31" i="90"/>
  <c r="D31" i="90"/>
  <c r="F8" i="90"/>
  <c r="F11" i="90"/>
  <c r="G13" i="90"/>
  <c r="G16" i="90"/>
  <c r="B19" i="90"/>
  <c r="B22" i="90"/>
  <c r="F24" i="90"/>
  <c r="F27" i="90"/>
  <c r="G29" i="90"/>
  <c r="B1682" i="1"/>
  <c r="C162" i="97"/>
  <c r="C161" i="98"/>
  <c r="B1681" i="1"/>
  <c r="C161" i="97"/>
  <c r="C160" i="98"/>
  <c r="B1680" i="1"/>
  <c r="C160" i="97"/>
  <c r="B1679" i="1"/>
  <c r="C159" i="97"/>
  <c r="B1678" i="1"/>
  <c r="C158" i="97"/>
  <c r="B1677" i="1"/>
  <c r="C157" i="97"/>
  <c r="C156" i="98"/>
  <c r="B1676" i="1"/>
  <c r="C156" i="97"/>
  <c r="B1674" i="1"/>
  <c r="C154" i="97"/>
  <c r="C153" i="98"/>
  <c r="H367" i="17"/>
  <c r="H387" i="36"/>
  <c r="H327" i="17"/>
  <c r="G320" i="17"/>
  <c r="G332" i="36"/>
  <c r="H20" i="90"/>
  <c r="C1461" i="1"/>
  <c r="D12" i="97"/>
  <c r="D11" i="98"/>
  <c r="D13" i="17"/>
  <c r="D1467" i="1"/>
  <c r="E18" i="97"/>
  <c r="E17" i="98"/>
  <c r="E17" i="17"/>
  <c r="D23" i="17"/>
  <c r="C1473" i="1"/>
  <c r="D24" i="97"/>
  <c r="D23" i="98"/>
  <c r="C1707" i="1"/>
  <c r="D178" i="97"/>
  <c r="C1701" i="1"/>
  <c r="D172" i="97"/>
  <c r="D171" i="98"/>
  <c r="C1711" i="1"/>
  <c r="D182" i="97"/>
  <c r="D181" i="98"/>
  <c r="J363" i="17"/>
  <c r="M363" i="17"/>
  <c r="E331" i="36"/>
  <c r="C329" i="36"/>
  <c r="H325" i="36"/>
  <c r="I59" i="36"/>
  <c r="D1565" i="1"/>
  <c r="E71" i="97"/>
  <c r="B1683" i="1"/>
  <c r="C163" i="97"/>
  <c r="C162" i="98"/>
  <c r="C1677" i="1"/>
  <c r="D157" i="97"/>
  <c r="D156" i="98"/>
  <c r="C1671" i="1"/>
  <c r="D151" i="97"/>
  <c r="D150" i="98"/>
  <c r="C1670" i="1"/>
  <c r="D150" i="97"/>
  <c r="D149" i="98"/>
  <c r="B1671" i="1"/>
  <c r="C151" i="97"/>
  <c r="C150" i="98"/>
  <c r="D1687" i="1"/>
  <c r="E167" i="97"/>
  <c r="E166" i="98"/>
  <c r="D1823" i="1"/>
  <c r="E295" i="97"/>
  <c r="E294" i="98"/>
  <c r="D1822" i="1"/>
  <c r="E294" i="97"/>
  <c r="G78" i="57"/>
  <c r="C306" i="1"/>
  <c r="D164" i="17"/>
  <c r="B104" i="58"/>
  <c r="H27" i="90"/>
  <c r="D573" i="1"/>
  <c r="D565" i="1"/>
  <c r="D556" i="1"/>
  <c r="D553" i="1"/>
  <c r="E89" i="58"/>
  <c r="B129" i="57"/>
  <c r="C839" i="1"/>
  <c r="D304" i="17"/>
  <c r="D910" i="1"/>
  <c r="E329" i="17"/>
  <c r="F1460" i="1"/>
  <c r="G11" i="97"/>
  <c r="G10" i="98"/>
  <c r="D1461" i="1"/>
  <c r="E12" i="97"/>
  <c r="E11" i="98"/>
  <c r="F1469" i="1"/>
  <c r="F1471" i="1"/>
  <c r="F1472" i="1"/>
  <c r="G1474" i="1"/>
  <c r="H25" i="97"/>
  <c r="H24" i="98"/>
  <c r="G1475" i="1"/>
  <c r="H26" i="97"/>
  <c r="H25" i="98"/>
  <c r="F1476" i="1"/>
  <c r="G27" i="97"/>
  <c r="G26" i="98"/>
  <c r="D1558" i="1"/>
  <c r="E64" i="97"/>
  <c r="E63" i="98"/>
  <c r="F1567" i="1"/>
  <c r="G73" i="97"/>
  <c r="G72" i="98"/>
  <c r="D1536" i="1"/>
  <c r="E93" i="97"/>
  <c r="E92" i="98"/>
  <c r="F1530" i="1"/>
  <c r="F1529" i="1"/>
  <c r="G1596" i="1"/>
  <c r="E1596" i="1"/>
  <c r="C1596" i="1"/>
  <c r="G1587" i="1"/>
  <c r="G1586" i="1"/>
  <c r="G1580" i="1"/>
  <c r="E1586" i="1"/>
  <c r="D1627" i="1"/>
  <c r="E121" i="97"/>
  <c r="E120" i="98"/>
  <c r="D1625" i="1"/>
  <c r="E119" i="97"/>
  <c r="E118" i="98"/>
  <c r="F1624" i="1"/>
  <c r="G118" i="97"/>
  <c r="G117" i="98"/>
  <c r="F1619" i="1"/>
  <c r="F1618" i="1"/>
  <c r="F1611" i="1"/>
  <c r="G105" i="97"/>
  <c r="G104" i="98"/>
  <c r="F1610" i="1"/>
  <c r="G104" i="97"/>
  <c r="G103" i="98"/>
  <c r="B1643" i="1"/>
  <c r="C128" i="97"/>
  <c r="C127" i="98"/>
  <c r="C1654" i="1"/>
  <c r="D139" i="97"/>
  <c r="D138" i="98"/>
  <c r="H1652" i="1"/>
  <c r="O137" i="97"/>
  <c r="I136" i="98"/>
  <c r="F1652" i="1"/>
  <c r="F1651" i="1"/>
  <c r="F1650" i="1"/>
  <c r="F1649" i="1"/>
  <c r="F1644" i="1"/>
  <c r="G129" i="97"/>
  <c r="G128" i="98"/>
  <c r="F1642" i="1"/>
  <c r="G127" i="97"/>
  <c r="G126" i="98"/>
  <c r="G1687" i="1"/>
  <c r="H167" i="97"/>
  <c r="H166" i="98"/>
  <c r="E1684" i="1"/>
  <c r="F164" i="97"/>
  <c r="F163" i="98"/>
  <c r="H1679" i="1"/>
  <c r="O159" i="97"/>
  <c r="I158" i="98"/>
  <c r="H1678" i="1"/>
  <c r="O158" i="97"/>
  <c r="I157" i="98"/>
  <c r="H1670" i="1"/>
  <c r="O150" i="97"/>
  <c r="I149" i="98"/>
  <c r="B1716" i="1"/>
  <c r="C187" i="97"/>
  <c r="E1714" i="1"/>
  <c r="F185" i="97"/>
  <c r="C1710" i="1"/>
  <c r="D181" i="97"/>
  <c r="D180" i="98"/>
  <c r="C1709" i="1"/>
  <c r="D180" i="97"/>
  <c r="D1707" i="1"/>
  <c r="E178" i="97"/>
  <c r="E177" i="98"/>
  <c r="C1700" i="1"/>
  <c r="D171" i="97"/>
  <c r="D170" i="98"/>
  <c r="C1777" i="1"/>
  <c r="E1771" i="1"/>
  <c r="F228" i="97"/>
  <c r="F227" i="98"/>
  <c r="C1790" i="1"/>
  <c r="D247" i="97"/>
  <c r="D246" i="98"/>
  <c r="C1804" i="1"/>
  <c r="D261" i="97"/>
  <c r="C1806" i="1"/>
  <c r="D263" i="97"/>
  <c r="C1837" i="1"/>
  <c r="D309" i="97"/>
  <c r="C1867" i="1"/>
  <c r="D332" i="97"/>
  <c r="C1885" i="1"/>
  <c r="D276" i="97"/>
  <c r="D275" i="98"/>
  <c r="B1474" i="1"/>
  <c r="C25" i="97"/>
  <c r="C24" i="98"/>
  <c r="D1476" i="1"/>
  <c r="E27" i="97"/>
  <c r="C1477" i="1"/>
  <c r="D28" i="97"/>
  <c r="D27" i="98"/>
  <c r="D1656" i="1"/>
  <c r="E141" i="97"/>
  <c r="C1684" i="1"/>
  <c r="D164" i="97"/>
  <c r="C1683" i="1"/>
  <c r="D163" i="97"/>
  <c r="D162" i="98"/>
  <c r="C1679" i="1"/>
  <c r="D159" i="97"/>
  <c r="D158" i="98"/>
  <c r="C1678" i="1"/>
  <c r="D158" i="97"/>
  <c r="D157" i="98"/>
  <c r="E1672" i="1"/>
  <c r="F152" i="97"/>
  <c r="F151" i="98"/>
  <c r="C1836" i="1"/>
  <c r="D308" i="97"/>
  <c r="D307" i="98"/>
  <c r="I78" i="57"/>
  <c r="C366" i="1"/>
  <c r="D216" i="17"/>
  <c r="B107" i="58"/>
  <c r="H31" i="90"/>
  <c r="C542" i="1"/>
  <c r="J30" i="90"/>
  <c r="C30" i="90"/>
  <c r="C531" i="1"/>
  <c r="J19" i="90"/>
  <c r="C19" i="90"/>
  <c r="D569" i="1"/>
  <c r="D561" i="1"/>
  <c r="E105" i="58"/>
  <c r="E97" i="58"/>
  <c r="E96" i="58"/>
  <c r="E93" i="57"/>
  <c r="C626" i="1"/>
  <c r="J52" i="90"/>
  <c r="C618" i="1"/>
  <c r="J44" i="90"/>
  <c r="C120" i="57"/>
  <c r="G129" i="58"/>
  <c r="D939" i="1"/>
  <c r="E339" i="17"/>
  <c r="G1460" i="1"/>
  <c r="H11" i="97"/>
  <c r="H10" i="98"/>
  <c r="E1465" i="1"/>
  <c r="F16" i="97"/>
  <c r="F15" i="98"/>
  <c r="H12" i="98"/>
  <c r="B70" i="58"/>
  <c r="D148" i="1"/>
  <c r="G1469" i="1"/>
  <c r="H20" i="97"/>
  <c r="H19" i="98"/>
  <c r="G1471" i="1"/>
  <c r="H22" i="97"/>
  <c r="H21" i="98"/>
  <c r="B77" i="58"/>
  <c r="D155" i="1"/>
  <c r="F1475" i="1"/>
  <c r="G26" i="97"/>
  <c r="G25" i="98"/>
  <c r="E1476" i="1"/>
  <c r="F27" i="97"/>
  <c r="F26" i="98"/>
  <c r="E1477" i="1"/>
  <c r="F28" i="97"/>
  <c r="F27" i="98"/>
  <c r="B1490" i="1"/>
  <c r="C32" i="97"/>
  <c r="C31" i="98"/>
  <c r="B1498" i="1"/>
  <c r="C40" i="97"/>
  <c r="E1506" i="1"/>
  <c r="C1505" i="1"/>
  <c r="D47" i="97"/>
  <c r="C1503" i="1"/>
  <c r="D45" i="97"/>
  <c r="G1501" i="1"/>
  <c r="H43" i="97"/>
  <c r="H42" i="98"/>
  <c r="D1496" i="1"/>
  <c r="E38" i="97"/>
  <c r="E37" i="98"/>
  <c r="B1524" i="1"/>
  <c r="C81" i="97"/>
  <c r="C80" i="98"/>
  <c r="B1529" i="1"/>
  <c r="C86" i="97"/>
  <c r="C85" i="98"/>
  <c r="B1537" i="1"/>
  <c r="C94" i="97"/>
  <c r="E1550" i="1"/>
  <c r="F56" i="97"/>
  <c r="F55" i="98"/>
  <c r="D241" i="1"/>
  <c r="F1565" i="1"/>
  <c r="G71" i="97"/>
  <c r="G70" i="98"/>
  <c r="D250" i="1"/>
  <c r="C1537" i="1"/>
  <c r="D94" i="97"/>
  <c r="D93" i="98"/>
  <c r="F1536" i="1"/>
  <c r="G93" i="97"/>
  <c r="G92" i="98"/>
  <c r="E1535" i="1"/>
  <c r="C1535" i="1"/>
  <c r="D92" i="97"/>
  <c r="D91" i="98"/>
  <c r="E1533" i="1"/>
  <c r="E1532" i="1"/>
  <c r="D1529" i="1"/>
  <c r="E86" i="97"/>
  <c r="E85" i="98"/>
  <c r="G1528" i="1"/>
  <c r="H85" i="97"/>
  <c r="H84" i="98"/>
  <c r="C1528" i="1"/>
  <c r="D85" i="97"/>
  <c r="F1527" i="1"/>
  <c r="G84" i="97"/>
  <c r="G83" i="98"/>
  <c r="E1526" i="1"/>
  <c r="G1524" i="1"/>
  <c r="H81" i="97"/>
  <c r="H80" i="98"/>
  <c r="B1585" i="1"/>
  <c r="B1593" i="1"/>
  <c r="G1595" i="1"/>
  <c r="H1591" i="1"/>
  <c r="E1587" i="1"/>
  <c r="G1581" i="1"/>
  <c r="C1581" i="1"/>
  <c r="G72" i="57"/>
  <c r="C300" i="1"/>
  <c r="G1614" i="1"/>
  <c r="H108" i="97"/>
  <c r="E1613" i="1"/>
  <c r="F107" i="97"/>
  <c r="F106" i="98"/>
  <c r="G64" i="58"/>
  <c r="D292" i="1"/>
  <c r="G1610" i="1"/>
  <c r="H104" i="97"/>
  <c r="H103" i="98"/>
  <c r="B1644" i="1"/>
  <c r="C129" i="97"/>
  <c r="C128" i="98"/>
  <c r="E1656" i="1"/>
  <c r="F141" i="97"/>
  <c r="F140" i="98"/>
  <c r="G1655" i="1"/>
  <c r="H140" i="97"/>
  <c r="H139" i="98"/>
  <c r="H1651" i="1"/>
  <c r="O136" i="97"/>
  <c r="I135" i="98"/>
  <c r="D326" i="1"/>
  <c r="C324" i="1"/>
  <c r="G1640" i="1"/>
  <c r="H125" i="97"/>
  <c r="H124" i="98"/>
  <c r="F1683" i="1"/>
  <c r="G163" i="97"/>
  <c r="G162" i="98"/>
  <c r="H1681" i="1"/>
  <c r="O161" i="97"/>
  <c r="I160" i="98"/>
  <c r="F1679" i="1"/>
  <c r="F1678" i="1"/>
  <c r="H1676" i="1"/>
  <c r="O156" i="97"/>
  <c r="I155" i="98"/>
  <c r="B1705" i="1"/>
  <c r="C176" i="97"/>
  <c r="C175" i="98"/>
  <c r="B1706" i="1"/>
  <c r="C177" i="97"/>
  <c r="C176" i="98"/>
  <c r="B1710" i="1"/>
  <c r="C181" i="97"/>
  <c r="C180" i="98"/>
  <c r="H1713" i="1"/>
  <c r="O184" i="97"/>
  <c r="I183" i="98"/>
  <c r="F1713" i="1"/>
  <c r="G184" i="97"/>
  <c r="G183" i="98"/>
  <c r="E1712" i="1"/>
  <c r="F183" i="97"/>
  <c r="G1710" i="1"/>
  <c r="H181" i="97"/>
  <c r="H180" i="98"/>
  <c r="C1706" i="1"/>
  <c r="D177" i="97"/>
  <c r="D176" i="98"/>
  <c r="G1704" i="1"/>
  <c r="H175" i="97"/>
  <c r="H174" i="98"/>
  <c r="H1776" i="1"/>
  <c r="O233" i="97"/>
  <c r="I232" i="98"/>
  <c r="C1774" i="1"/>
  <c r="F1773" i="1"/>
  <c r="G230" i="97"/>
  <c r="G229" i="98"/>
  <c r="C1773" i="1"/>
  <c r="D1771" i="1"/>
  <c r="E228" i="97"/>
  <c r="E227" i="98"/>
  <c r="H1770" i="1"/>
  <c r="O227" i="97"/>
  <c r="I226" i="98"/>
  <c r="D1770" i="1"/>
  <c r="E227" i="97"/>
  <c r="E226" i="98"/>
  <c r="F1769" i="1"/>
  <c r="C1769" i="1"/>
  <c r="D226" i="97"/>
  <c r="C1768" i="1"/>
  <c r="D225" i="97"/>
  <c r="D224" i="98"/>
  <c r="C1767" i="1"/>
  <c r="D224" i="97"/>
  <c r="D223" i="98"/>
  <c r="D1764" i="1"/>
  <c r="E221" i="97"/>
  <c r="E220" i="98"/>
  <c r="C1740" i="1"/>
  <c r="D206" i="97"/>
  <c r="D205" i="98"/>
  <c r="C1794" i="1"/>
  <c r="D251" i="97"/>
  <c r="D250" i="98"/>
  <c r="C1805" i="1"/>
  <c r="D262" i="97"/>
  <c r="D261" i="98"/>
  <c r="C1807" i="1"/>
  <c r="D264" i="97"/>
  <c r="D263" i="98"/>
  <c r="D1834" i="1"/>
  <c r="E306" i="97"/>
  <c r="E305" i="98"/>
  <c r="D1837" i="1"/>
  <c r="E309" i="97"/>
  <c r="E308" i="98"/>
  <c r="D1820" i="1"/>
  <c r="E292" i="97"/>
  <c r="E291" i="98"/>
  <c r="D1826" i="1"/>
  <c r="E298" i="97"/>
  <c r="E297" i="98"/>
  <c r="D1827" i="1"/>
  <c r="E299" i="97"/>
  <c r="E298" i="98"/>
  <c r="C1864" i="1"/>
  <c r="D329" i="97"/>
  <c r="D1865" i="1"/>
  <c r="E330" i="97"/>
  <c r="E327" i="98"/>
  <c r="D1859" i="1"/>
  <c r="E324" i="97"/>
  <c r="E321" i="98"/>
  <c r="D1860" i="1"/>
  <c r="E325" i="97"/>
  <c r="E322" i="98"/>
  <c r="D1862" i="1"/>
  <c r="E327" i="97"/>
  <c r="E324" i="98"/>
  <c r="D1863" i="1"/>
  <c r="E328" i="97"/>
  <c r="J328" i="97"/>
  <c r="D1894" i="1"/>
  <c r="E285" i="97"/>
  <c r="E284" i="98"/>
  <c r="D1896" i="1"/>
  <c r="E287" i="97"/>
  <c r="E286" i="98"/>
  <c r="D1460" i="1"/>
  <c r="E11" i="97"/>
  <c r="E10" i="98"/>
  <c r="F1468" i="1"/>
  <c r="E1474" i="1"/>
  <c r="F25" i="97"/>
  <c r="F24" i="98"/>
  <c r="B1497" i="1"/>
  <c r="C39" i="97"/>
  <c r="C38" i="98"/>
  <c r="G1507" i="1"/>
  <c r="H49" i="97"/>
  <c r="H48" i="98"/>
  <c r="D1507" i="1"/>
  <c r="E49" i="97"/>
  <c r="D1505" i="1"/>
  <c r="E47" i="97"/>
  <c r="E46" i="98"/>
  <c r="C1504" i="1"/>
  <c r="D46" i="97"/>
  <c r="E1502" i="1"/>
  <c r="C1500" i="1"/>
  <c r="D42" i="97"/>
  <c r="C1498" i="1"/>
  <c r="D40" i="97"/>
  <c r="D39" i="98"/>
  <c r="G1497" i="1"/>
  <c r="H39" i="97"/>
  <c r="H38" i="98"/>
  <c r="C1496" i="1"/>
  <c r="D38" i="97"/>
  <c r="D37" i="98"/>
  <c r="G1492" i="1"/>
  <c r="H34" i="97"/>
  <c r="H33" i="98"/>
  <c r="G1491" i="1"/>
  <c r="H33" i="97"/>
  <c r="H32" i="98"/>
  <c r="E1490" i="1"/>
  <c r="B1532" i="1"/>
  <c r="C89" i="97"/>
  <c r="C88" i="98"/>
  <c r="B1527" i="1"/>
  <c r="C84" i="97"/>
  <c r="C83" i="98"/>
  <c r="E1561" i="1"/>
  <c r="F67" i="97"/>
  <c r="F66" i="98"/>
  <c r="C1566" i="1"/>
  <c r="D72" i="97"/>
  <c r="D71" i="98"/>
  <c r="G1536" i="1"/>
  <c r="H93" i="97"/>
  <c r="H92" i="98"/>
  <c r="C1536" i="1"/>
  <c r="D93" i="97"/>
  <c r="F1533" i="1"/>
  <c r="G90" i="97"/>
  <c r="G89" i="98"/>
  <c r="F1532" i="1"/>
  <c r="F1526" i="1"/>
  <c r="G83" i="97"/>
  <c r="G82" i="98"/>
  <c r="H1524" i="1"/>
  <c r="O81" i="97"/>
  <c r="I80" i="98"/>
  <c r="G1531" i="1"/>
  <c r="H88" i="97"/>
  <c r="H87" i="98"/>
  <c r="E1594" i="1"/>
  <c r="E1592" i="1"/>
  <c r="E1591" i="1"/>
  <c r="C1589" i="1"/>
  <c r="G1585" i="1"/>
  <c r="E1582" i="1"/>
  <c r="F1623" i="1"/>
  <c r="G117" i="97"/>
  <c r="G116" i="98"/>
  <c r="F1620" i="1"/>
  <c r="F1616" i="1"/>
  <c r="G110" i="97"/>
  <c r="G109" i="98"/>
  <c r="F1612" i="1"/>
  <c r="G106" i="97"/>
  <c r="G105" i="98"/>
  <c r="B1657" i="1"/>
  <c r="C142" i="97"/>
  <c r="C141" i="98"/>
  <c r="F1656" i="1"/>
  <c r="G141" i="97"/>
  <c r="G140" i="98"/>
  <c r="F1654" i="1"/>
  <c r="G139" i="97"/>
  <c r="G138" i="98"/>
  <c r="H1647" i="1"/>
  <c r="O132" i="97"/>
  <c r="I131" i="98"/>
  <c r="F1643" i="1"/>
  <c r="G128" i="97"/>
  <c r="G127" i="98"/>
  <c r="F1682" i="1"/>
  <c r="F1680" i="1"/>
  <c r="E1676" i="1"/>
  <c r="F156" i="97"/>
  <c r="F155" i="98"/>
  <c r="F1674" i="1"/>
  <c r="G154" i="97"/>
  <c r="G153" i="98"/>
  <c r="F1672" i="1"/>
  <c r="G152" i="97"/>
  <c r="G151" i="98"/>
  <c r="C1715" i="1"/>
  <c r="D186" i="97"/>
  <c r="D185" i="98"/>
  <c r="C1708" i="1"/>
  <c r="D179" i="97"/>
  <c r="D178" i="98"/>
  <c r="B1747" i="1"/>
  <c r="C213" i="97"/>
  <c r="C212" i="98"/>
  <c r="B1776" i="1"/>
  <c r="C233" i="97"/>
  <c r="H1772" i="1"/>
  <c r="O229" i="97"/>
  <c r="I228" i="98"/>
  <c r="E1772" i="1"/>
  <c r="F229" i="97"/>
  <c r="F228" i="98"/>
  <c r="C1772" i="1"/>
  <c r="D229" i="97"/>
  <c r="D228" i="98"/>
  <c r="E1764" i="1"/>
  <c r="F221" i="97"/>
  <c r="F220" i="98"/>
  <c r="F1761" i="1"/>
  <c r="G218" i="97"/>
  <c r="G217" i="98"/>
  <c r="C1760" i="1"/>
  <c r="D217" i="97"/>
  <c r="D216" i="98"/>
  <c r="C1737" i="1"/>
  <c r="D203" i="97"/>
  <c r="D202" i="98"/>
  <c r="D1805" i="1"/>
  <c r="E262" i="97"/>
  <c r="E261" i="98"/>
  <c r="D1829" i="1"/>
  <c r="E301" i="97"/>
  <c r="D1833" i="1"/>
  <c r="E305" i="97"/>
  <c r="E304" i="98"/>
  <c r="C1865" i="1"/>
  <c r="D330" i="97"/>
  <c r="D327" i="98"/>
  <c r="C1771" i="1"/>
  <c r="D228" i="97"/>
  <c r="D227" i="98"/>
  <c r="H1768" i="1"/>
  <c r="O225" i="97"/>
  <c r="I224" i="98"/>
  <c r="D1768" i="1"/>
  <c r="E225" i="97"/>
  <c r="E224" i="98"/>
  <c r="E1766" i="1"/>
  <c r="F223" i="97"/>
  <c r="F222" i="98"/>
  <c r="F1764" i="1"/>
  <c r="G221" i="97"/>
  <c r="G220" i="98"/>
  <c r="C1761" i="1"/>
  <c r="D218" i="97"/>
  <c r="D217" i="98"/>
  <c r="E1760" i="1"/>
  <c r="F217" i="97"/>
  <c r="F216" i="98"/>
  <c r="E1744" i="1"/>
  <c r="F210" i="97"/>
  <c r="C1742" i="1"/>
  <c r="D208" i="97"/>
  <c r="E1736" i="1"/>
  <c r="F202" i="97"/>
  <c r="F201" i="98"/>
  <c r="G1730" i="1"/>
  <c r="H196" i="97"/>
  <c r="H195" i="98"/>
  <c r="C1985" i="1"/>
  <c r="D400" i="97"/>
  <c r="C2017" i="1"/>
  <c r="D423" i="97"/>
  <c r="C2006" i="1"/>
  <c r="D412" i="97"/>
  <c r="D417" i="98"/>
  <c r="C2012" i="1"/>
  <c r="D418" i="97"/>
  <c r="D423" i="98"/>
  <c r="D2135" i="1"/>
  <c r="C2137" i="1"/>
  <c r="B1805" i="1"/>
  <c r="C262" i="97"/>
  <c r="F1805" i="1"/>
  <c r="G262" i="97"/>
  <c r="G261" i="98"/>
  <c r="G1806" i="1"/>
  <c r="H263" i="97"/>
  <c r="H262" i="98"/>
  <c r="B1820" i="1"/>
  <c r="C292" i="97"/>
  <c r="C291" i="98"/>
  <c r="F1820" i="1"/>
  <c r="G292" i="97"/>
  <c r="G291" i="98"/>
  <c r="G1821" i="1"/>
  <c r="H293" i="97"/>
  <c r="H292" i="98"/>
  <c r="E1856" i="1"/>
  <c r="F321" i="97"/>
  <c r="E1884" i="1"/>
  <c r="F275" i="97"/>
  <c r="F274" i="98"/>
  <c r="B1886" i="1"/>
  <c r="C277" i="97"/>
  <c r="C276" i="98"/>
  <c r="E1889" i="1"/>
  <c r="B1894" i="1"/>
  <c r="C285" i="97"/>
  <c r="C284" i="98"/>
  <c r="B1896" i="1"/>
  <c r="C287" i="97"/>
  <c r="C286" i="98"/>
  <c r="H1858" i="1"/>
  <c r="O323" i="97"/>
  <c r="I320" i="98"/>
  <c r="Z89" i="66"/>
  <c r="I64" i="82"/>
  <c r="C1744" i="1"/>
  <c r="D1738" i="1"/>
  <c r="E204" i="97"/>
  <c r="C2091" i="1"/>
  <c r="D476" i="97"/>
  <c r="D481" i="98"/>
  <c r="B1828" i="1"/>
  <c r="C300" i="97"/>
  <c r="C299" i="98"/>
  <c r="G1829" i="1"/>
  <c r="H301" i="97"/>
  <c r="H300" i="98"/>
  <c r="E1831" i="1"/>
  <c r="F303" i="97"/>
  <c r="F302" i="98"/>
  <c r="B1832" i="1"/>
  <c r="C304" i="97"/>
  <c r="C303" i="98"/>
  <c r="F1896" i="1"/>
  <c r="G287" i="97"/>
  <c r="G286" i="98"/>
  <c r="B1910" i="1"/>
  <c r="C340" i="97"/>
  <c r="C345" i="98"/>
  <c r="E1770" i="1"/>
  <c r="F227" i="97"/>
  <c r="F226" i="98"/>
  <c r="F1768" i="1"/>
  <c r="E1767" i="1"/>
  <c r="F224" i="97"/>
  <c r="F223" i="98"/>
  <c r="H1762" i="1"/>
  <c r="O219" i="97"/>
  <c r="I218" i="98"/>
  <c r="E1762" i="1"/>
  <c r="F219" i="97"/>
  <c r="F218" i="98"/>
  <c r="H1745" i="1"/>
  <c r="O211" i="97"/>
  <c r="I210" i="98"/>
  <c r="F1745" i="1"/>
  <c r="G211" i="97"/>
  <c r="G210" i="98"/>
  <c r="C1743" i="1"/>
  <c r="G1740" i="1"/>
  <c r="H206" i="97"/>
  <c r="H205" i="98"/>
  <c r="E1739" i="1"/>
  <c r="H1738" i="1"/>
  <c r="O204" i="97"/>
  <c r="I203" i="98"/>
  <c r="H1737" i="1"/>
  <c r="O203" i="97"/>
  <c r="I202" i="98"/>
  <c r="E1737" i="1"/>
  <c r="F203" i="97"/>
  <c r="F202" i="98"/>
  <c r="G1736" i="1"/>
  <c r="H202" i="97"/>
  <c r="H201" i="98"/>
  <c r="G1732" i="1"/>
  <c r="H198" i="97"/>
  <c r="H197" i="98"/>
  <c r="C1950" i="1"/>
  <c r="D371" i="97"/>
  <c r="D376" i="98"/>
  <c r="C2037" i="1"/>
  <c r="D437" i="97"/>
  <c r="D442" i="98"/>
  <c r="D2104" i="1"/>
  <c r="G1799" i="1"/>
  <c r="H256" i="97"/>
  <c r="H255" i="98"/>
  <c r="G1802" i="1"/>
  <c r="H259" i="97"/>
  <c r="H258" i="98"/>
  <c r="G1850" i="1"/>
  <c r="H315" i="97"/>
  <c r="G1864" i="1"/>
  <c r="H329" i="97"/>
  <c r="H326" i="98"/>
  <c r="B1865" i="1"/>
  <c r="C330" i="97"/>
  <c r="F1865" i="1"/>
  <c r="G330" i="97"/>
  <c r="G327" i="98"/>
  <c r="G1866" i="1"/>
  <c r="H331" i="97"/>
  <c r="E1867" i="1"/>
  <c r="F332" i="97"/>
  <c r="F329" i="98"/>
  <c r="F1910" i="1"/>
  <c r="G340" i="97"/>
  <c r="G345" i="98"/>
  <c r="B1920" i="1"/>
  <c r="C350" i="97"/>
  <c r="C355" i="98"/>
  <c r="F1920" i="1"/>
  <c r="G1921" i="1"/>
  <c r="H351" i="97"/>
  <c r="H356" i="98"/>
  <c r="E1706" i="1"/>
  <c r="F177" i="97"/>
  <c r="F176" i="98"/>
  <c r="F1770" i="1"/>
  <c r="G1760" i="1"/>
  <c r="H217" i="97"/>
  <c r="H216" i="98"/>
  <c r="F1747" i="1"/>
  <c r="G213" i="97"/>
  <c r="G212" i="98"/>
  <c r="G1743" i="1"/>
  <c r="H209" i="97"/>
  <c r="H208" i="98"/>
  <c r="H1742" i="1"/>
  <c r="O208" i="97"/>
  <c r="I207" i="98"/>
  <c r="E1740" i="1"/>
  <c r="F206" i="97"/>
  <c r="F205" i="98"/>
  <c r="H1736" i="1"/>
  <c r="O202" i="97"/>
  <c r="I201" i="98"/>
  <c r="H1730" i="1"/>
  <c r="O196" i="97"/>
  <c r="I195" i="98"/>
  <c r="D1951" i="1"/>
  <c r="E372" i="97"/>
  <c r="E377" i="98"/>
  <c r="D1984" i="1"/>
  <c r="E399" i="97"/>
  <c r="E404" i="98"/>
  <c r="D1986" i="1"/>
  <c r="E401" i="97"/>
  <c r="E406" i="98"/>
  <c r="C2008" i="1"/>
  <c r="D414" i="97"/>
  <c r="C2045" i="1"/>
  <c r="D445" i="97"/>
  <c r="D2067" i="1"/>
  <c r="E458" i="97"/>
  <c r="E463" i="98"/>
  <c r="D2070" i="1"/>
  <c r="E461" i="97"/>
  <c r="E466" i="98"/>
  <c r="C2105" i="1"/>
  <c r="C2123" i="1"/>
  <c r="D499" i="97"/>
  <c r="H1795" i="1"/>
  <c r="O252" i="97"/>
  <c r="I251" i="98"/>
  <c r="B1797" i="1"/>
  <c r="C254" i="97"/>
  <c r="E1826" i="1"/>
  <c r="F298" i="97"/>
  <c r="F297" i="98"/>
  <c r="B1827" i="1"/>
  <c r="C299" i="97"/>
  <c r="C298" i="98"/>
  <c r="H1837" i="1"/>
  <c r="O309" i="97"/>
  <c r="I308" i="98"/>
  <c r="H1850" i="1"/>
  <c r="O315" i="97"/>
  <c r="I312" i="98"/>
  <c r="E1861" i="1"/>
  <c r="F326" i="97"/>
  <c r="B1862" i="1"/>
  <c r="C327" i="97"/>
  <c r="C324" i="98"/>
  <c r="F1862" i="1"/>
  <c r="B1916" i="1"/>
  <c r="C346" i="97"/>
  <c r="C351" i="98"/>
  <c r="G2070" i="1"/>
  <c r="H461" i="97"/>
  <c r="H466" i="98"/>
  <c r="H2071" i="1"/>
  <c r="O462" i="97"/>
  <c r="I467" i="98"/>
  <c r="E2072" i="1"/>
  <c r="F463" i="97"/>
  <c r="H2096" i="1"/>
  <c r="O481" i="97"/>
  <c r="I486" i="98"/>
  <c r="E2097" i="1"/>
  <c r="F482" i="97"/>
  <c r="F487" i="98"/>
  <c r="B2098" i="1"/>
  <c r="C483" i="97"/>
  <c r="C488" i="98"/>
  <c r="F2098" i="1"/>
  <c r="H2100" i="1"/>
  <c r="O485" i="97"/>
  <c r="I490" i="98"/>
  <c r="E2101" i="1"/>
  <c r="F486" i="97"/>
  <c r="F491" i="98"/>
  <c r="B2102" i="1"/>
  <c r="C487" i="97"/>
  <c r="C492" i="98"/>
  <c r="F2102" i="1"/>
  <c r="G2103" i="1"/>
  <c r="H488" i="97"/>
  <c r="H2106" i="1"/>
  <c r="O491" i="97"/>
  <c r="I496" i="98"/>
  <c r="E2126" i="1"/>
  <c r="F502" i="97"/>
  <c r="F507" i="98"/>
  <c r="B2127" i="1"/>
  <c r="C503" i="97"/>
  <c r="C508" i="98"/>
  <c r="F2127" i="1"/>
  <c r="G503" i="97"/>
  <c r="G508" i="98"/>
  <c r="G2128" i="1"/>
  <c r="H504" i="97"/>
  <c r="H509" i="98"/>
  <c r="E2130" i="1"/>
  <c r="F506" i="97"/>
  <c r="F511" i="98"/>
  <c r="B2131" i="1"/>
  <c r="C507" i="97"/>
  <c r="C512" i="98"/>
  <c r="F2131" i="1"/>
  <c r="G2132" i="1"/>
  <c r="H508" i="97"/>
  <c r="H513" i="98"/>
  <c r="E2134" i="1"/>
  <c r="F510" i="97"/>
  <c r="E2136" i="1"/>
  <c r="F512" i="97"/>
  <c r="C166" i="98"/>
  <c r="F13" i="98"/>
  <c r="L421" i="97"/>
  <c r="K421" i="97"/>
  <c r="J421" i="97"/>
  <c r="D357" i="98"/>
  <c r="J234" i="97"/>
  <c r="L234" i="97"/>
  <c r="M234" i="97"/>
  <c r="E159" i="98"/>
  <c r="K160" i="97"/>
  <c r="J140" i="97"/>
  <c r="K140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M357" i="17"/>
  <c r="K345" i="17"/>
  <c r="M345" i="17"/>
  <c r="K218" i="17"/>
  <c r="L327" i="17"/>
  <c r="K13" i="97"/>
  <c r="L381" i="17"/>
  <c r="J327" i="17"/>
  <c r="L333" i="36"/>
  <c r="L317" i="17"/>
  <c r="K317" i="17"/>
  <c r="M317" i="17"/>
  <c r="E259" i="98"/>
  <c r="K258" i="97"/>
  <c r="M258" i="97"/>
  <c r="J153" i="97"/>
  <c r="L155" i="97"/>
  <c r="M155" i="97"/>
  <c r="E331" i="17"/>
  <c r="E342" i="36"/>
  <c r="M349" i="97"/>
  <c r="K402" i="97"/>
  <c r="E165" i="36"/>
  <c r="L160" i="17"/>
  <c r="D391" i="98"/>
  <c r="D346" i="98"/>
  <c r="J250" i="97"/>
  <c r="L250" i="97"/>
  <c r="E155" i="98"/>
  <c r="K156" i="97"/>
  <c r="L187" i="97"/>
  <c r="D186" i="98"/>
  <c r="K165" i="97"/>
  <c r="C164" i="98"/>
  <c r="C57" i="98"/>
  <c r="J92" i="97"/>
  <c r="K92" i="97"/>
  <c r="K34" i="97"/>
  <c r="J34" i="97"/>
  <c r="K27" i="97"/>
  <c r="L27" i="97"/>
  <c r="J19" i="97"/>
  <c r="D18" i="98"/>
  <c r="K19" i="97"/>
  <c r="J11" i="97"/>
  <c r="C10" i="98"/>
  <c r="J381" i="17"/>
  <c r="K381" i="17"/>
  <c r="M381" i="17"/>
  <c r="E435" i="98"/>
  <c r="D317" i="98"/>
  <c r="E153" i="98"/>
  <c r="C58" i="98"/>
  <c r="D125" i="98"/>
  <c r="C25" i="98"/>
  <c r="J15" i="97"/>
  <c r="C14" i="98"/>
  <c r="C19" i="98"/>
  <c r="E306" i="17"/>
  <c r="E326" i="36"/>
  <c r="J305" i="17"/>
  <c r="K305" i="17"/>
  <c r="M305" i="17"/>
  <c r="K51" i="17"/>
  <c r="M51" i="17"/>
  <c r="L51" i="17"/>
  <c r="D509" i="98"/>
  <c r="D512" i="98"/>
  <c r="D502" i="98"/>
  <c r="L439" i="97"/>
  <c r="J439" i="97"/>
  <c r="M439" i="97"/>
  <c r="D436" i="98"/>
  <c r="D394" i="98"/>
  <c r="D401" i="98"/>
  <c r="D349" i="98"/>
  <c r="D321" i="98"/>
  <c r="J324" i="97"/>
  <c r="J185" i="97"/>
  <c r="L185" i="97"/>
  <c r="C71" i="98"/>
  <c r="G90" i="98"/>
  <c r="K91" i="97"/>
  <c r="M91" i="97"/>
  <c r="D15" i="98"/>
  <c r="C21" i="98"/>
  <c r="D16" i="98"/>
  <c r="L23" i="97"/>
  <c r="M23" i="97"/>
  <c r="C22" i="98"/>
  <c r="L309" i="17"/>
  <c r="E310" i="17"/>
  <c r="J164" i="17"/>
  <c r="K164" i="17"/>
  <c r="M164" i="17"/>
  <c r="C351" i="36"/>
  <c r="G377" i="36"/>
  <c r="A3" i="194"/>
  <c r="J218" i="17"/>
  <c r="J480" i="97"/>
  <c r="J253" i="97"/>
  <c r="M253" i="97"/>
  <c r="L323" i="97"/>
  <c r="M323" i="97"/>
  <c r="L478" i="97"/>
  <c r="M478" i="97"/>
  <c r="J325" i="97"/>
  <c r="L480" i="97"/>
  <c r="J388" i="97"/>
  <c r="M388" i="97"/>
  <c r="K153" i="97"/>
  <c r="M153" i="97"/>
  <c r="L92" i="97"/>
  <c r="J330" i="17"/>
  <c r="M330" i="17"/>
  <c r="J24" i="97"/>
  <c r="D459" i="98"/>
  <c r="D347" i="98"/>
  <c r="E50" i="36"/>
  <c r="K15" i="97"/>
  <c r="M15" i="97"/>
  <c r="L165" i="97"/>
  <c r="J160" i="97"/>
  <c r="J402" i="97"/>
  <c r="D70" i="98"/>
  <c r="D249" i="98"/>
  <c r="G295" i="98"/>
  <c r="D356" i="98"/>
  <c r="C233" i="98"/>
  <c r="K232" i="97"/>
  <c r="M232" i="97"/>
  <c r="J264" i="97"/>
  <c r="L264" i="97"/>
  <c r="I214" i="98"/>
  <c r="I364" i="98"/>
  <c r="K49" i="97"/>
  <c r="I75" i="98"/>
  <c r="I74" i="98"/>
  <c r="I122" i="98"/>
  <c r="I30" i="98"/>
  <c r="I454" i="98"/>
  <c r="I499" i="98"/>
  <c r="C367" i="17"/>
  <c r="E364" i="17"/>
  <c r="F364" i="17"/>
  <c r="F384" i="36"/>
  <c r="K347" i="17"/>
  <c r="G338" i="17"/>
  <c r="K338" i="17"/>
  <c r="H334" i="17"/>
  <c r="E324" i="17"/>
  <c r="O306" i="17"/>
  <c r="I326" i="36"/>
  <c r="I183" i="82"/>
  <c r="G383" i="36"/>
  <c r="F360" i="17"/>
  <c r="C331" i="17"/>
  <c r="H336" i="36"/>
  <c r="G374" i="17"/>
  <c r="F371" i="17"/>
  <c r="E367" i="17"/>
  <c r="E387" i="36"/>
  <c r="J359" i="17"/>
  <c r="M359" i="17"/>
  <c r="G341" i="17"/>
  <c r="C341" i="36"/>
  <c r="H320" i="17"/>
  <c r="J320" i="17"/>
  <c r="C306" i="17"/>
  <c r="D325" i="36"/>
  <c r="I83" i="36"/>
  <c r="I320" i="36"/>
  <c r="I339" i="36"/>
  <c r="E1492" i="1"/>
  <c r="E1493" i="1"/>
  <c r="E1495" i="1"/>
  <c r="G1552" i="1"/>
  <c r="H58" i="97"/>
  <c r="H57" i="98"/>
  <c r="H64" i="17"/>
  <c r="G1561" i="1"/>
  <c r="H67" i="97"/>
  <c r="H66" i="98"/>
  <c r="G1559" i="1"/>
  <c r="H65" i="97"/>
  <c r="H64" i="98"/>
  <c r="G1556" i="1"/>
  <c r="H62" i="97"/>
  <c r="H61" i="98"/>
  <c r="G1558" i="1"/>
  <c r="H64" i="97"/>
  <c r="H63" i="98"/>
  <c r="F1461" i="1"/>
  <c r="G12" i="97"/>
  <c r="F1463" i="1"/>
  <c r="G14" i="97"/>
  <c r="G13" i="98"/>
  <c r="C1491" i="1"/>
  <c r="D33" i="97"/>
  <c r="C1493" i="1"/>
  <c r="D35" i="97"/>
  <c r="B1560" i="1"/>
  <c r="C66" i="97"/>
  <c r="C70" i="17"/>
  <c r="E63" i="17"/>
  <c r="D1551" i="1"/>
  <c r="E57" i="97"/>
  <c r="E56" i="98"/>
  <c r="E1557" i="1"/>
  <c r="F63" i="97"/>
  <c r="F62" i="98"/>
  <c r="F67" i="17"/>
  <c r="H30" i="90"/>
  <c r="H25" i="90"/>
  <c r="H22" i="90"/>
  <c r="F1496" i="1"/>
  <c r="G38" i="97"/>
  <c r="F1501" i="1"/>
  <c r="F1502" i="1"/>
  <c r="C61" i="17"/>
  <c r="B1558" i="1"/>
  <c r="C64" i="97"/>
  <c r="B1551" i="1"/>
  <c r="C57" i="97"/>
  <c r="C1556" i="1"/>
  <c r="D62" i="97"/>
  <c r="D61" i="98"/>
  <c r="D61" i="17"/>
  <c r="D60" i="36"/>
  <c r="C1557" i="1"/>
  <c r="D63" i="97"/>
  <c r="D62" i="98"/>
  <c r="G1521" i="1"/>
  <c r="H78" i="97"/>
  <c r="H77" i="98"/>
  <c r="G1523" i="1"/>
  <c r="H80" i="97"/>
  <c r="K80" i="97"/>
  <c r="G1623" i="1"/>
  <c r="H117" i="97"/>
  <c r="H116" i="98"/>
  <c r="G1626" i="1"/>
  <c r="H120" i="97"/>
  <c r="E1641" i="1"/>
  <c r="F126" i="97"/>
  <c r="F125" i="98"/>
  <c r="E1643" i="1"/>
  <c r="F128" i="97"/>
  <c r="D1644" i="1"/>
  <c r="E129" i="97"/>
  <c r="E128" i="98"/>
  <c r="D1650" i="1"/>
  <c r="E135" i="97"/>
  <c r="E134" i="98"/>
  <c r="D1652" i="1"/>
  <c r="E137" i="97"/>
  <c r="E136" i="98"/>
  <c r="C1640" i="1"/>
  <c r="D125" i="97"/>
  <c r="C1642" i="1"/>
  <c r="D127" i="97"/>
  <c r="C1647" i="1"/>
  <c r="D132" i="97"/>
  <c r="C1649" i="1"/>
  <c r="D134" i="97"/>
  <c r="C1646" i="1"/>
  <c r="D131" i="97"/>
  <c r="C1648" i="1"/>
  <c r="D133" i="97"/>
  <c r="F1709" i="1"/>
  <c r="F1710" i="1"/>
  <c r="F1704" i="1"/>
  <c r="G175" i="97"/>
  <c r="G174" i="98"/>
  <c r="B1743" i="1"/>
  <c r="C209" i="97"/>
  <c r="B1746" i="1"/>
  <c r="C212" i="97"/>
  <c r="B1764" i="1"/>
  <c r="C221" i="97"/>
  <c r="B1765" i="1"/>
  <c r="C222" i="97"/>
  <c r="D1791" i="1"/>
  <c r="E248" i="97"/>
  <c r="D1798" i="1"/>
  <c r="E255" i="97"/>
  <c r="D1790" i="1"/>
  <c r="E247" i="97"/>
  <c r="D1802" i="1"/>
  <c r="E259" i="97"/>
  <c r="J259" i="97"/>
  <c r="D1799" i="1"/>
  <c r="E256" i="97"/>
  <c r="Z96" i="66"/>
  <c r="I71" i="82"/>
  <c r="H1865" i="1"/>
  <c r="O330" i="97"/>
  <c r="I327" i="98"/>
  <c r="C1881" i="1"/>
  <c r="D272" i="97"/>
  <c r="C1892" i="1"/>
  <c r="D283" i="97"/>
  <c r="C1890" i="1"/>
  <c r="D281" i="97"/>
  <c r="C1889" i="1"/>
  <c r="D280" i="97"/>
  <c r="C1888" i="1"/>
  <c r="D279" i="97"/>
  <c r="C1886" i="1"/>
  <c r="D277" i="97"/>
  <c r="C1884" i="1"/>
  <c r="D275" i="97"/>
  <c r="C1882" i="1"/>
  <c r="D273" i="97"/>
  <c r="G1882" i="1"/>
  <c r="H273" i="97"/>
  <c r="H272" i="98"/>
  <c r="G1893" i="1"/>
  <c r="H284" i="97"/>
  <c r="H283" i="98"/>
  <c r="G1892" i="1"/>
  <c r="H283" i="97"/>
  <c r="H282" i="98"/>
  <c r="G1890" i="1"/>
  <c r="H281" i="97"/>
  <c r="H280" i="98"/>
  <c r="G1889" i="1"/>
  <c r="H280" i="97"/>
  <c r="H279" i="98"/>
  <c r="G1888" i="1"/>
  <c r="H279" i="97"/>
  <c r="H278" i="98"/>
  <c r="G1886" i="1"/>
  <c r="H277" i="97"/>
  <c r="H276" i="98"/>
  <c r="G1884" i="1"/>
  <c r="H275" i="97"/>
  <c r="H274" i="98"/>
  <c r="G1880" i="1"/>
  <c r="H271" i="97"/>
  <c r="H270" i="98"/>
  <c r="G1881" i="1"/>
  <c r="H272" i="97"/>
  <c r="H271" i="98"/>
  <c r="H18" i="90"/>
  <c r="B1477" i="1"/>
  <c r="C28" i="97"/>
  <c r="H1460" i="1"/>
  <c r="O11" i="97"/>
  <c r="I10" i="98"/>
  <c r="G1465" i="1"/>
  <c r="H16" i="97"/>
  <c r="C1471" i="1"/>
  <c r="D22" i="97"/>
  <c r="J22" i="97"/>
  <c r="C1467" i="1"/>
  <c r="D18" i="97"/>
  <c r="K18" i="97"/>
  <c r="G1466" i="1"/>
  <c r="H17" i="97"/>
  <c r="J17" i="97"/>
  <c r="G1461" i="1"/>
  <c r="H12" i="97"/>
  <c r="H11" i="98"/>
  <c r="B1554" i="1"/>
  <c r="C60" i="97"/>
  <c r="B1555" i="1"/>
  <c r="C61" i="97"/>
  <c r="C1550" i="1"/>
  <c r="D56" i="97"/>
  <c r="D55" i="98"/>
  <c r="D62" i="17"/>
  <c r="G1550" i="1"/>
  <c r="H56" i="97"/>
  <c r="H55" i="98"/>
  <c r="H62" i="17"/>
  <c r="H61" i="36"/>
  <c r="D1553" i="1"/>
  <c r="E59" i="97"/>
  <c r="J59" i="97"/>
  <c r="D1555" i="1"/>
  <c r="E61" i="97"/>
  <c r="E60" i="98"/>
  <c r="D1552" i="1"/>
  <c r="E58" i="97"/>
  <c r="F1554" i="1"/>
  <c r="G60" i="97"/>
  <c r="G59" i="98"/>
  <c r="F1555" i="1"/>
  <c r="G61" i="97"/>
  <c r="G60" i="98"/>
  <c r="C1531" i="1"/>
  <c r="D88" i="97"/>
  <c r="C1522" i="1"/>
  <c r="D79" i="97"/>
  <c r="C1521" i="1"/>
  <c r="D78" i="97"/>
  <c r="B1612" i="1"/>
  <c r="C106" i="97"/>
  <c r="B1615" i="1"/>
  <c r="C109" i="97"/>
  <c r="E1683" i="1"/>
  <c r="F163" i="97"/>
  <c r="F162" i="98"/>
  <c r="E1686" i="1"/>
  <c r="F166" i="97"/>
  <c r="F165" i="98"/>
  <c r="H29" i="90"/>
  <c r="H26" i="90"/>
  <c r="H21" i="90"/>
  <c r="B1470" i="1"/>
  <c r="C21" i="97"/>
  <c r="F1477" i="1"/>
  <c r="G28" i="97"/>
  <c r="G27" i="98"/>
  <c r="B1494" i="1"/>
  <c r="C36" i="97"/>
  <c r="B1502" i="1"/>
  <c r="C44" i="97"/>
  <c r="F1498" i="1"/>
  <c r="E1647" i="1"/>
  <c r="F132" i="97"/>
  <c r="F131" i="98"/>
  <c r="E1650" i="1"/>
  <c r="F135" i="97"/>
  <c r="F134" i="98"/>
  <c r="E1652" i="1"/>
  <c r="F137" i="97"/>
  <c r="F136" i="98"/>
  <c r="E1653" i="1"/>
  <c r="F138" i="97"/>
  <c r="F137" i="98"/>
  <c r="C1702" i="1"/>
  <c r="D173" i="97"/>
  <c r="C1705" i="1"/>
  <c r="D176" i="97"/>
  <c r="C1703" i="1"/>
  <c r="D174" i="97"/>
  <c r="E1701" i="1"/>
  <c r="F172" i="97"/>
  <c r="L172" i="97"/>
  <c r="E1704" i="1"/>
  <c r="F175" i="97"/>
  <c r="F174" i="98"/>
  <c r="E1713" i="1"/>
  <c r="F184" i="97"/>
  <c r="C1821" i="1"/>
  <c r="D293" i="97"/>
  <c r="C1823" i="1"/>
  <c r="D295" i="97"/>
  <c r="D294" i="98"/>
  <c r="Z86" i="66"/>
  <c r="I61" i="82"/>
  <c r="H1855" i="1"/>
  <c r="O320" i="97"/>
  <c r="I317" i="98"/>
  <c r="H1854" i="1"/>
  <c r="O319" i="97"/>
  <c r="I316" i="98"/>
  <c r="D1885" i="1"/>
  <c r="E276" i="97"/>
  <c r="D1883" i="1"/>
  <c r="E274" i="97"/>
  <c r="L274" i="97"/>
  <c r="D1882" i="1"/>
  <c r="E273" i="97"/>
  <c r="E272" i="98"/>
  <c r="H1883" i="1"/>
  <c r="O274" i="97"/>
  <c r="I273" i="98"/>
  <c r="Z37" i="66"/>
  <c r="I83" i="82"/>
  <c r="H1892" i="1"/>
  <c r="O283" i="97"/>
  <c r="I282" i="98"/>
  <c r="Z45" i="66"/>
  <c r="I91" i="82"/>
  <c r="E1896" i="1"/>
  <c r="F287" i="97"/>
  <c r="E1894" i="1"/>
  <c r="F285" i="97"/>
  <c r="E1893" i="1"/>
  <c r="F284" i="97"/>
  <c r="H1897" i="1"/>
  <c r="O288" i="97"/>
  <c r="I287" i="98"/>
  <c r="Z53" i="66"/>
  <c r="I99" i="82"/>
  <c r="E1918" i="1"/>
  <c r="F348" i="97"/>
  <c r="E1922" i="1"/>
  <c r="F352" i="97"/>
  <c r="K352" i="97"/>
  <c r="E1917" i="1"/>
  <c r="F347" i="97"/>
  <c r="E1912" i="1"/>
  <c r="F342" i="97"/>
  <c r="L342" i="97"/>
  <c r="E1920" i="1"/>
  <c r="F350" i="97"/>
  <c r="E1910" i="1"/>
  <c r="F340" i="97"/>
  <c r="J340" i="97"/>
  <c r="E1921" i="1"/>
  <c r="F351" i="97"/>
  <c r="E1916" i="1"/>
  <c r="F346" i="97"/>
  <c r="L346" i="97"/>
  <c r="E1911" i="1"/>
  <c r="F341" i="97"/>
  <c r="G1911" i="1"/>
  <c r="H341" i="97"/>
  <c r="H346" i="98"/>
  <c r="G1913" i="1"/>
  <c r="H343" i="97"/>
  <c r="H348" i="98"/>
  <c r="D1915" i="1"/>
  <c r="E345" i="97"/>
  <c r="D1913" i="1"/>
  <c r="E343" i="97"/>
  <c r="E348" i="98"/>
  <c r="H1913" i="1"/>
  <c r="O343" i="97"/>
  <c r="I348" i="98"/>
  <c r="H1912" i="1"/>
  <c r="O342" i="97"/>
  <c r="I347" i="98"/>
  <c r="H1915" i="1"/>
  <c r="O345" i="97"/>
  <c r="I350" i="98"/>
  <c r="E1923" i="1"/>
  <c r="F353" i="97"/>
  <c r="J353" i="97"/>
  <c r="E1926" i="1"/>
  <c r="F356" i="97"/>
  <c r="E1924" i="1"/>
  <c r="F354" i="97"/>
  <c r="B1948" i="1"/>
  <c r="C369" i="97"/>
  <c r="B1942" i="1"/>
  <c r="C363" i="97"/>
  <c r="B1951" i="1"/>
  <c r="C372" i="97"/>
  <c r="B1950" i="1"/>
  <c r="C371" i="97"/>
  <c r="B1952" i="1"/>
  <c r="C373" i="97"/>
  <c r="B1947" i="1"/>
  <c r="C368" i="97"/>
  <c r="B1940" i="1"/>
  <c r="C361" i="97"/>
  <c r="B1941" i="1"/>
  <c r="C362" i="97"/>
  <c r="B1946" i="1"/>
  <c r="C367" i="97"/>
  <c r="F1942" i="1"/>
  <c r="G363" i="97"/>
  <c r="G368" i="98"/>
  <c r="F1946" i="1"/>
  <c r="G367" i="97"/>
  <c r="G372" i="98"/>
  <c r="F1941" i="1"/>
  <c r="G362" i="97"/>
  <c r="G367" i="98"/>
  <c r="D1941" i="1"/>
  <c r="E362" i="97"/>
  <c r="E367" i="98"/>
  <c r="D1943" i="1"/>
  <c r="E364" i="97"/>
  <c r="H1943" i="1"/>
  <c r="O364" i="97"/>
  <c r="I369" i="98"/>
  <c r="H1941" i="1"/>
  <c r="O362" i="97"/>
  <c r="I367" i="98"/>
  <c r="E1943" i="1"/>
  <c r="F364" i="97"/>
  <c r="F369" i="98"/>
  <c r="E1945" i="1"/>
  <c r="F366" i="97"/>
  <c r="F371" i="98"/>
  <c r="B1945" i="1"/>
  <c r="C366" i="97"/>
  <c r="B1944" i="1"/>
  <c r="C365" i="97"/>
  <c r="F1944" i="1"/>
  <c r="G365" i="97"/>
  <c r="G370" i="98"/>
  <c r="F1945" i="1"/>
  <c r="G366" i="97"/>
  <c r="G371" i="98"/>
  <c r="B1953" i="1"/>
  <c r="C374" i="97"/>
  <c r="B1956" i="1"/>
  <c r="C377" i="97"/>
  <c r="B1954" i="1"/>
  <c r="C375" i="97"/>
  <c r="F1953" i="1"/>
  <c r="G374" i="97"/>
  <c r="G379" i="98"/>
  <c r="F1956" i="1"/>
  <c r="G377" i="97"/>
  <c r="G382" i="98"/>
  <c r="F1954" i="1"/>
  <c r="G375" i="97"/>
  <c r="G380" i="98"/>
  <c r="G1982" i="1"/>
  <c r="H397" i="97"/>
  <c r="H402" i="98"/>
  <c r="G1981" i="1"/>
  <c r="H396" i="97"/>
  <c r="K396" i="97"/>
  <c r="G1980" i="1"/>
  <c r="H395" i="97"/>
  <c r="K395" i="97"/>
  <c r="G1978" i="1"/>
  <c r="H393" i="97"/>
  <c r="G1977" i="1"/>
  <c r="H392" i="97"/>
  <c r="J392" i="97"/>
  <c r="G1976" i="1"/>
  <c r="H391" i="97"/>
  <c r="G1970" i="1"/>
  <c r="H385" i="97"/>
  <c r="G1971" i="1"/>
  <c r="H386" i="97"/>
  <c r="C1984" i="1"/>
  <c r="D399" i="97"/>
  <c r="C1986" i="1"/>
  <c r="D401" i="97"/>
  <c r="C1983" i="1"/>
  <c r="D398" i="97"/>
  <c r="D2007" i="1"/>
  <c r="E413" i="97"/>
  <c r="D2012" i="1"/>
  <c r="E418" i="97"/>
  <c r="D2010" i="1"/>
  <c r="E416" i="97"/>
  <c r="D2000" i="1"/>
  <c r="E406" i="97"/>
  <c r="D2006" i="1"/>
  <c r="E412" i="97"/>
  <c r="D2002" i="1"/>
  <c r="E408" i="97"/>
  <c r="E413" i="98"/>
  <c r="D2001" i="1"/>
  <c r="E407" i="97"/>
  <c r="E412" i="98"/>
  <c r="H2007" i="1"/>
  <c r="O413" i="97"/>
  <c r="I418" i="98"/>
  <c r="H2002" i="1"/>
  <c r="O408" i="97"/>
  <c r="I413" i="98"/>
  <c r="H2012" i="1"/>
  <c r="O418" i="97"/>
  <c r="I423" i="98"/>
  <c r="H2011" i="1"/>
  <c r="O417" i="97"/>
  <c r="I422" i="98"/>
  <c r="H2010" i="1"/>
  <c r="O416" i="97"/>
  <c r="I421" i="98"/>
  <c r="H2006" i="1"/>
  <c r="O412" i="97"/>
  <c r="I417" i="98"/>
  <c r="H2000" i="1"/>
  <c r="O406" i="97"/>
  <c r="I411" i="98"/>
  <c r="H2008" i="1"/>
  <c r="O414" i="97"/>
  <c r="I419" i="98"/>
  <c r="B2001" i="1"/>
  <c r="C407" i="97"/>
  <c r="B2003" i="1"/>
  <c r="C409" i="97"/>
  <c r="C2002" i="1"/>
  <c r="D408" i="97"/>
  <c r="C2005" i="1"/>
  <c r="D411" i="97"/>
  <c r="C2003" i="1"/>
  <c r="D409" i="97"/>
  <c r="D414" i="98"/>
  <c r="G2003" i="1"/>
  <c r="H409" i="97"/>
  <c r="H414" i="98"/>
  <c r="G2002" i="1"/>
  <c r="H408" i="97"/>
  <c r="H413" i="98"/>
  <c r="H2004" i="1"/>
  <c r="O410" i="97"/>
  <c r="I415" i="98"/>
  <c r="H2005" i="1"/>
  <c r="O411" i="97"/>
  <c r="I416" i="98"/>
  <c r="D2014" i="1"/>
  <c r="E420" i="97"/>
  <c r="D2016" i="1"/>
  <c r="E422" i="97"/>
  <c r="H2014" i="1"/>
  <c r="O420" i="97"/>
  <c r="I425" i="98"/>
  <c r="H2013" i="1"/>
  <c r="O419" i="97"/>
  <c r="I424" i="98"/>
  <c r="E2041" i="1"/>
  <c r="F441" i="97"/>
  <c r="E2040" i="1"/>
  <c r="F440" i="97"/>
  <c r="L440" i="97"/>
  <c r="E2031" i="1"/>
  <c r="F431" i="97"/>
  <c r="E2042" i="1"/>
  <c r="F442" i="97"/>
  <c r="E2036" i="1"/>
  <c r="F436" i="97"/>
  <c r="E2032" i="1"/>
  <c r="F432" i="97"/>
  <c r="E2030" i="1"/>
  <c r="F430" i="97"/>
  <c r="F435" i="98"/>
  <c r="E2037" i="1"/>
  <c r="F437" i="97"/>
  <c r="E2038" i="1"/>
  <c r="F438" i="97"/>
  <c r="G2031" i="1"/>
  <c r="H431" i="97"/>
  <c r="H436" i="98"/>
  <c r="G2033" i="1"/>
  <c r="H433" i="97"/>
  <c r="K433" i="97"/>
  <c r="H2035" i="1"/>
  <c r="O435" i="97"/>
  <c r="I440" i="98"/>
  <c r="H2032" i="1"/>
  <c r="O432" i="97"/>
  <c r="I437" i="98"/>
  <c r="E2035" i="1"/>
  <c r="F435" i="97"/>
  <c r="E2034" i="1"/>
  <c r="F434" i="97"/>
  <c r="L434" i="97"/>
  <c r="E2043" i="1"/>
  <c r="F443" i="97"/>
  <c r="E2046" i="1"/>
  <c r="F446" i="97"/>
  <c r="E2044" i="1"/>
  <c r="F444" i="97"/>
  <c r="B2061" i="1"/>
  <c r="C452" i="97"/>
  <c r="B2062" i="1"/>
  <c r="C453" i="97"/>
  <c r="B2071" i="1"/>
  <c r="C462" i="97"/>
  <c r="B2067" i="1"/>
  <c r="C458" i="97"/>
  <c r="B2066" i="1"/>
  <c r="C457" i="97"/>
  <c r="B2068" i="1"/>
  <c r="C459" i="97"/>
  <c r="B2060" i="1"/>
  <c r="C451" i="97"/>
  <c r="B2070" i="1"/>
  <c r="C461" i="97"/>
  <c r="F2062" i="1"/>
  <c r="G453" i="97"/>
  <c r="G458" i="98"/>
  <c r="F2061" i="1"/>
  <c r="G452" i="97"/>
  <c r="G457" i="98"/>
  <c r="F2072" i="1"/>
  <c r="F2070" i="1"/>
  <c r="F2068" i="1"/>
  <c r="F2066" i="1"/>
  <c r="G457" i="97"/>
  <c r="G462" i="98"/>
  <c r="F2060" i="1"/>
  <c r="G451" i="97"/>
  <c r="G456" i="98"/>
  <c r="F2071" i="1"/>
  <c r="F2067" i="1"/>
  <c r="G458" i="97"/>
  <c r="G463" i="98"/>
  <c r="E2063" i="1"/>
  <c r="F454" i="97"/>
  <c r="K454" i="97"/>
  <c r="E2062" i="1"/>
  <c r="F453" i="97"/>
  <c r="F458" i="98"/>
  <c r="E2065" i="1"/>
  <c r="F456" i="97"/>
  <c r="F461" i="98"/>
  <c r="B2065" i="1"/>
  <c r="C456" i="97"/>
  <c r="B2064" i="1"/>
  <c r="C455" i="97"/>
  <c r="F2065" i="1"/>
  <c r="G456" i="97"/>
  <c r="G461" i="98"/>
  <c r="F2064" i="1"/>
  <c r="G455" i="97"/>
  <c r="G460" i="98"/>
  <c r="D1502" i="1"/>
  <c r="E44" i="97"/>
  <c r="E43" i="98"/>
  <c r="D1501" i="1"/>
  <c r="E43" i="97"/>
  <c r="G1499" i="1"/>
  <c r="H41" i="97"/>
  <c r="D1497" i="1"/>
  <c r="E39" i="97"/>
  <c r="D1490" i="1"/>
  <c r="E32" i="97"/>
  <c r="B1561" i="1"/>
  <c r="C67" i="97"/>
  <c r="B1567" i="1"/>
  <c r="C73" i="97"/>
  <c r="H1554" i="1"/>
  <c r="O60" i="97"/>
  <c r="I59" i="98"/>
  <c r="H1557" i="1"/>
  <c r="O63" i="97"/>
  <c r="I62" i="98"/>
  <c r="E1558" i="1"/>
  <c r="F64" i="97"/>
  <c r="F63" i="98"/>
  <c r="E1559" i="1"/>
  <c r="G1560" i="1"/>
  <c r="H66" i="97"/>
  <c r="H65" i="98"/>
  <c r="G1562" i="1"/>
  <c r="H68" i="97"/>
  <c r="D1563" i="1"/>
  <c r="E69" i="97"/>
  <c r="K69" i="97"/>
  <c r="G1564" i="1"/>
  <c r="H70" i="97"/>
  <c r="H69" i="98"/>
  <c r="G1567" i="1"/>
  <c r="H73" i="97"/>
  <c r="H72" i="98"/>
  <c r="E1534" i="1"/>
  <c r="H1533" i="1"/>
  <c r="O90" i="97"/>
  <c r="I89" i="98"/>
  <c r="H1532" i="1"/>
  <c r="O89" i="97"/>
  <c r="I88" i="98"/>
  <c r="C1526" i="1"/>
  <c r="D83" i="97"/>
  <c r="C1597" i="1"/>
  <c r="C1595" i="1"/>
  <c r="E1590" i="1"/>
  <c r="E1589" i="1"/>
  <c r="E1588" i="1"/>
  <c r="D1583" i="1"/>
  <c r="E1580" i="1"/>
  <c r="B1624" i="1"/>
  <c r="C118" i="97"/>
  <c r="B1610" i="1"/>
  <c r="C104" i="97"/>
  <c r="B1616" i="1"/>
  <c r="C110" i="97"/>
  <c r="B1620" i="1"/>
  <c r="C114" i="97"/>
  <c r="B1623" i="1"/>
  <c r="C117" i="97"/>
  <c r="E1624" i="1"/>
  <c r="F118" i="97"/>
  <c r="F117" i="98"/>
  <c r="G1654" i="1"/>
  <c r="H139" i="97"/>
  <c r="D1651" i="1"/>
  <c r="E136" i="97"/>
  <c r="C1650" i="1"/>
  <c r="D135" i="97"/>
  <c r="C1644" i="1"/>
  <c r="D129" i="97"/>
  <c r="E1674" i="1"/>
  <c r="F154" i="97"/>
  <c r="F153" i="98"/>
  <c r="E1671" i="1"/>
  <c r="F151" i="97"/>
  <c r="E1670" i="1"/>
  <c r="F150" i="97"/>
  <c r="F1711" i="1"/>
  <c r="F1708" i="1"/>
  <c r="B1761" i="1"/>
  <c r="C218" i="97"/>
  <c r="B1767" i="1"/>
  <c r="C224" i="97"/>
  <c r="B1771" i="1"/>
  <c r="C228" i="97"/>
  <c r="C1887" i="1"/>
  <c r="D278" i="97"/>
  <c r="G1887" i="1"/>
  <c r="H278" i="97"/>
  <c r="H277" i="98"/>
  <c r="C1891" i="1"/>
  <c r="D282" i="97"/>
  <c r="G1891" i="1"/>
  <c r="H282" i="97"/>
  <c r="H281" i="98"/>
  <c r="E1914" i="1"/>
  <c r="F344" i="97"/>
  <c r="K344" i="97"/>
  <c r="E1919" i="1"/>
  <c r="B1949" i="1"/>
  <c r="C370" i="97"/>
  <c r="G1974" i="1"/>
  <c r="H389" i="97"/>
  <c r="J389" i="97"/>
  <c r="G1979" i="1"/>
  <c r="H394" i="97"/>
  <c r="H399" i="98"/>
  <c r="D2004" i="1"/>
  <c r="E410" i="97"/>
  <c r="D2009" i="1"/>
  <c r="E415" i="97"/>
  <c r="H2009" i="1"/>
  <c r="O415" i="97"/>
  <c r="I420" i="98"/>
  <c r="E2039" i="1"/>
  <c r="F2069" i="1"/>
  <c r="G1612" i="1"/>
  <c r="H106" i="97"/>
  <c r="H105" i="98"/>
  <c r="G1615" i="1"/>
  <c r="H109" i="97"/>
  <c r="H108" i="98"/>
  <c r="C1833" i="1"/>
  <c r="D305" i="97"/>
  <c r="C1834" i="1"/>
  <c r="D306" i="97"/>
  <c r="G1834" i="1"/>
  <c r="H306" i="97"/>
  <c r="H305" i="98"/>
  <c r="G1833" i="1"/>
  <c r="H305" i="97"/>
  <c r="H304" i="98"/>
  <c r="G1836" i="1"/>
  <c r="H308" i="97"/>
  <c r="Z72" i="66"/>
  <c r="I47" i="82"/>
  <c r="H1834" i="1"/>
  <c r="O306" i="97"/>
  <c r="I305" i="98"/>
  <c r="H1836" i="1"/>
  <c r="O308" i="97"/>
  <c r="I307" i="98"/>
  <c r="Z76" i="66"/>
  <c r="I51" i="82"/>
  <c r="B1550" i="1"/>
  <c r="C56" i="97"/>
  <c r="B1559" i="1"/>
  <c r="C65" i="97"/>
  <c r="B1557" i="1"/>
  <c r="C63" i="97"/>
  <c r="C1559" i="1"/>
  <c r="D65" i="97"/>
  <c r="D64" i="98"/>
  <c r="C1561" i="1"/>
  <c r="D67" i="97"/>
  <c r="D66" i="98"/>
  <c r="F1566" i="1"/>
  <c r="G72" i="97"/>
  <c r="H1563" i="1"/>
  <c r="O69" i="97"/>
  <c r="I68" i="98"/>
  <c r="C1529" i="1"/>
  <c r="D86" i="97"/>
  <c r="C1524" i="1"/>
  <c r="D81" i="97"/>
  <c r="G1525" i="1"/>
  <c r="H82" i="97"/>
  <c r="H81" i="98"/>
  <c r="C1520" i="1"/>
  <c r="D77" i="97"/>
  <c r="F1594" i="1"/>
  <c r="C1594" i="1"/>
  <c r="B1627" i="1"/>
  <c r="C121" i="97"/>
  <c r="F1625" i="1"/>
  <c r="G119" i="97"/>
  <c r="G118" i="98"/>
  <c r="C1652" i="1"/>
  <c r="D137" i="97"/>
  <c r="D1641" i="1"/>
  <c r="E126" i="97"/>
  <c r="E1687" i="1"/>
  <c r="F167" i="97"/>
  <c r="F166" i="98"/>
  <c r="G1717" i="1"/>
  <c r="H188" i="97"/>
  <c r="H187" i="98"/>
  <c r="F1706" i="1"/>
  <c r="G177" i="97"/>
  <c r="G176" i="98"/>
  <c r="F1700" i="1"/>
  <c r="G171" i="97"/>
  <c r="G170" i="98"/>
  <c r="B1760" i="1"/>
  <c r="C217" i="97"/>
  <c r="B1766" i="1"/>
  <c r="C223" i="97"/>
  <c r="B1770" i="1"/>
  <c r="C227" i="97"/>
  <c r="B1773" i="1"/>
  <c r="C230" i="97"/>
  <c r="H1774" i="1"/>
  <c r="O231" i="97"/>
  <c r="I230" i="98"/>
  <c r="O62" i="17"/>
  <c r="I61" i="36"/>
  <c r="H1550" i="1"/>
  <c r="O56" i="97"/>
  <c r="I55" i="98"/>
  <c r="C1582" i="1"/>
  <c r="C1583" i="1"/>
  <c r="C1585" i="1"/>
  <c r="D1610" i="1"/>
  <c r="E104" i="97"/>
  <c r="E103" i="98"/>
  <c r="D1612" i="1"/>
  <c r="E106" i="97"/>
  <c r="E105" i="98"/>
  <c r="D1618" i="1"/>
  <c r="E112" i="97"/>
  <c r="D1619" i="1"/>
  <c r="E113" i="97"/>
  <c r="D1683" i="1"/>
  <c r="E163" i="97"/>
  <c r="D1686" i="1"/>
  <c r="E166" i="97"/>
  <c r="F1734" i="1"/>
  <c r="G200" i="97"/>
  <c r="G199" i="98"/>
  <c r="F1735" i="1"/>
  <c r="G201" i="97"/>
  <c r="G200" i="98"/>
  <c r="H1731" i="1"/>
  <c r="O197" i="97"/>
  <c r="I196" i="98"/>
  <c r="H1733" i="1"/>
  <c r="O199" i="97"/>
  <c r="I198" i="98"/>
  <c r="D1739" i="1"/>
  <c r="E205" i="97"/>
  <c r="D1740" i="1"/>
  <c r="E206" i="97"/>
  <c r="D1730" i="1"/>
  <c r="E196" i="97"/>
  <c r="E195" i="98"/>
  <c r="D1731" i="1"/>
  <c r="E197" i="97"/>
  <c r="D1734" i="1"/>
  <c r="E200" i="97"/>
  <c r="C69" i="17"/>
  <c r="F62" i="17"/>
  <c r="F61" i="36"/>
  <c r="D71" i="17"/>
  <c r="F1497" i="1"/>
  <c r="G39" i="97"/>
  <c r="G38" i="98"/>
  <c r="C1495" i="1"/>
  <c r="D37" i="97"/>
  <c r="F1491" i="1"/>
  <c r="G33" i="97"/>
  <c r="G32" i="98"/>
  <c r="B1556" i="1"/>
  <c r="C62" i="97"/>
  <c r="B1564" i="1"/>
  <c r="C70" i="97"/>
  <c r="E1552" i="1"/>
  <c r="F58" i="97"/>
  <c r="F57" i="98"/>
  <c r="G1554" i="1"/>
  <c r="H60" i="97"/>
  <c r="H59" i="98"/>
  <c r="G1557" i="1"/>
  <c r="H63" i="97"/>
  <c r="H62" i="98"/>
  <c r="H1561" i="1"/>
  <c r="O67" i="97"/>
  <c r="I66" i="98"/>
  <c r="E1537" i="1"/>
  <c r="G1533" i="1"/>
  <c r="H90" i="97"/>
  <c r="H89" i="98"/>
  <c r="C1533" i="1"/>
  <c r="D90" i="97"/>
  <c r="G1532" i="1"/>
  <c r="H89" i="97"/>
  <c r="H88" i="98"/>
  <c r="C1532" i="1"/>
  <c r="D89" i="97"/>
  <c r="G1527" i="1"/>
  <c r="H84" i="97"/>
  <c r="H83" i="98"/>
  <c r="C1527" i="1"/>
  <c r="D84" i="97"/>
  <c r="C1525" i="1"/>
  <c r="D82" i="97"/>
  <c r="G1520" i="1"/>
  <c r="H77" i="97"/>
  <c r="H76" i="98"/>
  <c r="G1594" i="1"/>
  <c r="G1583" i="1"/>
  <c r="B1611" i="1"/>
  <c r="C105" i="97"/>
  <c r="B1617" i="1"/>
  <c r="C111" i="97"/>
  <c r="B1621" i="1"/>
  <c r="C115" i="97"/>
  <c r="G1625" i="1"/>
  <c r="H119" i="97"/>
  <c r="H118" i="98"/>
  <c r="E1625" i="1"/>
  <c r="F119" i="97"/>
  <c r="E1657" i="1"/>
  <c r="F142" i="97"/>
  <c r="C1653" i="1"/>
  <c r="D138" i="97"/>
  <c r="D1649" i="1"/>
  <c r="E134" i="97"/>
  <c r="E133" i="98"/>
  <c r="E1646" i="1"/>
  <c r="F131" i="97"/>
  <c r="F130" i="98"/>
  <c r="E1640" i="1"/>
  <c r="F125" i="97"/>
  <c r="F124" i="98"/>
  <c r="E1682" i="1"/>
  <c r="F162" i="97"/>
  <c r="E1681" i="1"/>
  <c r="F161" i="97"/>
  <c r="E1677" i="1"/>
  <c r="F157" i="97"/>
  <c r="F1717" i="1"/>
  <c r="G188" i="97"/>
  <c r="G1715" i="1"/>
  <c r="H186" i="97"/>
  <c r="F1712" i="1"/>
  <c r="E1711" i="1"/>
  <c r="F182" i="97"/>
  <c r="E1710" i="1"/>
  <c r="F181" i="97"/>
  <c r="E1708" i="1"/>
  <c r="F179" i="97"/>
  <c r="E1702" i="1"/>
  <c r="F173" i="97"/>
  <c r="F172" i="98"/>
  <c r="E1700" i="1"/>
  <c r="F171" i="97"/>
  <c r="B1762" i="1"/>
  <c r="C219" i="97"/>
  <c r="B1768" i="1"/>
  <c r="C225" i="97"/>
  <c r="B1772" i="1"/>
  <c r="C229" i="97"/>
  <c r="G1774" i="1"/>
  <c r="H231" i="97"/>
  <c r="E1942" i="1"/>
  <c r="F363" i="97"/>
  <c r="F368" i="98"/>
  <c r="H2016" i="1"/>
  <c r="O422" i="97"/>
  <c r="I427" i="98"/>
  <c r="D1794" i="1"/>
  <c r="E251" i="97"/>
  <c r="C1733" i="1"/>
  <c r="D199" i="97"/>
  <c r="C1735" i="1"/>
  <c r="D201" i="97"/>
  <c r="D200" i="98"/>
  <c r="G1862" i="1"/>
  <c r="H327" i="97"/>
  <c r="G1857" i="1"/>
  <c r="H322" i="97"/>
  <c r="G1854" i="1"/>
  <c r="H319" i="97"/>
  <c r="G1852" i="1"/>
  <c r="H317" i="97"/>
  <c r="H314" i="98"/>
  <c r="D1852" i="1"/>
  <c r="E317" i="97"/>
  <c r="D1855" i="1"/>
  <c r="E320" i="97"/>
  <c r="D1853" i="1"/>
  <c r="E318" i="97"/>
  <c r="L318" i="97"/>
  <c r="H1860" i="1"/>
  <c r="O325" i="97"/>
  <c r="I322" i="98"/>
  <c r="Z91" i="66"/>
  <c r="I66" i="82"/>
  <c r="G1763" i="1"/>
  <c r="H220" i="97"/>
  <c r="H219" i="98"/>
  <c r="D1736" i="1"/>
  <c r="E202" i="97"/>
  <c r="C2096" i="1"/>
  <c r="D481" i="97"/>
  <c r="G2102" i="1"/>
  <c r="H487" i="97"/>
  <c r="H492" i="98"/>
  <c r="D2131" i="1"/>
  <c r="E507" i="97"/>
  <c r="G1823" i="1"/>
  <c r="H295" i="97"/>
  <c r="H294" i="98"/>
  <c r="C1880" i="1"/>
  <c r="D271" i="97"/>
  <c r="B1763" i="1"/>
  <c r="C220" i="97"/>
  <c r="G1765" i="1"/>
  <c r="H222" i="97"/>
  <c r="H221" i="98"/>
  <c r="G1747" i="1"/>
  <c r="H213" i="97"/>
  <c r="D1747" i="1"/>
  <c r="G1746" i="1"/>
  <c r="H212" i="97"/>
  <c r="H211" i="98"/>
  <c r="G1745" i="1"/>
  <c r="H211" i="97"/>
  <c r="D1745" i="1"/>
  <c r="D1737" i="1"/>
  <c r="E203" i="97"/>
  <c r="E1734" i="1"/>
  <c r="F200" i="97"/>
  <c r="F199" i="98"/>
  <c r="G1735" i="1"/>
  <c r="H201" i="97"/>
  <c r="H200" i="98"/>
  <c r="E1732" i="1"/>
  <c r="F198" i="97"/>
  <c r="F197" i="98"/>
  <c r="C1732" i="1"/>
  <c r="D198" i="97"/>
  <c r="E1730" i="1"/>
  <c r="F196" i="97"/>
  <c r="F195" i="98"/>
  <c r="B2073" i="1"/>
  <c r="C464" i="97"/>
  <c r="B2076" i="1"/>
  <c r="C467" i="97"/>
  <c r="F2073" i="1"/>
  <c r="G464" i="97"/>
  <c r="G469" i="98"/>
  <c r="F2076" i="1"/>
  <c r="G467" i="97"/>
  <c r="G472" i="98"/>
  <c r="F2074" i="1"/>
  <c r="G465" i="97"/>
  <c r="C2090" i="1"/>
  <c r="D475" i="97"/>
  <c r="C2101" i="1"/>
  <c r="D486" i="97"/>
  <c r="C2097" i="1"/>
  <c r="D482" i="97"/>
  <c r="C2102" i="1"/>
  <c r="D487" i="97"/>
  <c r="C2098" i="1"/>
  <c r="D483" i="97"/>
  <c r="G2101" i="1"/>
  <c r="H486" i="97"/>
  <c r="H491" i="98"/>
  <c r="G2097" i="1"/>
  <c r="H482" i="97"/>
  <c r="H487" i="98"/>
  <c r="G2090" i="1"/>
  <c r="H475" i="97"/>
  <c r="H480" i="98"/>
  <c r="G2100" i="1"/>
  <c r="H485" i="97"/>
  <c r="H490" i="98"/>
  <c r="G2096" i="1"/>
  <c r="H481" i="97"/>
  <c r="H486" i="98"/>
  <c r="G2091" i="1"/>
  <c r="H476" i="97"/>
  <c r="C2106" i="1"/>
  <c r="C2103" i="1"/>
  <c r="G2106" i="1"/>
  <c r="H491" i="97"/>
  <c r="G2104" i="1"/>
  <c r="H489" i="97"/>
  <c r="D2130" i="1"/>
  <c r="E506" i="97"/>
  <c r="D2128" i="1"/>
  <c r="E504" i="97"/>
  <c r="D2126" i="1"/>
  <c r="E502" i="97"/>
  <c r="L502" i="97"/>
  <c r="D2121" i="1"/>
  <c r="E497" i="97"/>
  <c r="K497" i="97"/>
  <c r="D2132" i="1"/>
  <c r="E508" i="97"/>
  <c r="E513" i="98"/>
  <c r="D2127" i="1"/>
  <c r="E503" i="97"/>
  <c r="E508" i="98"/>
  <c r="D2120" i="1"/>
  <c r="E496" i="97"/>
  <c r="L496" i="97"/>
  <c r="H2131" i="1"/>
  <c r="O507" i="97"/>
  <c r="I512" i="98"/>
  <c r="H2122" i="1"/>
  <c r="O498" i="97"/>
  <c r="I503" i="98"/>
  <c r="H2132" i="1"/>
  <c r="O508" i="97"/>
  <c r="I513" i="98"/>
  <c r="H2127" i="1"/>
  <c r="O503" i="97"/>
  <c r="I508" i="98"/>
  <c r="H2120" i="1"/>
  <c r="O496" i="97"/>
  <c r="I501" i="98"/>
  <c r="D2124" i="1"/>
  <c r="E500" i="97"/>
  <c r="D2125" i="1"/>
  <c r="E501" i="97"/>
  <c r="H2133" i="1"/>
  <c r="O509" i="97"/>
  <c r="I514" i="98"/>
  <c r="H2136" i="1"/>
  <c r="O512" i="97"/>
  <c r="I517" i="98"/>
  <c r="H2134" i="1"/>
  <c r="O510" i="97"/>
  <c r="I515" i="98"/>
  <c r="B2069" i="1"/>
  <c r="C460" i="97"/>
  <c r="C2094" i="1"/>
  <c r="D479" i="97"/>
  <c r="G2094" i="1"/>
  <c r="H479" i="97"/>
  <c r="H484" i="98"/>
  <c r="C2099" i="1"/>
  <c r="D484" i="97"/>
  <c r="G2099" i="1"/>
  <c r="H484" i="97"/>
  <c r="H489" i="98"/>
  <c r="H2124" i="1"/>
  <c r="O500" i="97"/>
  <c r="I505" i="98"/>
  <c r="D2129" i="1"/>
  <c r="E505" i="97"/>
  <c r="E510" i="98"/>
  <c r="H2129" i="1"/>
  <c r="O505" i="97"/>
  <c r="I510" i="98"/>
  <c r="C1828" i="1"/>
  <c r="D300" i="97"/>
  <c r="C1827" i="1"/>
  <c r="D299" i="97"/>
  <c r="C1826" i="1"/>
  <c r="D298" i="97"/>
  <c r="C1832" i="1"/>
  <c r="D304" i="97"/>
  <c r="C1831" i="1"/>
  <c r="D303" i="97"/>
  <c r="C1830" i="1"/>
  <c r="D302" i="97"/>
  <c r="G1832" i="1"/>
  <c r="H304" i="97"/>
  <c r="H303" i="98"/>
  <c r="G1831" i="1"/>
  <c r="H303" i="97"/>
  <c r="H302" i="98"/>
  <c r="G1830" i="1"/>
  <c r="H302" i="97"/>
  <c r="H301" i="98"/>
  <c r="G1824" i="1"/>
  <c r="H296" i="97"/>
  <c r="H295" i="98"/>
  <c r="G1820" i="1"/>
  <c r="H292" i="97"/>
  <c r="B1735" i="1"/>
  <c r="C201" i="97"/>
  <c r="E1761" i="1"/>
  <c r="F218" i="97"/>
  <c r="F217" i="98"/>
  <c r="C1747" i="1"/>
  <c r="C1746" i="1"/>
  <c r="C1745" i="1"/>
  <c r="E1743" i="1"/>
  <c r="F209" i="97"/>
  <c r="F208" i="98"/>
  <c r="C1741" i="1"/>
  <c r="D207" i="97"/>
  <c r="C1730" i="1"/>
  <c r="D196" i="97"/>
  <c r="D1825" i="1"/>
  <c r="E297" i="97"/>
  <c r="G1851" i="1"/>
  <c r="H316" i="97"/>
  <c r="C2100" i="1"/>
  <c r="D485" i="97"/>
  <c r="H2125" i="1"/>
  <c r="O501" i="97"/>
  <c r="I506" i="98"/>
  <c r="D2134" i="1"/>
  <c r="H2128" i="1"/>
  <c r="O504" i="97"/>
  <c r="I509" i="98"/>
  <c r="H2130" i="1"/>
  <c r="O506" i="97"/>
  <c r="I511" i="98"/>
  <c r="Z83" i="66"/>
  <c r="I58" i="82"/>
  <c r="H1821" i="1"/>
  <c r="O293" i="97"/>
  <c r="I292" i="98"/>
  <c r="H1864" i="1"/>
  <c r="O329" i="97"/>
  <c r="I326" i="98"/>
  <c r="F515" i="98"/>
  <c r="K510" i="97"/>
  <c r="J510" i="97"/>
  <c r="L510" i="97"/>
  <c r="M510" i="97"/>
  <c r="D504" i="98"/>
  <c r="K499" i="97"/>
  <c r="L499" i="97"/>
  <c r="J445" i="97"/>
  <c r="K445" i="97"/>
  <c r="L445" i="97"/>
  <c r="D450" i="98"/>
  <c r="K321" i="97"/>
  <c r="J321" i="97"/>
  <c r="L321" i="97"/>
  <c r="M321" i="97"/>
  <c r="F318" i="98"/>
  <c r="L400" i="97"/>
  <c r="D405" i="98"/>
  <c r="K400" i="97"/>
  <c r="J400" i="97"/>
  <c r="M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/>
  <c r="E131" i="98"/>
  <c r="E180" i="17"/>
  <c r="L108" i="97"/>
  <c r="K108" i="97"/>
  <c r="J108" i="97"/>
  <c r="M108" i="97"/>
  <c r="H107" i="98"/>
  <c r="J85" i="97"/>
  <c r="K85" i="97"/>
  <c r="L85" i="97"/>
  <c r="M85" i="97"/>
  <c r="D84" i="98"/>
  <c r="D596" i="1"/>
  <c r="D52" i="90"/>
  <c r="F88" i="123"/>
  <c r="D225" i="36"/>
  <c r="K216" i="17"/>
  <c r="L216" i="17"/>
  <c r="J216" i="17"/>
  <c r="M216" i="17"/>
  <c r="L332" i="97"/>
  <c r="D329" i="98"/>
  <c r="J332" i="97"/>
  <c r="K332" i="97"/>
  <c r="M332" i="97"/>
  <c r="J261" i="97"/>
  <c r="L261" i="97"/>
  <c r="D260" i="98"/>
  <c r="K261" i="97"/>
  <c r="M261" i="97"/>
  <c r="F184" i="98"/>
  <c r="K185" i="97"/>
  <c r="D324" i="36"/>
  <c r="J304" i="17"/>
  <c r="L304" i="17"/>
  <c r="K304" i="17"/>
  <c r="D505" i="1"/>
  <c r="S23" i="90"/>
  <c r="D23" i="90"/>
  <c r="C87" i="123"/>
  <c r="D12" i="36"/>
  <c r="K13" i="17"/>
  <c r="L13" i="17"/>
  <c r="J13" i="17"/>
  <c r="H338" i="36"/>
  <c r="K327" i="17"/>
  <c r="C155" i="98"/>
  <c r="J156" i="97"/>
  <c r="L156" i="97"/>
  <c r="L160" i="97"/>
  <c r="C159" i="98"/>
  <c r="K160" i="17"/>
  <c r="J160" i="17"/>
  <c r="M160" i="17"/>
  <c r="M185" i="97"/>
  <c r="M327" i="17"/>
  <c r="K152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M331" i="97"/>
  <c r="L315" i="97"/>
  <c r="J315" i="97"/>
  <c r="H312" i="98"/>
  <c r="K315" i="97"/>
  <c r="M315" i="97"/>
  <c r="L204" i="97"/>
  <c r="E203" i="98"/>
  <c r="J204" i="97"/>
  <c r="K204" i="97"/>
  <c r="M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M233" i="97"/>
  <c r="K226" i="97"/>
  <c r="D225" i="98"/>
  <c r="L226" i="97"/>
  <c r="J226" i="97"/>
  <c r="L183" i="97"/>
  <c r="F182" i="98"/>
  <c r="K183" i="97"/>
  <c r="J183" i="97"/>
  <c r="D178" i="17"/>
  <c r="C1645" i="1"/>
  <c r="D130" i="97"/>
  <c r="D1562" i="1"/>
  <c r="E68" i="97"/>
  <c r="E67" i="98"/>
  <c r="E72" i="17"/>
  <c r="L47" i="97"/>
  <c r="J47" i="97"/>
  <c r="K47" i="97"/>
  <c r="M47" i="97"/>
  <c r="D46" i="98"/>
  <c r="D588" i="1"/>
  <c r="D44" i="90"/>
  <c r="F80" i="123"/>
  <c r="D508" i="1"/>
  <c r="S26" i="90"/>
  <c r="D26" i="90"/>
  <c r="C90" i="123"/>
  <c r="K141" i="97"/>
  <c r="E140" i="98"/>
  <c r="L141" i="97"/>
  <c r="J141" i="97"/>
  <c r="M141" i="97"/>
  <c r="K263" i="97"/>
  <c r="D262" i="98"/>
  <c r="J263" i="97"/>
  <c r="L263" i="97"/>
  <c r="E340" i="36"/>
  <c r="L329" i="17"/>
  <c r="J329" i="17"/>
  <c r="K329" i="17"/>
  <c r="M329" i="17"/>
  <c r="E70" i="98"/>
  <c r="L71" i="97"/>
  <c r="D177" i="98"/>
  <c r="L178" i="97"/>
  <c r="J178" i="97"/>
  <c r="K178" i="97"/>
  <c r="C158" i="98"/>
  <c r="J159" i="97"/>
  <c r="K159" i="97"/>
  <c r="L159" i="97"/>
  <c r="M140" i="97"/>
  <c r="L11" i="97"/>
  <c r="K324" i="97"/>
  <c r="L34" i="97"/>
  <c r="J488" i="97"/>
  <c r="H493" i="98"/>
  <c r="K488" i="97"/>
  <c r="L488" i="97"/>
  <c r="K254" i="97"/>
  <c r="J254" i="97"/>
  <c r="L254" i="97"/>
  <c r="M254" i="97"/>
  <c r="C253" i="98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M46" i="97"/>
  <c r="K288" i="97"/>
  <c r="J288" i="97"/>
  <c r="M288" i="97"/>
  <c r="E287" i="98"/>
  <c r="J329" i="97"/>
  <c r="K329" i="97"/>
  <c r="L329" i="97"/>
  <c r="M329" i="97"/>
  <c r="D326" i="98"/>
  <c r="D1611" i="1"/>
  <c r="E105" i="97"/>
  <c r="E104" i="98"/>
  <c r="E150" i="17"/>
  <c r="D1613" i="1"/>
  <c r="E107" i="97"/>
  <c r="J45" i="97"/>
  <c r="K45" i="97"/>
  <c r="L45" i="97"/>
  <c r="M45" i="97"/>
  <c r="D44" i="98"/>
  <c r="D1475" i="1"/>
  <c r="E26" i="97"/>
  <c r="E26" i="17"/>
  <c r="D1474" i="1"/>
  <c r="E25" i="97"/>
  <c r="C850" i="1"/>
  <c r="D308" i="17"/>
  <c r="B120" i="57"/>
  <c r="C830" i="1"/>
  <c r="D301" i="17"/>
  <c r="D587" i="1"/>
  <c r="D43" i="90"/>
  <c r="F79" i="123"/>
  <c r="L164" i="97"/>
  <c r="K164" i="97"/>
  <c r="D163" i="98"/>
  <c r="J164" i="97"/>
  <c r="D306" i="98"/>
  <c r="J307" i="97"/>
  <c r="K307" i="97"/>
  <c r="M307" i="97"/>
  <c r="L180" i="97"/>
  <c r="D179" i="98"/>
  <c r="K180" i="97"/>
  <c r="J180" i="97"/>
  <c r="K294" i="97"/>
  <c r="J294" i="97"/>
  <c r="L294" i="97"/>
  <c r="M294" i="97"/>
  <c r="E293" i="98"/>
  <c r="E16" i="36"/>
  <c r="K17" i="17"/>
  <c r="L17" i="17"/>
  <c r="J17" i="17"/>
  <c r="C157" i="98"/>
  <c r="J158" i="97"/>
  <c r="L158" i="97"/>
  <c r="K158" i="97"/>
  <c r="M158" i="97"/>
  <c r="K431" i="97"/>
  <c r="J341" i="97"/>
  <c r="L273" i="97"/>
  <c r="M49" i="97"/>
  <c r="J152" i="97"/>
  <c r="D306" i="17"/>
  <c r="D326" i="36"/>
  <c r="K325" i="97"/>
  <c r="L152" i="97"/>
  <c r="J13" i="97"/>
  <c r="M13" i="97"/>
  <c r="J326" i="97"/>
  <c r="L326" i="97"/>
  <c r="K326" i="97"/>
  <c r="M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M328" i="97"/>
  <c r="C1621" i="1"/>
  <c r="D115" i="97"/>
  <c r="D114" i="98"/>
  <c r="D158" i="17"/>
  <c r="D1567" i="1"/>
  <c r="E73" i="97"/>
  <c r="E72" i="98"/>
  <c r="E81" i="17"/>
  <c r="C93" i="98"/>
  <c r="J94" i="97"/>
  <c r="K94" i="97"/>
  <c r="L94" i="97"/>
  <c r="L40" i="97"/>
  <c r="C39" i="98"/>
  <c r="J40" i="97"/>
  <c r="K40" i="97"/>
  <c r="M40" i="97"/>
  <c r="D1469" i="1"/>
  <c r="E20" i="97"/>
  <c r="E19" i="17"/>
  <c r="E349" i="36"/>
  <c r="J339" i="17"/>
  <c r="L339" i="17"/>
  <c r="K339" i="17"/>
  <c r="C584" i="1"/>
  <c r="C40" i="90"/>
  <c r="F46" i="123"/>
  <c r="E26" i="98"/>
  <c r="J27" i="97"/>
  <c r="D308" i="98"/>
  <c r="J309" i="97"/>
  <c r="K309" i="97"/>
  <c r="L309" i="97"/>
  <c r="C186" i="98"/>
  <c r="J187" i="97"/>
  <c r="K187" i="97"/>
  <c r="M187" i="97"/>
  <c r="D580" i="1"/>
  <c r="D36" i="90"/>
  <c r="F72" i="123"/>
  <c r="D169" i="36"/>
  <c r="L164" i="17"/>
  <c r="D22" i="36"/>
  <c r="J23" i="17"/>
  <c r="K23" i="17"/>
  <c r="M23" i="17"/>
  <c r="L23" i="17"/>
  <c r="J284" i="97"/>
  <c r="E341" i="17"/>
  <c r="K341" i="17"/>
  <c r="L325" i="97"/>
  <c r="M325" i="97"/>
  <c r="M324" i="97"/>
  <c r="M34" i="97"/>
  <c r="M156" i="97"/>
  <c r="E351" i="36"/>
  <c r="K11" i="97"/>
  <c r="M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M71" i="17"/>
  <c r="E196" i="98"/>
  <c r="L197" i="97"/>
  <c r="J197" i="97"/>
  <c r="K197" i="97"/>
  <c r="E165" i="98"/>
  <c r="L166" i="97"/>
  <c r="J166" i="97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73" i="97"/>
  <c r="L73" i="97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J109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M19" i="97"/>
  <c r="M27" i="97"/>
  <c r="M165" i="97"/>
  <c r="L256" i="97"/>
  <c r="L351" i="97"/>
  <c r="K386" i="97"/>
  <c r="M402" i="97"/>
  <c r="L505" i="97"/>
  <c r="M24" i="97"/>
  <c r="M160" i="97"/>
  <c r="L126" i="97"/>
  <c r="J167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L118" i="97"/>
  <c r="J118" i="97"/>
  <c r="K118" i="97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M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M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K60" i="97"/>
  <c r="J60" i="97"/>
  <c r="C59" i="98"/>
  <c r="L60" i="97"/>
  <c r="D21" i="98"/>
  <c r="L22" i="97"/>
  <c r="K22" i="97"/>
  <c r="D274" i="98"/>
  <c r="J275" i="97"/>
  <c r="K275" i="97"/>
  <c r="L275" i="97"/>
  <c r="M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M212" i="97"/>
  <c r="J132" i="97"/>
  <c r="D131" i="98"/>
  <c r="L132" i="97"/>
  <c r="K132" i="97"/>
  <c r="H119" i="98"/>
  <c r="K120" i="97"/>
  <c r="L120" i="97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/>
  <c r="C342" i="36"/>
  <c r="K331" i="17"/>
  <c r="J331" i="17"/>
  <c r="M331" i="17"/>
  <c r="L331" i="17"/>
  <c r="G348" i="36"/>
  <c r="L338" i="17"/>
  <c r="J338" i="17"/>
  <c r="M338" i="17"/>
  <c r="K367" i="17"/>
  <c r="J367" i="17"/>
  <c r="M367" i="17"/>
  <c r="C387" i="36"/>
  <c r="L367" i="17"/>
  <c r="J16" i="97"/>
  <c r="K343" i="97"/>
  <c r="L154" i="97"/>
  <c r="L430" i="97"/>
  <c r="L16" i="97"/>
  <c r="J72" i="97"/>
  <c r="L150" i="97"/>
  <c r="K422" i="97"/>
  <c r="J320" i="97"/>
  <c r="K394" i="97"/>
  <c r="K430" i="97"/>
  <c r="M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L111" i="97"/>
  <c r="J111" i="97"/>
  <c r="K111" i="97"/>
  <c r="K89" i="97"/>
  <c r="L89" i="97"/>
  <c r="D88" i="98"/>
  <c r="J89" i="97"/>
  <c r="K37" i="97"/>
  <c r="D36" i="98"/>
  <c r="J37" i="97"/>
  <c r="L37" i="97"/>
  <c r="C68" i="36"/>
  <c r="J69" i="17"/>
  <c r="K69" i="17"/>
  <c r="M69" i="17"/>
  <c r="L69" i="17"/>
  <c r="E205" i="98"/>
  <c r="J206" i="97"/>
  <c r="K206" i="97"/>
  <c r="L206" i="97"/>
  <c r="M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M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K68" i="97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L341" i="97"/>
  <c r="M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M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L306" i="17"/>
  <c r="J306" i="17"/>
  <c r="C326" i="36"/>
  <c r="K306" i="17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M505" i="97"/>
  <c r="L394" i="97"/>
  <c r="K150" i="97"/>
  <c r="M150" i="97"/>
  <c r="L353" i="97"/>
  <c r="K393" i="97"/>
  <c r="J507" i="97"/>
  <c r="J346" i="97"/>
  <c r="K172" i="97"/>
  <c r="M172" i="97"/>
  <c r="J296" i="97"/>
  <c r="L343" i="97"/>
  <c r="J434" i="97"/>
  <c r="L508" i="97"/>
  <c r="K506" i="97"/>
  <c r="K58" i="97"/>
  <c r="K177" i="97"/>
  <c r="K503" i="97"/>
  <c r="M503" i="97"/>
  <c r="M218" i="17"/>
  <c r="K371" i="17"/>
  <c r="M371" i="17"/>
  <c r="J175" i="97"/>
  <c r="K364" i="17"/>
  <c r="M364" i="17"/>
  <c r="L14" i="97"/>
  <c r="L167" i="97"/>
  <c r="K72" i="97"/>
  <c r="M72" i="97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M327" i="97"/>
  <c r="J225" i="97"/>
  <c r="L225" i="97"/>
  <c r="C224" i="98"/>
  <c r="K225" i="97"/>
  <c r="F178" i="98"/>
  <c r="L179" i="97"/>
  <c r="K179" i="97"/>
  <c r="J179" i="97"/>
  <c r="M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M163" i="97"/>
  <c r="C226" i="98"/>
  <c r="K227" i="97"/>
  <c r="J227" i="97"/>
  <c r="L227" i="97"/>
  <c r="D136" i="98"/>
  <c r="J137" i="97"/>
  <c r="K137" i="97"/>
  <c r="L137" i="97"/>
  <c r="M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M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M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J356" i="97"/>
  <c r="L356" i="97"/>
  <c r="M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M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M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M80" i="97"/>
  <c r="J35" i="97"/>
  <c r="D34" i="98"/>
  <c r="L35" i="97"/>
  <c r="K35" i="97"/>
  <c r="H63" i="36"/>
  <c r="J64" i="17"/>
  <c r="L64" i="17"/>
  <c r="K64" i="17"/>
  <c r="G351" i="36"/>
  <c r="L341" i="17"/>
  <c r="G394" i="36"/>
  <c r="K374" i="17"/>
  <c r="L374" i="17"/>
  <c r="J374" i="17"/>
  <c r="E335" i="36"/>
  <c r="L324" i="17"/>
  <c r="J324" i="17"/>
  <c r="K324" i="17"/>
  <c r="N330" i="36"/>
  <c r="K432" i="97"/>
  <c r="M432" i="97"/>
  <c r="K397" i="97"/>
  <c r="J422" i="97"/>
  <c r="K350" i="97"/>
  <c r="M350" i="97"/>
  <c r="L175" i="97"/>
  <c r="J506" i="97"/>
  <c r="L284" i="97"/>
  <c r="L391" i="97"/>
  <c r="M480" i="97"/>
  <c r="L17" i="97"/>
  <c r="L393" i="97"/>
  <c r="J431" i="97"/>
  <c r="M431" i="97"/>
  <c r="K500" i="97"/>
  <c r="M500" i="97"/>
  <c r="K504" i="97"/>
  <c r="M504" i="97"/>
  <c r="L295" i="97"/>
  <c r="L296" i="97"/>
  <c r="J343" i="97"/>
  <c r="L454" i="97"/>
  <c r="L397" i="97"/>
  <c r="L177" i="97"/>
  <c r="J256" i="97"/>
  <c r="J351" i="97"/>
  <c r="K348" i="97"/>
  <c r="M348" i="97"/>
  <c r="K440" i="97"/>
  <c r="M440" i="97"/>
  <c r="J341" i="17"/>
  <c r="M341" i="17"/>
  <c r="M325" i="17"/>
  <c r="L18" i="97"/>
  <c r="J342" i="97"/>
  <c r="L395" i="97"/>
  <c r="J68" i="97"/>
  <c r="J334" i="17"/>
  <c r="L59" i="97"/>
  <c r="K166" i="97"/>
  <c r="M166" i="97"/>
  <c r="J14" i="97"/>
  <c r="L58" i="97"/>
  <c r="K167" i="97"/>
  <c r="M167" i="97"/>
  <c r="L442" i="97"/>
  <c r="E25" i="36"/>
  <c r="K26" i="17"/>
  <c r="J26" i="17"/>
  <c r="M26" i="17"/>
  <c r="L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M81" i="17"/>
  <c r="L81" i="17"/>
  <c r="E24" i="98"/>
  <c r="K25" i="97"/>
  <c r="J25" i="97"/>
  <c r="L25" i="97"/>
  <c r="E155" i="36"/>
  <c r="J150" i="17"/>
  <c r="K150" i="17"/>
  <c r="M150" i="17"/>
  <c r="L150" i="17"/>
  <c r="E71" i="36"/>
  <c r="J72" i="17"/>
  <c r="K72" i="17"/>
  <c r="M72" i="17"/>
  <c r="L72" i="17"/>
  <c r="M395" i="97"/>
  <c r="M396" i="97"/>
  <c r="M152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J158" i="17"/>
  <c r="M158" i="17"/>
  <c r="L158" i="17"/>
  <c r="D321" i="36"/>
  <c r="J301" i="17"/>
  <c r="K301" i="17"/>
  <c r="D303" i="17"/>
  <c r="L301" i="17"/>
  <c r="E25" i="98"/>
  <c r="J26" i="97"/>
  <c r="K26" i="97"/>
  <c r="L26" i="97"/>
  <c r="M26" i="97"/>
  <c r="L130" i="97"/>
  <c r="D129" i="98"/>
  <c r="J130" i="97"/>
  <c r="K130" i="97"/>
  <c r="E183" i="36"/>
  <c r="J180" i="17"/>
  <c r="K180" i="17"/>
  <c r="M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1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306" i="1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120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73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7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0" i="17"/>
  <c r="M303" i="17"/>
</calcChain>
</file>

<file path=xl/sharedStrings.xml><?xml version="1.0" encoding="utf-8"?>
<sst xmlns="http://schemas.openxmlformats.org/spreadsheetml/2006/main" count="11635" uniqueCount="2260">
  <si>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</si>
  <si>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</si>
  <si>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</si>
  <si>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</si>
  <si>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</si>
  <si>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</si>
  <si>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</si>
  <si>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</si>
  <si>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</si>
  <si>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</si>
  <si>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</si>
  <si>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</si>
  <si>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</si>
  <si>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</si>
  <si>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</si>
  <si>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</si>
  <si>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</si>
  <si>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</si>
  <si>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</si>
  <si>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</si>
  <si>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</si>
  <si>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</si>
  <si>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</si>
  <si>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</si>
  <si>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</si>
  <si>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</si>
  <si>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</si>
  <si>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</si>
  <si>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</si>
  <si>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</si>
  <si>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</si>
  <si>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</si>
  <si>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</si>
  <si>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</si>
  <si>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</si>
  <si>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</si>
  <si>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</si>
  <si>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</si>
  <si>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</si>
  <si>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</si>
  <si>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</si>
  <si>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</si>
  <si>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</si>
  <si>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</si>
  <si>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</si>
  <si>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</si>
  <si>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</si>
  <si>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</si>
  <si>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</si>
  <si>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</si>
  <si>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</si>
  <si>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</si>
  <si>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</si>
  <si>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</si>
  <si>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</si>
  <si>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</si>
  <si>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</si>
  <si>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</si>
  <si>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</si>
  <si>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</si>
  <si>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</si>
  <si>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</si>
  <si>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</si>
  <si>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</si>
  <si>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</si>
  <si>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</si>
  <si>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</si>
  <si>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</si>
  <si>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</si>
  <si>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</si>
  <si>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</si>
  <si>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</si>
  <si>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</si>
  <si>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</si>
  <si>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</si>
  <si>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</si>
  <si>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</si>
  <si>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</si>
  <si>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</si>
  <si>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</si>
  <si>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</si>
  <si>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</si>
  <si>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</si>
  <si>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</si>
  <si>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</si>
  <si>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</si>
  <si>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</si>
  <si>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</si>
  <si>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</si>
  <si>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</si>
  <si>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</si>
  <si>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</si>
  <si>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</si>
  <si>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</si>
  <si>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</si>
  <si>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</si>
  <si>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</si>
  <si>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</si>
  <si>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</si>
  <si>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</si>
  <si>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</si>
  <si>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</si>
  <si>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</si>
  <si>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</si>
  <si>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</si>
  <si>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</si>
  <si>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</si>
  <si>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</si>
  <si>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</si>
  <si>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</si>
  <si>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</si>
  <si>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</si>
  <si>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</si>
  <si>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</si>
  <si>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</si>
  <si>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</si>
  <si>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</si>
  <si>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</si>
  <si>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</si>
  <si>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</si>
  <si>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</si>
  <si>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</si>
  <si>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</si>
  <si>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</si>
  <si>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</si>
  <si>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</si>
  <si>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</si>
  <si>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</si>
  <si>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</si>
  <si>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</si>
  <si>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</si>
  <si>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</si>
  <si>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</si>
  <si>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</si>
  <si>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</si>
  <si>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</si>
  <si>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</si>
  <si>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</si>
  <si>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</si>
  <si>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</si>
  <si>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</si>
  <si>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</si>
  <si>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</si>
  <si>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</si>
  <si>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</si>
  <si>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</si>
  <si>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</si>
  <si>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</si>
  <si>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</si>
  <si>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</si>
  <si>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</si>
  <si>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</si>
  <si>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</si>
  <si>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</si>
  <si>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</si>
  <si>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</si>
  <si>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</si>
  <si>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</si>
  <si>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</si>
  <si>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</si>
  <si>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</si>
  <si>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</si>
  <si>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</si>
  <si>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</si>
  <si>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</si>
  <si>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</si>
  <si>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</si>
  <si>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</si>
  <si>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</si>
  <si>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</si>
  <si>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</si>
  <si>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</si>
  <si>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</si>
  <si>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</si>
  <si>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</si>
  <si>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</si>
  <si>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</si>
  <si>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</si>
  <si>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</si>
  <si>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</si>
  <si>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</si>
  <si>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</si>
  <si>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</si>
  <si>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</si>
  <si>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</si>
  <si>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</si>
  <si>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</si>
  <si>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</si>
  <si>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</si>
  <si>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</si>
  <si>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</si>
  <si>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</si>
  <si>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</si>
  <si>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</si>
  <si>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</si>
  <si>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</si>
  <si>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</si>
  <si>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</si>
  <si>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</si>
  <si>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</si>
  <si>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</si>
  <si>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</si>
  <si>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</si>
  <si>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</si>
  <si>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</si>
  <si>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</si>
  <si>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</si>
  <si>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</si>
  <si>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</si>
  <si>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</si>
  <si>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</si>
  <si>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</si>
  <si>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</si>
  <si>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</si>
  <si>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</si>
  <si>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</si>
  <si>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</si>
  <si>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</si>
  <si>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</si>
  <si>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</si>
  <si>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</si>
  <si>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</si>
  <si>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</si>
  <si>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</si>
  <si>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</si>
  <si>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</si>
  <si>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</si>
  <si>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</si>
  <si>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</si>
  <si>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</si>
  <si>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</si>
  <si>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</si>
  <si>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</si>
  <si>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</si>
  <si>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</si>
  <si>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</si>
  <si>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</si>
  <si>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</si>
  <si>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</si>
  <si>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</si>
  <si>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</si>
  <si>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</si>
  <si>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</si>
  <si>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</si>
  <si>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</si>
  <si>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</si>
  <si>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</si>
  <si>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</si>
  <si>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</si>
  <si>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</si>
  <si>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</si>
  <si>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</si>
  <si>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</si>
  <si>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</si>
  <si>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</si>
  <si>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</si>
  <si>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</si>
  <si>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</si>
  <si>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</si>
  <si>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</si>
  <si>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</si>
  <si>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</si>
  <si>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</si>
  <si>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</si>
  <si>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</si>
  <si>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</si>
  <si>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</si>
  <si>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</si>
  <si>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</si>
  <si>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</si>
  <si>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</si>
  <si>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</si>
  <si>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</si>
  <si>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</si>
  <si>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</si>
  <si>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</si>
  <si>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</si>
  <si>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</si>
  <si>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</si>
  <si>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</si>
  <si>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</si>
  <si>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</si>
  <si>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</si>
  <si>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</si>
  <si>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</si>
  <si>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</si>
  <si>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</si>
  <si>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</si>
  <si>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</si>
  <si>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</si>
  <si>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</si>
  <si>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</si>
  <si>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</si>
  <si>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</si>
  <si>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</si>
  <si>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</si>
  <si>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</si>
  <si>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</si>
  <si>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</si>
  <si>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</si>
  <si>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</si>
  <si>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</si>
  <si>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</si>
  <si>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</si>
  <si>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</si>
  <si>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</si>
  <si>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</si>
  <si>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</si>
  <si>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</si>
  <si>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</si>
  <si>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</si>
  <si>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</si>
  <si>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</si>
  <si>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</si>
  <si>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</si>
  <si>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</si>
  <si>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</si>
  <si>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</si>
  <si>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</si>
  <si>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</si>
  <si>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</si>
  <si>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</si>
  <si>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</si>
  <si>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</si>
  <si>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</si>
  <si>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</si>
  <si>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</si>
  <si>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</si>
  <si>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</si>
  <si>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</si>
  <si>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</si>
  <si>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</si>
  <si>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</si>
  <si>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</si>
  <si>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</si>
  <si>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</si>
  <si>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</si>
  <si>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</si>
  <si>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</si>
  <si>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</si>
  <si>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</si>
  <si>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</si>
  <si>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</si>
  <si>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</si>
  <si>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</si>
  <si>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</si>
  <si>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</si>
  <si>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</si>
  <si>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</si>
  <si>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</si>
  <si>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</si>
  <si>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</si>
  <si>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</si>
  <si>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</si>
  <si>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</si>
  <si>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</si>
  <si>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</si>
  <si>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</si>
  <si>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</si>
  <si>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</si>
  <si>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</si>
  <si>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</si>
  <si>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</si>
  <si>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</si>
  <si>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</si>
  <si>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</si>
  <si>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</si>
  <si>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</si>
  <si>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</si>
  <si>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</si>
  <si>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</si>
  <si>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</si>
  <si>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</si>
  <si>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</si>
  <si>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</si>
  <si>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</si>
  <si>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</si>
  <si>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</si>
  <si>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</si>
  <si>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</si>
  <si>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</si>
  <si>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</si>
  <si>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</si>
  <si>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</si>
  <si>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</si>
  <si>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</si>
  <si>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</si>
  <si>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</si>
  <si>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</si>
  <si>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</si>
  <si>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</si>
  <si>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</si>
  <si>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</si>
  <si>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</si>
  <si>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</si>
  <si>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</si>
  <si>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</si>
  <si>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</si>
  <si>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</si>
  <si>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</si>
  <si>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</si>
  <si>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</si>
  <si>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</si>
  <si>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</si>
  <si>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</si>
  <si>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</si>
  <si>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</si>
  <si>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</si>
  <si>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</si>
  <si>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</si>
  <si>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</si>
  <si>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</si>
  <si>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</si>
  <si>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</si>
  <si>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</si>
  <si>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</si>
  <si>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</si>
  <si>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</si>
  <si>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</si>
  <si>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</si>
  <si>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</si>
  <si>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</si>
  <si>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</si>
  <si>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</si>
  <si>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</si>
  <si>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</si>
  <si>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</si>
  <si>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</si>
  <si>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</si>
  <si>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</si>
  <si>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</si>
  <si>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</si>
  <si>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</si>
  <si>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</si>
  <si>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</si>
  <si>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</si>
  <si>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</si>
  <si>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</si>
  <si>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</si>
  <si>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</si>
  <si>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</si>
  <si>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</si>
  <si>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</si>
  <si>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</si>
  <si>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</si>
  <si>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</si>
  <si>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</si>
  <si>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</si>
  <si>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</si>
  <si>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</si>
  <si>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</si>
  <si>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</si>
  <si>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</si>
  <si>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</si>
  <si>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</si>
  <si>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</si>
  <si>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</si>
  <si>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</si>
  <si>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</si>
  <si>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</si>
  <si>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</si>
  <si>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</si>
  <si>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</si>
  <si>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</si>
  <si>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</si>
  <si>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</si>
  <si>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</si>
  <si>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</si>
  <si>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</si>
  <si>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</si>
  <si>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</si>
  <si>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</si>
  <si>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</si>
  <si>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</si>
  <si>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</si>
  <si>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</si>
  <si>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</si>
  <si>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</si>
  <si>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</si>
  <si>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</si>
  <si>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</si>
  <si>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</si>
  <si>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</si>
  <si>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</si>
  <si>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</si>
  <si>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</si>
  <si>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</si>
  <si>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</si>
  <si>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</si>
  <si>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</si>
  <si>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</si>
  <si>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</si>
  <si>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</si>
  <si>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</si>
  <si>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</si>
  <si>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</si>
  <si>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</si>
  <si>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</si>
  <si>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</si>
  <si>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</si>
  <si>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</si>
  <si>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</si>
  <si>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</si>
  <si>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</si>
  <si>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</si>
  <si>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</si>
  <si>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</si>
  <si>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</si>
  <si>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</si>
  <si>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</si>
  <si>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</si>
  <si>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</si>
  <si>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</si>
  <si>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</si>
  <si>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</si>
  <si>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</si>
  <si>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</si>
  <si>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</si>
  <si>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</si>
  <si>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</si>
  <si>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</si>
  <si>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</si>
  <si>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</si>
  <si>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</si>
  <si>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</si>
  <si>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</si>
  <si>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</si>
  <si>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</si>
  <si>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</si>
  <si>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</si>
  <si>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</si>
  <si>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</si>
  <si>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</si>
  <si>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</si>
  <si>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</si>
  <si>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</si>
  <si>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</si>
  <si>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</si>
  <si>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</si>
  <si>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</si>
  <si>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</si>
  <si>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</si>
  <si>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</si>
  <si>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</si>
  <si>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</si>
  <si>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</si>
  <si>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</si>
  <si>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</si>
  <si>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</si>
  <si>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</si>
  <si>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</si>
  <si>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</si>
  <si>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</si>
  <si>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</si>
  <si>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</si>
  <si>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</si>
  <si>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</si>
  <si>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</si>
  <si>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</si>
  <si>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</si>
  <si>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</si>
  <si>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</si>
  <si>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</si>
  <si>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</si>
  <si>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</si>
  <si>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</si>
  <si>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sz val="10"/>
        <rFont val="Arial"/>
        <family val="2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</si>
  <si>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</si>
  <si>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</si>
  <si>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</si>
  <si>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</si>
  <si>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</si>
  <si>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t>NREL/JNA,e United States</t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</si>
  <si>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</si>
  <si>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</si>
  <si>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</si>
  <si>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</si>
  <si>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</si>
  <si>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r>
      <t>LBNL/UIUC/CERL/OSU/GARD Analytics/FSEC/DOE-BT,</t>
    </r>
    <r>
      <rPr>
        <vertAlign val="superscript"/>
        <sz val="10"/>
        <rFont val="Arial"/>
        <family val="2"/>
      </rPr>
      <t>b,f,g,h,i,j</t>
    </r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</si>
  <si>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</si>
  <si>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</si>
  <si>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</si>
  <si>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</si>
  <si>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</si>
  <si>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</si>
  <si>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</si>
  <si>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</si>
  <si>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</si>
  <si>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</si>
  <si>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</si>
  <si>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</si>
  <si>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</si>
  <si>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</si>
  <si>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</si>
  <si>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</si>
  <si>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</si>
  <si>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</si>
  <si>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</si>
  <si>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</si>
  <si>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</si>
  <si>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</si>
  <si>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</si>
  <si>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</si>
  <si>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</si>
  <si>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</si>
  <si>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</si>
  <si>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</si>
  <si>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</si>
  <si>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</si>
  <si>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</si>
  <si>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</si>
  <si>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</si>
  <si>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</si>
  <si>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</si>
  <si>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</si>
  <si>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</si>
  <si>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</si>
  <si>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</si>
  <si>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</si>
  <si>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</si>
  <si>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</si>
  <si>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</si>
  <si>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</si>
  <si>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</si>
  <si>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</si>
  <si>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</si>
  <si>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</si>
  <si>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</si>
  <si>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</si>
  <si>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</si>
  <si>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</si>
  <si>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</si>
  <si>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</si>
  <si>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</si>
  <si>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</si>
  <si>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</si>
  <si>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</si>
  <si>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</si>
  <si>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</si>
  <si>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</si>
  <si>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</si>
  <si>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</si>
  <si>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</si>
  <si>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</si>
  <si>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</si>
  <si>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</si>
  <si>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</si>
  <si>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</si>
  <si>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</si>
  <si>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</si>
  <si>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</si>
  <si>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</si>
  <si>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</si>
  <si>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</si>
  <si>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</si>
  <si>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</si>
  <si>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</si>
  <si>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</si>
  <si>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</si>
  <si>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</si>
  <si>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</si>
  <si>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</si>
  <si>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</si>
  <si>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</si>
  <si>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</si>
  <si>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</si>
  <si>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</si>
  <si>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</si>
  <si>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</si>
  <si>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</si>
  <si>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</si>
  <si>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</si>
  <si>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</si>
  <si>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</si>
  <si>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</si>
  <si>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</si>
  <si>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</si>
  <si>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</si>
  <si>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</si>
  <si>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</si>
  <si>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</si>
  <si>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</si>
  <si>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</si>
  <si>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</si>
  <si>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</si>
  <si>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</si>
  <si>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</si>
  <si>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</si>
  <si>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</si>
  <si>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</si>
  <si>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</si>
  <si>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</si>
  <si>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</si>
  <si>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</si>
  <si>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</si>
  <si>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</si>
  <si>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</si>
  <si>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</si>
  <si>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</si>
  <si>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</si>
  <si>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</si>
  <si>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</si>
  <si>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</si>
  <si>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</si>
  <si>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</si>
  <si>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</si>
  <si>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</si>
  <si>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</si>
  <si>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</si>
  <si>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</si>
  <si>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</si>
  <si>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</si>
  <si>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</si>
  <si>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</si>
  <si>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</si>
  <si>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</si>
  <si>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</si>
  <si>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</si>
  <si>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</si>
  <si>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</si>
  <si>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</si>
  <si>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</si>
  <si>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</si>
  <si>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</si>
  <si>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</si>
  <si>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</si>
  <si>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</si>
  <si>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</si>
  <si>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</si>
  <si>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</si>
  <si>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</si>
  <si>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</si>
  <si>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</si>
  <si>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</si>
  <si>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</si>
  <si>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</si>
  <si>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</si>
  <si>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</si>
  <si>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</si>
  <si>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</si>
  <si>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</si>
  <si>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</si>
  <si>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</si>
  <si>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</si>
  <si>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</si>
  <si>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</si>
  <si>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</si>
  <si>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</si>
  <si>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</si>
  <si>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</si>
  <si>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</si>
  <si>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</si>
  <si>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</si>
  <si>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</si>
  <si>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</si>
  <si>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</si>
  <si>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</si>
  <si>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</si>
  <si>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</si>
  <si>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</si>
  <si>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</si>
  <si>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</si>
  <si>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</si>
  <si>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</si>
  <si>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</si>
  <si>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</si>
  <si>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</si>
  <si>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</si>
  <si>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</si>
  <si>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</si>
  <si>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</si>
  <si>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</si>
  <si>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</si>
  <si>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</si>
  <si>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</si>
  <si>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</si>
  <si>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</si>
  <si>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</si>
  <si>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</si>
  <si>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</si>
  <si>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</si>
  <si>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</si>
  <si>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</si>
  <si>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</si>
  <si>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</si>
  <si>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</si>
  <si>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</si>
  <si>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</si>
  <si>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</si>
  <si>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</si>
  <si>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</si>
  <si>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</si>
  <si>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</si>
  <si>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</si>
  <si>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</si>
  <si>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</si>
  <si>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</si>
  <si>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</si>
  <si>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</si>
  <si>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</si>
  <si>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</si>
  <si>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</si>
  <si>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</si>
  <si>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</si>
  <si>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</si>
  <si>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</si>
  <si>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</si>
  <si>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</si>
  <si>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</si>
  <si>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</si>
  <si>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</si>
  <si>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</si>
  <si>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</si>
  <si>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</si>
  <si>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</si>
  <si>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</si>
  <si>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</si>
  <si>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</si>
  <si>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</si>
  <si>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</si>
  <si>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</si>
  <si>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</si>
  <si>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</si>
  <si>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</si>
  <si>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</si>
  <si>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</si>
  <si>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</si>
  <si>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</si>
  <si>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</si>
  <si>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</si>
  <si>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</si>
  <si>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</si>
  <si>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</si>
  <si>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</si>
  <si>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</si>
  <si>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</si>
  <si>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</si>
  <si>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</si>
  <si>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</si>
  <si>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</si>
  <si>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</si>
  <si>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</si>
  <si>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</si>
  <si>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</si>
  <si>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</si>
  <si>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</si>
  <si>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</si>
  <si>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</si>
  <si>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</si>
  <si>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</si>
  <si>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</si>
  <si>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</si>
  <si>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</si>
  <si>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</si>
  <si>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</si>
  <si>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</si>
  <si>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</si>
  <si>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</si>
  <si>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</si>
  <si>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</si>
  <si>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</si>
  <si>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</si>
  <si>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</si>
  <si>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</si>
  <si>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</si>
  <si>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</si>
  <si>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</si>
  <si>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</si>
  <si>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</si>
  <si>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</si>
  <si>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</si>
  <si>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</si>
  <si>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</si>
  <si>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</si>
  <si>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</si>
  <si>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</si>
  <si>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</si>
  <si>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</si>
  <si>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</si>
  <si>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</si>
  <si>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</si>
  <si>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</si>
  <si>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</si>
  <si>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</si>
  <si>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</si>
  <si>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</si>
  <si>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</si>
  <si>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</si>
  <si>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</si>
  <si>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</si>
  <si>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</si>
  <si>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</si>
  <si>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</si>
  <si>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</si>
  <si>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</si>
  <si>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</si>
  <si>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</si>
  <si>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</si>
  <si>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</si>
  <si>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</si>
  <si>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</si>
  <si>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</si>
  <si>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</si>
  <si>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</si>
  <si>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</si>
  <si>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</si>
  <si>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</si>
  <si>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</si>
  <si>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</si>
  <si>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</si>
  <si>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</si>
  <si>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</si>
  <si>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</si>
  <si>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</si>
  <si>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</si>
  <si>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</si>
  <si>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</si>
  <si>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</si>
  <si>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</si>
  <si>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</si>
  <si>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</si>
  <si>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</si>
  <si>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</si>
  <si>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</si>
  <si>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</si>
  <si>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</si>
  <si>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</si>
  <si>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</si>
  <si>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</si>
  <si>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</si>
  <si>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</si>
  <si>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</si>
  <si>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</si>
  <si>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</si>
  <si>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</si>
  <si>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</si>
  <si>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</si>
  <si>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</si>
  <si>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</si>
  <si>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</si>
  <si>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</si>
  <si>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</si>
  <si>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</si>
  <si>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</si>
  <si>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</si>
  <si>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</si>
  <si>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</si>
  <si>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</si>
  <si>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</si>
  <si>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</si>
  <si>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</si>
  <si>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</si>
  <si>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</si>
  <si>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</si>
  <si>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</si>
  <si>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</si>
  <si>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</si>
  <si>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</si>
  <si>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</si>
  <si>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</si>
  <si>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</si>
  <si>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</si>
  <si>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</si>
  <si>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</si>
  <si>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</si>
  <si>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</si>
  <si>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</si>
  <si>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</si>
  <si>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</si>
  <si>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</si>
  <si>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</si>
  <si>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</si>
  <si>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</si>
  <si>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</si>
  <si>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</si>
  <si>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</si>
  <si>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</si>
  <si>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</si>
  <si>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</si>
  <si>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</si>
  <si>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</si>
  <si>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</si>
  <si>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</si>
  <si>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</si>
  <si>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</si>
  <si>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</si>
  <si>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</si>
  <si>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</si>
  <si>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</si>
  <si>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</si>
  <si>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</si>
  <si>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</si>
  <si>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</si>
  <si>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</si>
  <si>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</si>
  <si>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</si>
  <si>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</si>
  <si>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</si>
  <si>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</si>
  <si>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</si>
  <si>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</si>
  <si>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</si>
  <si>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</si>
  <si>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</si>
  <si>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</si>
  <si>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</si>
  <si>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</si>
  <si>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</si>
  <si>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</si>
  <si>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</si>
  <si>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</si>
  <si>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</si>
  <si>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</si>
  <si>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</si>
  <si>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</si>
  <si>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</si>
  <si>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</si>
  <si>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</si>
  <si>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</si>
  <si>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</si>
  <si>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</si>
  <si>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</si>
  <si>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</si>
  <si>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</si>
  <si>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</si>
  <si>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</si>
  <si>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</si>
  <si>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</si>
  <si>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</si>
  <si>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</si>
  <si>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</si>
  <si>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</si>
  <si>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</si>
  <si>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</si>
  <si>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</si>
  <si>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</si>
  <si>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</si>
  <si>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</si>
  <si>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</si>
  <si>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</si>
  <si>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</si>
  <si>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</si>
  <si>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</si>
  <si>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</si>
  <si>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</si>
  <si>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</si>
  <si>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</si>
  <si>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</si>
  <si>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</si>
  <si>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</si>
  <si>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</si>
  <si>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</si>
  <si>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</si>
  <si>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</si>
  <si>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</si>
  <si>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</si>
  <si>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</si>
  <si>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</si>
  <si>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</si>
  <si>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</si>
  <si>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</si>
  <si>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</si>
  <si>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</si>
  <si>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</si>
  <si>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</si>
  <si>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</si>
  <si>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</si>
  <si>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</si>
  <si>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</si>
  <si>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</si>
  <si>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</si>
  <si>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</si>
  <si>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</si>
  <si>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</si>
  <si>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</si>
  <si>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</si>
  <si>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</si>
  <si>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</si>
  <si>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</si>
  <si>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</si>
  <si>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</si>
  <si>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</si>
  <si>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</si>
  <si>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</si>
  <si>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</si>
  <si>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</si>
  <si>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</si>
  <si>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</si>
  <si>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</si>
  <si>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</si>
  <si>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</si>
  <si>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</si>
  <si>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</si>
  <si>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</si>
  <si>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</si>
  <si>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</si>
  <si>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</si>
  <si>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</si>
  <si>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</si>
  <si>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</si>
  <si>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</si>
  <si>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</si>
  <si>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</si>
  <si>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</si>
  <si>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</si>
  <si>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</si>
  <si>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</si>
  <si>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</si>
  <si>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</si>
  <si>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</si>
  <si>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</si>
  <si>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</si>
  <si>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</si>
  <si>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</si>
  <si>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</si>
  <si>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</si>
  <si>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</si>
  <si>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</si>
  <si>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</si>
  <si>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</si>
  <si>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</si>
  <si>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</si>
  <si>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</si>
  <si>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</si>
  <si>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</si>
  <si>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</si>
  <si>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</si>
  <si>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</si>
  <si>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</si>
  <si>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</si>
  <si>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</si>
  <si>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</si>
  <si>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</si>
  <si>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</si>
  <si>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</si>
  <si>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</si>
  <si>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</si>
  <si>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</si>
  <si>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</si>
  <si>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</si>
  <si>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</si>
  <si>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</si>
  <si>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</si>
  <si>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</si>
  <si>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</si>
  <si>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</si>
  <si>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</si>
  <si>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</si>
  <si>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</si>
  <si>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</si>
  <si>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</si>
  <si>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</si>
  <si>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</si>
  <si>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</si>
  <si>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</si>
  <si>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</si>
  <si>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</si>
  <si>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</si>
  <si>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</si>
  <si>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</si>
  <si>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</si>
  <si>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</si>
  <si>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</si>
  <si>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</si>
  <si>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</si>
  <si>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</si>
  <si>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</si>
  <si>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</si>
  <si>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</si>
  <si>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</si>
  <si>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</si>
  <si>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</si>
  <si>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</si>
  <si>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</si>
  <si>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</si>
  <si>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</si>
  <si>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</si>
  <si>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</si>
  <si>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</si>
  <si>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</si>
  <si>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</si>
  <si>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</si>
  <si>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</si>
  <si>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</si>
  <si>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</si>
  <si>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</si>
  <si>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</si>
  <si>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</si>
  <si>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</si>
  <si>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</si>
  <si>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</si>
  <si>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</si>
  <si>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</si>
  <si>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</si>
  <si>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</si>
  <si>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</si>
  <si>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</si>
  <si>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</si>
  <si>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</si>
  <si>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</si>
  <si>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</si>
  <si>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</si>
  <si>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</si>
  <si>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</si>
  <si>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</si>
  <si>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</si>
  <si>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</si>
  <si>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</si>
  <si>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</si>
  <si>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</si>
  <si>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</si>
  <si>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</si>
  <si>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</si>
  <si>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</si>
  <si>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</si>
  <si>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</si>
  <si>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</si>
  <si>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</si>
  <si>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</si>
  <si>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</si>
  <si>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</si>
  <si>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</si>
  <si>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</si>
  <si>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</si>
  <si>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</si>
  <si>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</si>
  <si>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</si>
  <si>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</si>
  <si>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</si>
  <si>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</si>
  <si>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</si>
  <si>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</si>
  <si>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</si>
  <si>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</si>
  <si>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</si>
  <si>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</si>
  <si>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</si>
  <si>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</si>
  <si>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</si>
  <si>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</si>
  <si>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</si>
  <si>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</si>
  <si>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</si>
  <si>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</si>
  <si>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</si>
  <si>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</si>
  <si>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</si>
  <si>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</si>
  <si>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</si>
  <si>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</si>
  <si>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</si>
  <si>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</si>
  <si>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</si>
  <si>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</si>
  <si>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</si>
  <si>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</si>
  <si>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</si>
  <si>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</si>
  <si>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</si>
  <si>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</si>
  <si>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</si>
  <si>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</si>
  <si>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</si>
  <si>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</si>
  <si>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</si>
  <si>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</si>
  <si>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</si>
  <si>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</si>
  <si>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</si>
  <si>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</si>
  <si>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</si>
  <si>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</si>
  <si>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</si>
  <si>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</si>
  <si>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</si>
  <si>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</si>
  <si>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</si>
  <si>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</si>
  <si>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</si>
  <si>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</si>
  <si>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</si>
  <si>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</si>
  <si>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</si>
  <si>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</si>
  <si>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</si>
  <si>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</si>
  <si>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</si>
  <si>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</si>
  <si>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</si>
  <si>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</si>
  <si>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</si>
  <si>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</si>
  <si>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</si>
  <si>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</si>
  <si>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</si>
  <si>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</si>
  <si>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</si>
  <si>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</si>
  <si>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</si>
  <si>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</si>
  <si>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</si>
  <si>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</si>
  <si>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</si>
  <si>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</si>
  <si>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</si>
  <si>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</si>
  <si>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</si>
  <si>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</si>
  <si>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</si>
  <si>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</si>
  <si>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</si>
  <si>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</si>
  <si>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</si>
  <si>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</si>
  <si>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</si>
  <si>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</si>
  <si>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</si>
  <si>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</si>
  <si>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</si>
  <si>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</si>
  <si>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</si>
  <si>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</si>
  <si>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</si>
  <si>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</si>
  <si>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</si>
  <si>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</si>
  <si>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</si>
  <si>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</si>
  <si>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</si>
  <si>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</si>
  <si>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</si>
  <si>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</si>
  <si>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</si>
  <si>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</si>
  <si>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</si>
  <si>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</si>
  <si>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</si>
  <si>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</si>
  <si>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</si>
  <si>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</si>
  <si>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</si>
  <si>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</si>
  <si>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</si>
  <si>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</si>
  <si>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</si>
  <si>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</si>
  <si>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</si>
  <si>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</si>
  <si>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</si>
  <si>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</si>
  <si>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</si>
  <si>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</si>
  <si>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</si>
  <si>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</si>
  <si>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</si>
  <si>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</si>
  <si>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</si>
  <si>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</si>
  <si>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</si>
  <si>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</si>
  <si>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</si>
  <si>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</si>
  <si>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</si>
  <si>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</si>
  <si>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</si>
  <si>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</si>
  <si>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</si>
  <si>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</si>
  <si>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</si>
  <si>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</si>
  <si>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</si>
  <si>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</si>
  <si>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</si>
  <si>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</si>
  <si>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</si>
  <si>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</si>
  <si>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</si>
  <si>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</si>
  <si>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</si>
  <si>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</si>
  <si>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</si>
  <si>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</si>
  <si>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</si>
  <si>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</si>
  <si>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</si>
  <si>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</si>
  <si>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</si>
  <si>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</si>
  <si>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</si>
  <si>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</si>
  <si>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</si>
  <si>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</si>
  <si>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</si>
  <si>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</si>
  <si>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</si>
  <si>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</si>
  <si>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</si>
  <si>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</si>
  <si>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</si>
  <si>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</si>
  <si>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</si>
  <si>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</si>
  <si>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</si>
  <si>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</si>
  <si>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</si>
  <si>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</si>
  <si>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</si>
  <si>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</si>
  <si>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</si>
  <si>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</si>
  <si>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</si>
  <si>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</si>
  <si>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</si>
  <si>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</si>
  <si>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</si>
  <si>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</si>
  <si>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</si>
  <si>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</si>
  <si>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</si>
  <si>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</si>
  <si>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</si>
  <si>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</si>
  <si>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</si>
  <si>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</si>
  <si>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</si>
  <si>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</si>
  <si>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</si>
  <si>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</si>
  <si>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</si>
  <si>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</si>
  <si>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</si>
  <si>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</si>
  <si>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</si>
  <si>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</si>
  <si>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</si>
  <si>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</si>
  <si>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</si>
  <si>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</si>
  <si>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</si>
  <si>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</si>
  <si>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</si>
  <si>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</si>
  <si>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</si>
  <si>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</si>
  <si>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</si>
  <si>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</si>
  <si>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</si>
  <si>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</si>
  <si>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</si>
  <si>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</si>
  <si>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</si>
  <si>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</si>
  <si>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</si>
  <si>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</si>
  <si>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</si>
  <si>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</si>
  <si>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</si>
  <si>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</si>
  <si>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</si>
  <si>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</si>
  <si>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</si>
  <si>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</si>
  <si>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</si>
  <si>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</si>
  <si>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</si>
  <si>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</si>
  <si>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</si>
  <si>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</si>
  <si>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</si>
  <si>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</si>
  <si>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</si>
  <si>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</si>
  <si>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</si>
  <si>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</si>
  <si>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</si>
  <si>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</si>
  <si>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</si>
  <si>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</si>
  <si>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</si>
  <si>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</si>
  <si>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</si>
  <si>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</si>
  <si>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</si>
  <si>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</si>
  <si>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</si>
  <si>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</si>
  <si>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</si>
  <si>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</si>
  <si>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</si>
  <si>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</si>
  <si>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</si>
  <si>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</si>
  <si>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</si>
  <si>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</si>
  <si>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</si>
  <si>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</si>
  <si>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</si>
  <si>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</si>
  <si>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</si>
  <si>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</si>
  <si>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</si>
  <si>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</si>
  <si>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</si>
  <si>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</si>
  <si>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</si>
  <si>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</si>
  <si>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</si>
  <si>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</si>
  <si>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</si>
  <si>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</si>
  <si>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</si>
  <si>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</si>
  <si>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</si>
  <si>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</si>
  <si>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</si>
  <si>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</si>
  <si>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</si>
  <si>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</si>
  <si>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</si>
  <si>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</si>
  <si>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</si>
  <si>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</si>
  <si>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</si>
  <si>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</si>
  <si>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</si>
  <si>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</si>
  <si>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</si>
  <si>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</si>
  <si>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</si>
  <si>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</si>
  <si>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</si>
  <si>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</si>
  <si>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</si>
  <si>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</si>
  <si>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</si>
  <si>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</si>
  <si>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</si>
  <si>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</si>
  <si>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</si>
  <si>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</si>
  <si>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</si>
  <si>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</si>
  <si>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</si>
  <si>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</si>
  <si>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</si>
  <si>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</si>
  <si>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</si>
  <si>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</si>
  <si>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</si>
  <si>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</si>
  <si>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</si>
  <si>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</si>
  <si>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</si>
  <si>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</si>
  <si>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</si>
  <si>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</si>
  <si>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</si>
  <si>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</si>
  <si>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</si>
  <si>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</si>
  <si>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</si>
  <si>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</si>
  <si>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</si>
  <si>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</si>
  <si>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</si>
  <si>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</si>
  <si>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</si>
  <si>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</si>
  <si>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</si>
  <si>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</si>
  <si>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</si>
  <si>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</si>
  <si>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</si>
  <si>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</si>
  <si>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</si>
  <si>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</si>
  <si>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</si>
  <si>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</si>
  <si>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</si>
  <si>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</si>
  <si>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</si>
  <si>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</si>
  <si>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</si>
  <si>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</si>
  <si>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</si>
  <si>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</si>
  <si>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</si>
  <si>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</si>
  <si>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</si>
  <si>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</si>
  <si>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</si>
  <si>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</si>
  <si>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</si>
  <si>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</si>
  <si>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</si>
  <si>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</si>
  <si>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</si>
  <si>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</si>
  <si>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</si>
  <si>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</si>
  <si>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</si>
  <si>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</si>
  <si>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</si>
  <si>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</si>
  <si>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</si>
  <si>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</si>
  <si>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</si>
  <si>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</si>
  <si>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</si>
  <si>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</si>
  <si>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</si>
  <si>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</si>
  <si>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</si>
  <si>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</si>
  <si>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</si>
  <si>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</si>
  <si>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</si>
  <si>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</si>
  <si>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</si>
  <si>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</si>
  <si>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</si>
  <si>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</si>
  <si>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</si>
  <si>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</si>
  <si>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</si>
  <si>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</si>
  <si>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</si>
  <si>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</si>
  <si>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</si>
  <si>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</si>
  <si>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</si>
  <si>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</si>
  <si>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</si>
  <si>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</si>
  <si>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</si>
  <si>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</si>
  <si>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</si>
  <si>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</si>
  <si>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</si>
  <si>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</si>
  <si>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</si>
  <si>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</si>
  <si>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</si>
  <si>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</si>
  <si>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</si>
  <si>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</si>
  <si>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</si>
  <si>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</si>
  <si>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</si>
  <si>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</si>
  <si>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</si>
  <si>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</si>
  <si>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</si>
  <si>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</si>
  <si>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</si>
  <si>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</si>
  <si>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</si>
  <si>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</si>
  <si>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</si>
  <si>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</si>
  <si>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</si>
  <si>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</si>
  <si>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</si>
  <si>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</si>
  <si>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</si>
  <si>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</si>
  <si>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</si>
  <si>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</si>
  <si>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</si>
  <si>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</si>
  <si>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</si>
  <si>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</si>
  <si>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</si>
  <si>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</si>
  <si>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</si>
  <si>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</si>
  <si>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</si>
  <si>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</si>
  <si>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</si>
  <si>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</si>
  <si>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</si>
  <si>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</si>
  <si>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</si>
  <si>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</si>
  <si>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</si>
  <si>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</si>
  <si>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</si>
  <si>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</si>
  <si>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</si>
  <si>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</si>
  <si>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</si>
  <si>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</si>
  <si>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</si>
  <si>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</si>
  <si>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</si>
  <si>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</si>
  <si>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</si>
  <si>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</si>
  <si>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</si>
  <si>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</si>
  <si>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</si>
  <si>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</si>
  <si>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</si>
  <si>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</si>
  <si>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</si>
  <si>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</si>
  <si>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</si>
  <si>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</si>
  <si>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</si>
  <si>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</si>
  <si>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</si>
  <si>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</si>
  <si>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</si>
  <si>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</si>
  <si>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</si>
  <si>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</si>
  <si>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</si>
  <si>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</si>
  <si>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</si>
  <si>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</si>
  <si>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</si>
  <si>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</si>
  <si>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</si>
  <si>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</si>
  <si>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</si>
  <si>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</si>
  <si>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</si>
  <si>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</si>
  <si>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</si>
  <si>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</si>
  <si>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</si>
  <si>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</si>
  <si>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</si>
  <si>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</si>
  <si>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</si>
  <si>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</si>
  <si>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</si>
  <si>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</si>
  <si>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</si>
  <si>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</si>
  <si>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</si>
  <si>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</si>
  <si>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</si>
  <si>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</si>
  <si>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</si>
  <si>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</si>
  <si>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</si>
  <si>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</si>
  <si>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</si>
  <si>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</si>
  <si>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</si>
  <si>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</si>
  <si>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</si>
  <si>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</si>
  <si>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</si>
  <si>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</si>
  <si>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</si>
  <si>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</si>
  <si>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</si>
  <si>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</si>
  <si>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</si>
  <si>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</si>
  <si>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</si>
  <si>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</si>
  <si>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</si>
  <si>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</si>
  <si>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</si>
  <si>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</si>
  <si>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</si>
  <si>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</si>
  <si>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</si>
  <si>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</si>
  <si>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</si>
  <si>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</si>
  <si>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</si>
  <si>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</si>
  <si>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</si>
  <si>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</si>
  <si>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</si>
  <si>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</si>
  <si>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</si>
  <si>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</si>
  <si>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</si>
  <si>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</si>
  <si>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</si>
  <si>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</si>
  <si>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</si>
  <si>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</si>
  <si>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</si>
  <si>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</si>
  <si>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</si>
  <si>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</si>
  <si>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</si>
  <si>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</si>
  <si>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</si>
  <si>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</si>
  <si>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</si>
  <si>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</si>
  <si>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</si>
  <si>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</si>
  <si>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</si>
  <si>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</si>
  <si>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</si>
  <si>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</si>
  <si>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</si>
  <si>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</si>
  <si>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</si>
  <si>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</si>
  <si>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</si>
  <si>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</si>
  <si>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</si>
  <si>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</si>
  <si>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</si>
  <si>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</si>
  <si>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</si>
  <si>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</si>
  <si>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</si>
  <si>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</si>
  <si>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</si>
  <si>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</si>
  <si>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</si>
  <si>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</si>
  <si>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</si>
  <si>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</si>
  <si>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</si>
  <si>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</si>
  <si>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</si>
  <si>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</si>
  <si>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</si>
  <si>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</si>
  <si>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</si>
  <si>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</si>
  <si>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</si>
  <si>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</si>
  <si>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</si>
  <si>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</si>
  <si>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</si>
  <si>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</si>
  <si>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</si>
  <si>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</si>
  <si>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</si>
  <si>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</si>
  <si>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</si>
  <si>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</si>
  <si>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</si>
  <si>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</si>
  <si>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</si>
  <si>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</si>
  <si>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</si>
  <si>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</si>
  <si>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</si>
  <si>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</si>
  <si>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</si>
  <si>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</si>
  <si>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</si>
  <si>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</si>
  <si>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</si>
  <si>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</si>
  <si>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</si>
  <si>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</si>
  <si>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</si>
  <si>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</si>
  <si>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</si>
  <si>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</si>
  <si>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</si>
  <si>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</si>
  <si>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</si>
  <si>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</si>
  <si>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</si>
  <si>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</si>
  <si>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</si>
  <si>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</si>
  <si>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</si>
  <si>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</si>
  <si>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</si>
  <si>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</si>
  <si>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</si>
  <si>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</si>
  <si>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</si>
  <si>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</si>
  <si>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</si>
  <si>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</si>
  <si>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</si>
  <si>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</si>
  <si>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</si>
  <si>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</si>
  <si>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</si>
  <si>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</si>
  <si>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</si>
  <si>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</si>
  <si>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</si>
  <si>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</si>
  <si>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</si>
  <si>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</si>
  <si>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</si>
  <si>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</si>
  <si>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</si>
  <si>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</si>
  <si>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</si>
  <si>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</si>
  <si>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</si>
  <si>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</si>
  <si>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</si>
  <si>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</si>
  <si>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</si>
  <si>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</si>
  <si>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</si>
  <si>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</si>
  <si>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</si>
  <si>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</si>
  <si>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</si>
  <si>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</si>
  <si>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</si>
  <si>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</si>
  <si>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</si>
  <si>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</si>
  <si>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</si>
  <si>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</si>
  <si>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</si>
  <si>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</si>
  <si>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</si>
  <si>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</si>
  <si>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</si>
  <si>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</si>
  <si>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</si>
  <si>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</si>
  <si>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</si>
  <si>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</si>
  <si>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</si>
  <si>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</si>
  <si>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</si>
  <si>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</si>
  <si>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</si>
  <si>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</si>
  <si>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</si>
  <si>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</si>
  <si>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</si>
  <si>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</si>
  <si>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</si>
  <si>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</si>
  <si>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</si>
  <si>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</si>
  <si>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</si>
  <si>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</si>
  <si>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</si>
  <si>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</si>
  <si>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</si>
  <si>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</si>
  <si>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</si>
  <si>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</si>
  <si>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</si>
  <si>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</si>
  <si>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</si>
  <si>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</si>
  <si>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</si>
  <si>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</si>
  <si>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</si>
  <si>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</si>
  <si>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</si>
  <si>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</si>
  <si>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</si>
  <si>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</si>
  <si>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</si>
  <si>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</si>
  <si>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</si>
  <si>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</si>
  <si>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</si>
  <si>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</si>
  <si>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</si>
  <si>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</si>
  <si>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</si>
  <si>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</si>
  <si>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</si>
  <si>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</si>
  <si>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</si>
  <si>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</si>
  <si>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</si>
  <si>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</si>
  <si>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</si>
  <si>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</si>
  <si>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</si>
  <si>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</si>
  <si>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</si>
  <si>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</si>
  <si>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</si>
  <si>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</si>
  <si>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</si>
  <si>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</si>
  <si>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</si>
  <si>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</si>
  <si>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</si>
  <si>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</si>
  <si>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</si>
  <si>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</si>
  <si>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</si>
  <si>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</si>
  <si>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</si>
  <si>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</si>
  <si>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</si>
  <si>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</si>
  <si>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</si>
  <si>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</si>
  <si>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</si>
  <si>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</si>
  <si>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</si>
  <si>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</si>
  <si>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</si>
  <si>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</si>
  <si>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</si>
  <si>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</si>
  <si>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</si>
  <si>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</si>
  <si>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</si>
  <si>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</si>
  <si>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</si>
  <si>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</si>
  <si>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</si>
  <si>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</si>
  <si>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</si>
  <si>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</si>
  <si>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</si>
  <si>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</si>
  <si>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</si>
  <si>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</si>
  <si>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</si>
  <si>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</si>
  <si>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</si>
  <si>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</si>
  <si>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</si>
  <si>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</si>
  <si>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</si>
  <si>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</si>
  <si>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</si>
  <si>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</si>
  <si>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</si>
  <si>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</si>
  <si>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</si>
  <si>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</si>
  <si>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</si>
  <si>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</si>
  <si>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</si>
  <si>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</si>
  <si>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</si>
  <si>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</si>
  <si>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</si>
  <si>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</si>
  <si>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</si>
  <si>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</si>
  <si>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</si>
  <si>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</si>
  <si>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</si>
  <si>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</si>
  <si>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</si>
  <si>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</si>
  <si>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</si>
  <si>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</si>
  <si>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</si>
  <si>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</si>
  <si>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</si>
  <si>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</si>
  <si>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</si>
  <si>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</si>
  <si>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</si>
  <si>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</si>
  <si>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</si>
  <si>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</si>
  <si>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</si>
  <si>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</si>
  <si>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</si>
  <si>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</si>
  <si>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</si>
  <si>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</si>
  <si>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</si>
  <si>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</si>
  <si>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</si>
  <si>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</si>
  <si>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</si>
  <si>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</si>
  <si>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</si>
  <si>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</si>
  <si>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</si>
  <si>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</si>
  <si>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</si>
  <si>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</si>
  <si>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</si>
  <si>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</si>
  <si>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</si>
  <si>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</si>
  <si>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</si>
  <si>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</si>
  <si>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</si>
  <si>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</si>
  <si>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</si>
  <si>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</si>
  <si>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</si>
  <si>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</si>
  <si>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</si>
  <si>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</si>
  <si>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</si>
  <si>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</si>
  <si>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</si>
  <si>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</si>
  <si>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</si>
  <si>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</si>
  <si>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</si>
  <si>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</si>
  <si>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</si>
  <si>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</si>
  <si>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</si>
  <si>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</si>
  <si>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</si>
  <si>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</si>
  <si>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</si>
  <si>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</si>
  <si>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</si>
  <si>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</si>
  <si>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</si>
  <si>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</si>
  <si>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</si>
  <si>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</si>
  <si>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</si>
  <si>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</si>
  <si>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</si>
  <si>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</si>
  <si>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</si>
  <si>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</si>
  <si>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</si>
  <si>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</si>
  <si>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</si>
  <si>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</si>
  <si>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</si>
  <si>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</si>
  <si>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</si>
  <si>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</si>
  <si>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</si>
  <si>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</si>
  <si>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</si>
  <si>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</si>
  <si>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</si>
  <si>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</si>
  <si>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</si>
  <si>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</si>
  <si>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</si>
  <si>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</si>
  <si>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</si>
  <si>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</si>
  <si>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</si>
  <si>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</si>
  <si>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</si>
  <si>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</si>
  <si>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</si>
  <si>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</si>
  <si>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</si>
  <si>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</si>
  <si>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</si>
  <si>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</si>
  <si>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</si>
  <si>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</si>
  <si>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</si>
  <si>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</si>
  <si>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</si>
  <si>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</si>
  <si>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</si>
  <si>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</si>
  <si>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</si>
  <si>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</si>
  <si>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</si>
  <si>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</si>
  <si>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</si>
  <si>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</si>
  <si>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</si>
  <si>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</si>
  <si>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</si>
  <si>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</si>
  <si>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</si>
  <si>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</si>
  <si>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</si>
  <si>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</si>
  <si>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</si>
  <si>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</si>
  <si>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</si>
  <si>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</si>
  <si>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</si>
  <si>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</si>
  <si>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</si>
  <si>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</si>
  <si>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</si>
  <si>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</si>
  <si>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</si>
  <si>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</si>
  <si>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</si>
  <si>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</si>
  <si>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</si>
  <si>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</si>
  <si>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</si>
  <si>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</si>
  <si>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</si>
  <si>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</si>
  <si>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</si>
  <si>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</si>
  <si>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</si>
  <si>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</si>
  <si>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</si>
  <si>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</si>
  <si>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</si>
  <si>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</si>
  <si>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</si>
  <si>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</si>
  <si>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</si>
  <si>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</si>
  <si>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</si>
  <si>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</si>
  <si>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</si>
  <si>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</si>
  <si>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</si>
  <si>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</si>
  <si>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</si>
  <si>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</si>
  <si>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</si>
  <si>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</si>
  <si>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</si>
  <si>
    <t>National Renewable Energy Laboratory</t>
  </si>
  <si>
    <t>*</t>
  </si>
  <si>
    <t>**</t>
  </si>
  <si>
    <t>EnergyPlus can't calculate isolated condenser fan values</t>
  </si>
  <si>
    <t>EnergyPlus compressor values includes the condenser fan</t>
  </si>
  <si>
    <t>OpenStudio 2.1.0</t>
  </si>
  <si>
    <t>4/04/2017</t>
  </si>
  <si>
    <t>OS</t>
  </si>
  <si>
    <t>05/19/2017</t>
  </si>
  <si>
    <t>04-Aug</t>
  </si>
  <si>
    <t>17-Sep</t>
  </si>
  <si>
    <t>25-Oct</t>
  </si>
  <si>
    <t>24-Oct</t>
  </si>
  <si>
    <t>29-Jun</t>
  </si>
  <si>
    <t>20-Apr</t>
  </si>
  <si>
    <t>09-Mar</t>
  </si>
  <si>
    <t>31-DEC</t>
  </si>
  <si>
    <t>13-JUN</t>
  </si>
  <si>
    <t>23-Sep</t>
  </si>
  <si>
    <t>31-NOV</t>
  </si>
  <si>
    <t>05-Jan</t>
  </si>
  <si>
    <t>31-MAR</t>
  </si>
  <si>
    <t>16-Jun</t>
  </si>
  <si>
    <t>18-May</t>
  </si>
  <si>
    <t>21-Apr</t>
  </si>
  <si>
    <t>02-OCT</t>
  </si>
  <si>
    <t>31-APR</t>
  </si>
  <si>
    <t>21-Dec</t>
  </si>
  <si>
    <t>03-Dec</t>
  </si>
  <si>
    <t>07-Nov</t>
  </si>
  <si>
    <t>05-JAN</t>
  </si>
  <si>
    <t>10-Nov</t>
  </si>
  <si>
    <t>28-Nov</t>
  </si>
  <si>
    <t>14-Nov</t>
  </si>
  <si>
    <t>10-Apr</t>
  </si>
  <si>
    <t>18-Apr</t>
  </si>
  <si>
    <t>26-Oct</t>
  </si>
  <si>
    <t>09-Nov</t>
  </si>
  <si>
    <t>30-Dec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</si>
</sst>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50" x14ac:knownFonts="1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u/>
      <sz val="12"/>
      <color theme="10"/>
      <name val="SWISS"/>
    </font>
    <font>
      <u/>
      <sz val="12"/>
      <color theme="11"/>
      <name val="SWISS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indexed="63"/>
      </bottom>
      <diagonal/>
    </border>
    <border>
      <left style="thin">
        <color auto="1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indexed="8"/>
      </right>
      <top/>
      <bottom style="double">
        <color auto="1"/>
      </bottom>
      <diagonal/>
    </border>
    <border>
      <left style="thin">
        <color indexed="8"/>
      </left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indexed="22"/>
      </right>
      <top style="hair">
        <color auto="1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8"/>
      </left>
      <right/>
      <top style="thin">
        <color auto="1"/>
      </top>
      <bottom/>
      <diagonal/>
    </border>
    <border>
      <left/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double">
        <color indexed="8"/>
      </right>
      <top style="thin">
        <color auto="1"/>
      </top>
      <bottom/>
      <diagonal/>
    </border>
    <border>
      <left style="double">
        <color indexed="8"/>
      </left>
      <right style="thin">
        <color indexed="8"/>
      </right>
      <top/>
      <bottom style="thin">
        <color auto="1"/>
      </bottom>
      <diagonal/>
    </border>
    <border>
      <left/>
      <right style="double">
        <color indexed="8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3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1108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0"/>
    </xf>
    <xf numFmtId="173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0" fontId="11" fillId="0" borderId="0" xfId="0" applyFont="1" applyFill="1" applyBorder="1" applyProtection="1">
      <protection locked="0"/>
    </xf>
    <xf numFmtId="170" fontId="11" fillId="0" borderId="0" xfId="0" applyNumberFormat="1" applyFont="1" applyFill="1" applyBorder="1" applyProtection="1">
      <protection locked="0"/>
    </xf>
    <xf numFmtId="16" fontId="11" fillId="0" borderId="0" xfId="0" applyNumberFormat="1" applyFont="1" applyBorder="1" applyProtection="1">
      <protection locked="0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0"/>
    </xf>
    <xf numFmtId="2" fontId="11" fillId="0" borderId="37" xfId="0" applyNumberFormat="1" applyFont="1" applyBorder="1" applyProtection="1">
      <protection locked="0"/>
    </xf>
    <xf numFmtId="171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1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Border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9" fillId="0" borderId="0" xfId="0" applyFont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49" fontId="11" fillId="0" borderId="0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3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0" fontId="0" fillId="0" borderId="14" xfId="0" applyFill="1" applyBorder="1"/>
    <xf numFmtId="2" fontId="11" fillId="0" borderId="18" xfId="0" applyNumberFormat="1" applyFont="1" applyBorder="1" applyProtection="1">
      <protection locked="0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0" fontId="11" fillId="0" borderId="37" xfId="0" applyNumberFormat="1" applyFont="1" applyBorder="1" applyProtection="1">
      <protection locked="0"/>
    </xf>
    <xf numFmtId="18" fontId="11" fillId="0" borderId="0" xfId="0" applyNumberFormat="1" applyFont="1" applyProtection="1">
      <protection locked="0"/>
    </xf>
    <xf numFmtId="18" fontId="11" fillId="0" borderId="2" xfId="0" applyNumberFormat="1" applyFont="1" applyBorder="1" applyProtection="1">
      <protection locked="0"/>
    </xf>
    <xf numFmtId="18" fontId="11" fillId="0" borderId="7" xfId="0" applyNumberFormat="1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0"/>
    </xf>
    <xf numFmtId="18" fontId="11" fillId="0" borderId="5" xfId="0" applyNumberFormat="1" applyFont="1" applyBorder="1" applyProtection="1">
      <protection locked="0"/>
    </xf>
    <xf numFmtId="18" fontId="11" fillId="0" borderId="6" xfId="0" applyNumberFormat="1" applyFont="1" applyBorder="1" applyProtection="1">
      <protection locked="0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171" fontId="11" fillId="0" borderId="0" xfId="0" applyNumberFormat="1" applyFont="1" applyBorder="1" applyProtection="1">
      <protection locked="0"/>
    </xf>
    <xf numFmtId="170" fontId="11" fillId="0" borderId="0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170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0"/>
    </xf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0" xfId="0" applyNumberFormat="1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0"/>
    </xf>
    <xf numFmtId="1" fontId="11" fillId="0" borderId="0" xfId="0" applyNumberFormat="1" applyFont="1" applyFill="1" applyBorder="1" applyProtection="1">
      <protection locked="0"/>
    </xf>
    <xf numFmtId="1" fontId="11" fillId="0" borderId="0" xfId="0" applyNumberFormat="1" applyFont="1" applyFill="1" applyProtection="1">
      <protection locked="0"/>
    </xf>
    <xf numFmtId="2" fontId="11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1" fillId="0" borderId="3" xfId="0" applyFont="1" applyFill="1" applyBorder="1" applyProtection="1">
      <protection locked="0"/>
    </xf>
    <xf numFmtId="0" fontId="11" fillId="0" borderId="7" xfId="0" applyFont="1" applyFill="1" applyBorder="1" applyProtection="1">
      <protection locked="0"/>
    </xf>
    <xf numFmtId="0" fontId="0" fillId="0" borderId="0" xfId="0" applyFill="1"/>
    <xf numFmtId="171" fontId="11" fillId="0" borderId="3" xfId="0" applyNumberFormat="1" applyFont="1" applyFill="1" applyBorder="1" applyProtection="1">
      <protection locked="0"/>
    </xf>
    <xf numFmtId="2" fontId="11" fillId="0" borderId="17" xfId="0" applyNumberFormat="1" applyFont="1" applyFill="1" applyBorder="1" applyProtection="1">
      <protection locked="0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0"/>
    </xf>
    <xf numFmtId="173" fontId="11" fillId="0" borderId="3" xfId="0" applyNumberFormat="1" applyFont="1" applyFill="1" applyBorder="1" applyProtection="1">
      <protection locked="0"/>
    </xf>
    <xf numFmtId="49" fontId="11" fillId="0" borderId="0" xfId="0" applyNumberFormat="1" applyFont="1" applyFill="1" applyProtection="1">
      <protection locked="0"/>
    </xf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Border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0" fillId="0" borderId="0" xfId="0" applyFill="1" applyBorder="1"/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0"/>
    </xf>
    <xf numFmtId="174" fontId="11" fillId="2" borderId="0" xfId="0" applyNumberFormat="1" applyFont="1" applyFill="1" applyBorder="1" applyProtection="1">
      <protection locked="0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Border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11" fillId="0" borderId="3" xfId="0" applyNumberFormat="1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0"/>
    </xf>
    <xf numFmtId="177" fontId="11" fillId="0" borderId="5" xfId="0" applyNumberFormat="1" applyFont="1" applyBorder="1" applyAlignment="1" applyProtection="1">
      <alignment horizontal="right"/>
      <protection locked="0"/>
    </xf>
    <xf numFmtId="177" fontId="11" fillId="0" borderId="30" xfId="0" applyNumberFormat="1" applyFont="1" applyBorder="1" applyAlignment="1" applyProtection="1">
      <alignment horizontal="right"/>
      <protection locked="0"/>
    </xf>
    <xf numFmtId="177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0"/>
    </xf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70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 applyProtection="1">
      <alignment horizontal="right"/>
      <protection locked="0"/>
    </xf>
    <xf numFmtId="170" fontId="11" fillId="0" borderId="6" xfId="0" applyNumberFormat="1" applyFont="1" applyBorder="1" applyAlignment="1" applyProtection="1">
      <alignment horizontal="right"/>
      <protection locked="0"/>
    </xf>
    <xf numFmtId="170" fontId="11" fillId="0" borderId="37" xfId="0" applyNumberFormat="1" applyFont="1" applyBorder="1" applyAlignment="1" applyProtection="1">
      <alignment horizontal="right"/>
      <protection locked="0"/>
    </xf>
    <xf numFmtId="171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0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171" fontId="11" fillId="0" borderId="0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170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83" xfId="5" applyFont="1" applyFill="1" applyBorder="1" applyAlignment="1"/>
    <xf numFmtId="0" fontId="49" fillId="0" borderId="0" xfId="0" applyFont="1"/>
    <xf numFmtId="0" fontId="49" fillId="0" borderId="0" xfId="0" applyFont="1" applyAlignment="1">
      <alignment horizontal="right"/>
    </xf>
    <xf numFmtId="0" fontId="49" fillId="0" borderId="0" xfId="0" applyFont="1" applyAlignment="1"/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35">
    <cellStyle name="Comma 2" xfId="1"/>
    <cellStyle name="Comma 2 2" xfId="2"/>
    <cellStyle name="Comma 2 3" xfId="3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2.xml"/><Relationship Id="rId14" Type="http://schemas.openxmlformats.org/officeDocument/2006/relationships/chartsheet" Target="chartsheets/sheet3.xml"/><Relationship Id="rId15" Type="http://schemas.openxmlformats.org/officeDocument/2006/relationships/chartsheet" Target="chartsheets/sheet4.xml"/><Relationship Id="rId16" Type="http://schemas.openxmlformats.org/officeDocument/2006/relationships/chartsheet" Target="chartsheets/sheet5.xml"/><Relationship Id="rId17" Type="http://schemas.openxmlformats.org/officeDocument/2006/relationships/chartsheet" Target="chartsheets/sheet6.xml"/><Relationship Id="rId18" Type="http://schemas.openxmlformats.org/officeDocument/2006/relationships/chartsheet" Target="chartsheets/sheet7.xml"/><Relationship Id="rId19" Type="http://schemas.openxmlformats.org/officeDocument/2006/relationships/chartsheet" Target="chartsheets/sheet8.xml"/><Relationship Id="rId63" Type="http://schemas.openxmlformats.org/officeDocument/2006/relationships/chartsheet" Target="chartsheets/sheet52.xml"/><Relationship Id="rId64" Type="http://schemas.openxmlformats.org/officeDocument/2006/relationships/worksheet" Target="worksheets/sheet12.xml"/><Relationship Id="rId65" Type="http://schemas.openxmlformats.org/officeDocument/2006/relationships/worksheet" Target="worksheets/sheet13.xml"/><Relationship Id="rId66" Type="http://schemas.openxmlformats.org/officeDocument/2006/relationships/worksheet" Target="worksheets/sheet14.xml"/><Relationship Id="rId67" Type="http://schemas.openxmlformats.org/officeDocument/2006/relationships/worksheet" Target="worksheets/sheet15.xml"/><Relationship Id="rId68" Type="http://schemas.openxmlformats.org/officeDocument/2006/relationships/worksheet" Target="worksheets/sheet16.xml"/><Relationship Id="rId69" Type="http://schemas.openxmlformats.org/officeDocument/2006/relationships/worksheet" Target="worksheets/sheet17.xml"/><Relationship Id="rId50" Type="http://schemas.openxmlformats.org/officeDocument/2006/relationships/chartsheet" Target="chartsheets/sheet39.xml"/><Relationship Id="rId51" Type="http://schemas.openxmlformats.org/officeDocument/2006/relationships/chartsheet" Target="chartsheets/sheet40.xml"/><Relationship Id="rId52" Type="http://schemas.openxmlformats.org/officeDocument/2006/relationships/chartsheet" Target="chartsheets/sheet41.xml"/><Relationship Id="rId53" Type="http://schemas.openxmlformats.org/officeDocument/2006/relationships/chartsheet" Target="chartsheets/sheet42.xml"/><Relationship Id="rId54" Type="http://schemas.openxmlformats.org/officeDocument/2006/relationships/chartsheet" Target="chartsheets/sheet43.xml"/><Relationship Id="rId55" Type="http://schemas.openxmlformats.org/officeDocument/2006/relationships/chartsheet" Target="chartsheets/sheet44.xml"/><Relationship Id="rId56" Type="http://schemas.openxmlformats.org/officeDocument/2006/relationships/chartsheet" Target="chartsheets/sheet45.xml"/><Relationship Id="rId57" Type="http://schemas.openxmlformats.org/officeDocument/2006/relationships/chartsheet" Target="chartsheets/sheet46.xml"/><Relationship Id="rId58" Type="http://schemas.openxmlformats.org/officeDocument/2006/relationships/chartsheet" Target="chartsheets/sheet47.xml"/><Relationship Id="rId59" Type="http://schemas.openxmlformats.org/officeDocument/2006/relationships/chartsheet" Target="chartsheets/sheet48.xml"/><Relationship Id="rId40" Type="http://schemas.openxmlformats.org/officeDocument/2006/relationships/chartsheet" Target="chartsheets/sheet29.xml"/><Relationship Id="rId41" Type="http://schemas.openxmlformats.org/officeDocument/2006/relationships/chartsheet" Target="chartsheets/sheet30.xml"/><Relationship Id="rId42" Type="http://schemas.openxmlformats.org/officeDocument/2006/relationships/chartsheet" Target="chartsheets/sheet31.xml"/><Relationship Id="rId43" Type="http://schemas.openxmlformats.org/officeDocument/2006/relationships/chartsheet" Target="chartsheets/sheet32.xml"/><Relationship Id="rId44" Type="http://schemas.openxmlformats.org/officeDocument/2006/relationships/chartsheet" Target="chartsheets/sheet33.xml"/><Relationship Id="rId45" Type="http://schemas.openxmlformats.org/officeDocument/2006/relationships/chartsheet" Target="chartsheets/sheet34.xml"/><Relationship Id="rId46" Type="http://schemas.openxmlformats.org/officeDocument/2006/relationships/chartsheet" Target="chartsheets/sheet35.xml"/><Relationship Id="rId47" Type="http://schemas.openxmlformats.org/officeDocument/2006/relationships/chartsheet" Target="chartsheets/sheet36.xml"/><Relationship Id="rId48" Type="http://schemas.openxmlformats.org/officeDocument/2006/relationships/chartsheet" Target="chartsheets/sheet37.xml"/><Relationship Id="rId49" Type="http://schemas.openxmlformats.org/officeDocument/2006/relationships/chartsheet" Target="chartsheets/sheet38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9.xml"/><Relationship Id="rId31" Type="http://schemas.openxmlformats.org/officeDocument/2006/relationships/chartsheet" Target="chartsheets/sheet20.xml"/><Relationship Id="rId32" Type="http://schemas.openxmlformats.org/officeDocument/2006/relationships/chartsheet" Target="chartsheets/sheet21.xml"/><Relationship Id="rId33" Type="http://schemas.openxmlformats.org/officeDocument/2006/relationships/chartsheet" Target="chartsheets/sheet22.xml"/><Relationship Id="rId34" Type="http://schemas.openxmlformats.org/officeDocument/2006/relationships/chartsheet" Target="chartsheets/sheet23.xml"/><Relationship Id="rId35" Type="http://schemas.openxmlformats.org/officeDocument/2006/relationships/chartsheet" Target="chartsheets/sheet24.xml"/><Relationship Id="rId36" Type="http://schemas.openxmlformats.org/officeDocument/2006/relationships/chartsheet" Target="chartsheets/sheet25.xml"/><Relationship Id="rId37" Type="http://schemas.openxmlformats.org/officeDocument/2006/relationships/chartsheet" Target="chartsheets/sheet26.xml"/><Relationship Id="rId38" Type="http://schemas.openxmlformats.org/officeDocument/2006/relationships/chartsheet" Target="chartsheets/sheet27.xml"/><Relationship Id="rId39" Type="http://schemas.openxmlformats.org/officeDocument/2006/relationships/chartsheet" Target="chartsheets/sheet28.xml"/><Relationship Id="rId70" Type="http://schemas.openxmlformats.org/officeDocument/2006/relationships/worksheet" Target="worksheets/sheet18.xml"/><Relationship Id="rId71" Type="http://schemas.openxmlformats.org/officeDocument/2006/relationships/worksheet" Target="worksheets/sheet19.xml"/><Relationship Id="rId72" Type="http://schemas.openxmlformats.org/officeDocument/2006/relationships/worksheet" Target="worksheets/sheet20.xml"/><Relationship Id="rId20" Type="http://schemas.openxmlformats.org/officeDocument/2006/relationships/chartsheet" Target="chartsheets/sheet9.xml"/><Relationship Id="rId21" Type="http://schemas.openxmlformats.org/officeDocument/2006/relationships/chartsheet" Target="chartsheets/sheet10.xml"/><Relationship Id="rId22" Type="http://schemas.openxmlformats.org/officeDocument/2006/relationships/chartsheet" Target="chartsheets/sheet11.xml"/><Relationship Id="rId23" Type="http://schemas.openxmlformats.org/officeDocument/2006/relationships/chartsheet" Target="chartsheets/sheet12.xml"/><Relationship Id="rId24" Type="http://schemas.openxmlformats.org/officeDocument/2006/relationships/chartsheet" Target="chartsheets/sheet13.xml"/><Relationship Id="rId25" Type="http://schemas.openxmlformats.org/officeDocument/2006/relationships/chartsheet" Target="chartsheets/sheet14.xml"/><Relationship Id="rId26" Type="http://schemas.openxmlformats.org/officeDocument/2006/relationships/chartsheet" Target="chartsheets/sheet15.xml"/><Relationship Id="rId27" Type="http://schemas.openxmlformats.org/officeDocument/2006/relationships/chartsheet" Target="chartsheets/sheet16.xml"/><Relationship Id="rId28" Type="http://schemas.openxmlformats.org/officeDocument/2006/relationships/chartsheet" Target="chartsheets/sheet17.xml"/><Relationship Id="rId29" Type="http://schemas.openxmlformats.org/officeDocument/2006/relationships/chartsheet" Target="chartsheets/sheet18.xml"/><Relationship Id="rId73" Type="http://schemas.openxmlformats.org/officeDocument/2006/relationships/worksheet" Target="worksheets/sheet21.xml"/><Relationship Id="rId74" Type="http://schemas.openxmlformats.org/officeDocument/2006/relationships/worksheet" Target="worksheets/sheet22.xml"/><Relationship Id="rId75" Type="http://schemas.openxmlformats.org/officeDocument/2006/relationships/theme" Target="theme/theme1.xml"/><Relationship Id="rId76" Type="http://schemas.openxmlformats.org/officeDocument/2006/relationships/styles" Target="styles.xml"/><Relationship Id="rId77" Type="http://schemas.openxmlformats.org/officeDocument/2006/relationships/sharedStrings" Target="sharedStrings.xml"/><Relationship Id="rId78" Type="http://schemas.openxmlformats.org/officeDocument/2006/relationships/calcChain" Target="calcChain.xml"/><Relationship Id="rId60" Type="http://schemas.openxmlformats.org/officeDocument/2006/relationships/chartsheet" Target="chartsheets/sheet49.xml"/><Relationship Id="rId61" Type="http://schemas.openxmlformats.org/officeDocument/2006/relationships/chartsheet" Target="chartsheets/sheet50.xml"/><Relationship Id="rId62" Type="http://schemas.openxmlformats.org/officeDocument/2006/relationships/chartsheet" Target="chartsheets/sheet5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35633.77725273476</c:v>
                </c:pt>
                <c:pt idx="1">
                  <c:v>39973.37984611908</c:v>
                </c:pt>
                <c:pt idx="2">
                  <c:v>40059.65703255733</c:v>
                </c:pt>
                <c:pt idx="3">
                  <c:v>40963.30037797427</c:v>
                </c:pt>
                <c:pt idx="4">
                  <c:v>40619.29512213902</c:v>
                </c:pt>
                <c:pt idx="5">
                  <c:v>32236.97946844643</c:v>
                </c:pt>
                <c:pt idx="6">
                  <c:v>55298.79172092942</c:v>
                </c:pt>
                <c:pt idx="7">
                  <c:v>32045.15356817093</c:v>
                </c:pt>
                <c:pt idx="8">
                  <c:v>32078.43186362644</c:v>
                </c:pt>
                <c:pt idx="9">
                  <c:v>33387.00760742425</c:v>
                </c:pt>
                <c:pt idx="10">
                  <c:v>32538.03131873174</c:v>
                </c:pt>
                <c:pt idx="11">
                  <c:v>33691.32101724521</c:v>
                </c:pt>
                <c:pt idx="12">
                  <c:v>22337.88701631672</c:v>
                </c:pt>
                <c:pt idx="13">
                  <c:v>17390.85107639005</c:v>
                </c:pt>
                <c:pt idx="14">
                  <c:v>34608.77536286996</c:v>
                </c:pt>
                <c:pt idx="15">
                  <c:v>24986.58198931527</c:v>
                </c:pt>
                <c:pt idx="16">
                  <c:v>23544.16069212475</c:v>
                </c:pt>
                <c:pt idx="17">
                  <c:v>20320.87396303024</c:v>
                </c:pt>
                <c:pt idx="18">
                  <c:v>17281.27104560368</c:v>
                </c:pt>
                <c:pt idx="19">
                  <c:v>19430.37848085709</c:v>
                </c:pt>
                <c:pt idx="20">
                  <c:v>15687.07957894525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34750.0</c:v>
                </c:pt>
                <c:pt idx="1">
                  <c:v>39379.0</c:v>
                </c:pt>
                <c:pt idx="2">
                  <c:v>38745.0</c:v>
                </c:pt>
                <c:pt idx="3">
                  <c:v>39708.0</c:v>
                </c:pt>
                <c:pt idx="4">
                  <c:v>39358.0</c:v>
                </c:pt>
                <c:pt idx="5">
                  <c:v>30547.0</c:v>
                </c:pt>
                <c:pt idx="6">
                  <c:v>54064.0</c:v>
                </c:pt>
                <c:pt idx="7">
                  <c:v>30846.0</c:v>
                </c:pt>
                <c:pt idx="8">
                  <c:v>31668.0</c:v>
                </c:pt>
                <c:pt idx="9">
                  <c:v>32530.0</c:v>
                </c:pt>
                <c:pt idx="10">
                  <c:v>31932.0</c:v>
                </c:pt>
                <c:pt idx="11">
                  <c:v>33032.0</c:v>
                </c:pt>
                <c:pt idx="12">
                  <c:v>22817.0</c:v>
                </c:pt>
                <c:pt idx="13">
                  <c:v>17872.0</c:v>
                </c:pt>
                <c:pt idx="14">
                  <c:v>35971.0</c:v>
                </c:pt>
                <c:pt idx="15">
                  <c:v>25389.0</c:v>
                </c:pt>
                <c:pt idx="16">
                  <c:v>24293.0</c:v>
                </c:pt>
                <c:pt idx="17">
                  <c:v>20408.0</c:v>
                </c:pt>
                <c:pt idx="18">
                  <c:v>17540.0</c:v>
                </c:pt>
                <c:pt idx="19">
                  <c:v>19878.0</c:v>
                </c:pt>
                <c:pt idx="20">
                  <c:v>15802.0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34755.0</c:v>
                </c:pt>
                <c:pt idx="1">
                  <c:v>39384.0</c:v>
                </c:pt>
                <c:pt idx="2">
                  <c:v>38792.0</c:v>
                </c:pt>
                <c:pt idx="3">
                  <c:v>39438.0</c:v>
                </c:pt>
                <c:pt idx="4">
                  <c:v>39265.0</c:v>
                </c:pt>
                <c:pt idx="5">
                  <c:v>30548.0</c:v>
                </c:pt>
                <c:pt idx="6">
                  <c:v>54016.0</c:v>
                </c:pt>
                <c:pt idx="7">
                  <c:v>30876.0</c:v>
                </c:pt>
                <c:pt idx="8">
                  <c:v>31699.0</c:v>
                </c:pt>
                <c:pt idx="9">
                  <c:v>32910.0</c:v>
                </c:pt>
                <c:pt idx="10">
                  <c:v>31811.0</c:v>
                </c:pt>
                <c:pt idx="11">
                  <c:v>32973.0</c:v>
                </c:pt>
                <c:pt idx="12">
                  <c:v>22822.0</c:v>
                </c:pt>
                <c:pt idx="13">
                  <c:v>17870.0</c:v>
                </c:pt>
                <c:pt idx="14">
                  <c:v>35970.0</c:v>
                </c:pt>
                <c:pt idx="15">
                  <c:v>25390.0</c:v>
                </c:pt>
                <c:pt idx="16">
                  <c:v>24307.0</c:v>
                </c:pt>
                <c:pt idx="17">
                  <c:v>20421.0</c:v>
                </c:pt>
                <c:pt idx="18">
                  <c:v>17537.0</c:v>
                </c:pt>
                <c:pt idx="19">
                  <c:v>19874.0</c:v>
                </c:pt>
                <c:pt idx="20">
                  <c:v>15791.0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34745.63754248564</c:v>
                </c:pt>
                <c:pt idx="1">
                  <c:v>39290.36408912097</c:v>
                </c:pt>
                <c:pt idx="2">
                  <c:v>39079.10019748696</c:v>
                </c:pt>
                <c:pt idx="3">
                  <c:v>40143.37358954951</c:v>
                </c:pt>
                <c:pt idx="4">
                  <c:v>39783.0185463824</c:v>
                </c:pt>
                <c:pt idx="5">
                  <c:v>31145.11364675133</c:v>
                </c:pt>
                <c:pt idx="6">
                  <c:v>54704.71096220979</c:v>
                </c:pt>
                <c:pt idx="7">
                  <c:v>31012.68097538665</c:v>
                </c:pt>
                <c:pt idx="8">
                  <c:v>0.0</c:v>
                </c:pt>
                <c:pt idx="9">
                  <c:v>32735.50462655642</c:v>
                </c:pt>
                <c:pt idx="10">
                  <c:v>31772.39698072281</c:v>
                </c:pt>
                <c:pt idx="11">
                  <c:v>33031.64527349522</c:v>
                </c:pt>
                <c:pt idx="12">
                  <c:v>23034.60810979028</c:v>
                </c:pt>
                <c:pt idx="13">
                  <c:v>17996.11115614378</c:v>
                </c:pt>
                <c:pt idx="14">
                  <c:v>35732.48380559298</c:v>
                </c:pt>
                <c:pt idx="15">
                  <c:v>25017.17761858384</c:v>
                </c:pt>
                <c:pt idx="16">
                  <c:v>24077.7247180935</c:v>
                </c:pt>
                <c:pt idx="17">
                  <c:v>20701.56030443071</c:v>
                </c:pt>
                <c:pt idx="18">
                  <c:v>17741.94318833821</c:v>
                </c:pt>
                <c:pt idx="19">
                  <c:v>19061.11250365915</c:v>
                </c:pt>
                <c:pt idx="20">
                  <c:v>16635.72586723816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</c:v>
                </c:pt>
                <c:pt idx="1">
                  <c:v>39519.56900000127</c:v>
                </c:pt>
                <c:pt idx="2">
                  <c:v>39400.81500000138</c:v>
                </c:pt>
                <c:pt idx="3">
                  <c:v>40535.13700000122</c:v>
                </c:pt>
                <c:pt idx="4">
                  <c:v>40065.26100000124</c:v>
                </c:pt>
                <c:pt idx="5">
                  <c:v>31586.59200000122</c:v>
                </c:pt>
                <c:pt idx="6">
                  <c:v>54843.25800000125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22322.95300000002</c:v>
                </c:pt>
                <c:pt idx="13">
                  <c:v>17434.53700000003</c:v>
                </c:pt>
                <c:pt idx="14">
                  <c:v>34848.63700000001</c:v>
                </c:pt>
                <c:pt idx="15">
                  <c:v>25131.07000000026</c:v>
                </c:pt>
                <c:pt idx="16">
                  <c:v>23619.74399999996</c:v>
                </c:pt>
                <c:pt idx="17">
                  <c:v>20241.713</c:v>
                </c:pt>
                <c:pt idx="18">
                  <c:v>17442.46800000007</c:v>
                </c:pt>
                <c:pt idx="19">
                  <c:v>19536.57200000011</c:v>
                </c:pt>
                <c:pt idx="20">
                  <c:v>15791.08099999998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35070.0</c:v>
                </c:pt>
                <c:pt idx="1">
                  <c:v>39608.0</c:v>
                </c:pt>
                <c:pt idx="2">
                  <c:v>39457.0</c:v>
                </c:pt>
                <c:pt idx="3">
                  <c:v>40330.0</c:v>
                </c:pt>
                <c:pt idx="4">
                  <c:v>39947.0</c:v>
                </c:pt>
                <c:pt idx="5">
                  <c:v>31742.0</c:v>
                </c:pt>
                <c:pt idx="6">
                  <c:v>55068.0</c:v>
                </c:pt>
                <c:pt idx="7">
                  <c:v>31413.0</c:v>
                </c:pt>
                <c:pt idx="8">
                  <c:v>31503.0</c:v>
                </c:pt>
                <c:pt idx="9">
                  <c:v>33208.0</c:v>
                </c:pt>
                <c:pt idx="10">
                  <c:v>31818.0</c:v>
                </c:pt>
                <c:pt idx="11">
                  <c:v>33248.0</c:v>
                </c:pt>
                <c:pt idx="12">
                  <c:v>23138.0</c:v>
                </c:pt>
                <c:pt idx="13">
                  <c:v>18051.0</c:v>
                </c:pt>
                <c:pt idx="14">
                  <c:v>35845.0</c:v>
                </c:pt>
                <c:pt idx="15">
                  <c:v>25781.0</c:v>
                </c:pt>
                <c:pt idx="16">
                  <c:v>24360.0</c:v>
                </c:pt>
                <c:pt idx="17">
                  <c:v>21323.0</c:v>
                </c:pt>
                <c:pt idx="18">
                  <c:v>17875.0</c:v>
                </c:pt>
                <c:pt idx="19">
                  <c:v>20164.0</c:v>
                </c:pt>
                <c:pt idx="20">
                  <c:v>16339.0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34997.7828504315</c:v>
                </c:pt>
                <c:pt idx="1">
                  <c:v>39393.13887177261</c:v>
                </c:pt>
                <c:pt idx="2">
                  <c:v>39325.15353882217</c:v>
                </c:pt>
                <c:pt idx="3">
                  <c:v>40421.83262334366</c:v>
                </c:pt>
                <c:pt idx="4">
                  <c:v>40023.36758565649</c:v>
                </c:pt>
                <c:pt idx="5">
                  <c:v>31355.34087991492</c:v>
                </c:pt>
                <c:pt idx="6">
                  <c:v>54912.28831602565</c:v>
                </c:pt>
                <c:pt idx="7">
                  <c:v>30732.14479391676</c:v>
                </c:pt>
                <c:pt idx="8">
                  <c:v>30732.14479391676</c:v>
                </c:pt>
                <c:pt idx="9">
                  <c:v>32895.17124808114</c:v>
                </c:pt>
                <c:pt idx="10">
                  <c:v>32069.00560928496</c:v>
                </c:pt>
                <c:pt idx="11">
                  <c:v>33232.17916284176</c:v>
                </c:pt>
                <c:pt idx="12">
                  <c:v>23053.41421033254</c:v>
                </c:pt>
                <c:pt idx="13">
                  <c:v>18030.77783557915</c:v>
                </c:pt>
                <c:pt idx="14">
                  <c:v>35791.07255108309</c:v>
                </c:pt>
                <c:pt idx="15">
                  <c:v>25788.21519403116</c:v>
                </c:pt>
                <c:pt idx="16">
                  <c:v>24362.73055135583</c:v>
                </c:pt>
                <c:pt idx="17">
                  <c:v>20760.96094955294</c:v>
                </c:pt>
                <c:pt idx="18">
                  <c:v>17994.22636104533</c:v>
                </c:pt>
                <c:pt idx="19">
                  <c:v>20111.38310757947</c:v>
                </c:pt>
                <c:pt idx="20">
                  <c:v>16592.71039838762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067736"/>
        <c:axId val="-2066075064"/>
      </c:barChart>
      <c:catAx>
        <c:axId val="-206606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075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0750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067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87670159432069"/>
          <c:y val="0.209244154431756"/>
          <c:w val="0.932488078279893"/>
          <c:h val="0.69722675367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353.5115326702926</c:v>
                </c:pt>
                <c:pt idx="1">
                  <c:v>346.2767003946828</c:v>
                </c:pt>
                <c:pt idx="2">
                  <c:v>383.325360084858</c:v>
                </c:pt>
                <c:pt idx="3">
                  <c:v>37.0486596901751</c:v>
                </c:pt>
                <c:pt idx="4">
                  <c:v>376.1148412975912</c:v>
                </c:pt>
                <c:pt idx="5">
                  <c:v>7.210518787266664</c:v>
                </c:pt>
                <c:pt idx="6">
                  <c:v>-360.1038396137896</c:v>
                </c:pt>
                <c:pt idx="7">
                  <c:v>478.1772243740655</c:v>
                </c:pt>
                <c:pt idx="8">
                  <c:v>-414.0381129989496</c:v>
                </c:pt>
                <c:pt idx="9">
                  <c:v>-406.305445417703</c:v>
                </c:pt>
                <c:pt idx="10">
                  <c:v>-251.8207297555114</c:v>
                </c:pt>
                <c:pt idx="11">
                  <c:v>-340.832687759184</c:v>
                </c:pt>
                <c:pt idx="12">
                  <c:v>-218.0551818769245</c:v>
                </c:pt>
                <c:pt idx="13">
                  <c:v>-240.2765600443579</c:v>
                </c:pt>
                <c:pt idx="14">
                  <c:v>365.2554843700284</c:v>
                </c:pt>
                <c:pt idx="15">
                  <c:v>-728.8880108667117</c:v>
                </c:pt>
                <c:pt idx="16">
                  <c:v>-367.9389727271252</c:v>
                </c:pt>
                <c:pt idx="17">
                  <c:v>-575.6512249141917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385.0</c:v>
                </c:pt>
                <c:pt idx="1">
                  <c:v>314.0</c:v>
                </c:pt>
                <c:pt idx="2">
                  <c:v>355.0</c:v>
                </c:pt>
                <c:pt idx="3">
                  <c:v>41.0</c:v>
                </c:pt>
                <c:pt idx="4">
                  <c:v>348.0</c:v>
                </c:pt>
                <c:pt idx="5">
                  <c:v>7.0</c:v>
                </c:pt>
                <c:pt idx="6">
                  <c:v>-436.0</c:v>
                </c:pt>
                <c:pt idx="7">
                  <c:v>471.0</c:v>
                </c:pt>
                <c:pt idx="8">
                  <c:v>-441.0</c:v>
                </c:pt>
                <c:pt idx="9">
                  <c:v>-336.0</c:v>
                </c:pt>
                <c:pt idx="10">
                  <c:v>-247.0</c:v>
                </c:pt>
                <c:pt idx="11">
                  <c:v>-308.0</c:v>
                </c:pt>
                <c:pt idx="12">
                  <c:v>-191.0</c:v>
                </c:pt>
                <c:pt idx="13">
                  <c:v>-163.0</c:v>
                </c:pt>
                <c:pt idx="14">
                  <c:v>383.5</c:v>
                </c:pt>
                <c:pt idx="15">
                  <c:v>-752.0</c:v>
                </c:pt>
                <c:pt idx="16">
                  <c:v>-395.0</c:v>
                </c:pt>
                <c:pt idx="17">
                  <c:v>-606.0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385.0</c:v>
                </c:pt>
                <c:pt idx="1">
                  <c:v>316.0</c:v>
                </c:pt>
                <c:pt idx="2">
                  <c:v>331.0</c:v>
                </c:pt>
                <c:pt idx="3">
                  <c:v>15.0</c:v>
                </c:pt>
                <c:pt idx="4">
                  <c:v>338.0</c:v>
                </c:pt>
                <c:pt idx="5">
                  <c:v>-7.0</c:v>
                </c:pt>
                <c:pt idx="6">
                  <c:v>-435.0</c:v>
                </c:pt>
                <c:pt idx="7">
                  <c:v>469.75</c:v>
                </c:pt>
                <c:pt idx="8">
                  <c:v>-437.0</c:v>
                </c:pt>
                <c:pt idx="9">
                  <c:v>-333.0</c:v>
                </c:pt>
                <c:pt idx="10">
                  <c:v>-206.0</c:v>
                </c:pt>
                <c:pt idx="11">
                  <c:v>-322.0</c:v>
                </c:pt>
                <c:pt idx="12">
                  <c:v>-198.0</c:v>
                </c:pt>
                <c:pt idx="13">
                  <c:v>-163.5</c:v>
                </c:pt>
                <c:pt idx="14">
                  <c:v>383.5</c:v>
                </c:pt>
                <c:pt idx="15">
                  <c:v>-750.0</c:v>
                </c:pt>
                <c:pt idx="16">
                  <c:v>-395.0</c:v>
                </c:pt>
                <c:pt idx="17">
                  <c:v>-606.0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376.3380000000157</c:v>
                </c:pt>
                <c:pt idx="1">
                  <c:v>348.3790000000195</c:v>
                </c:pt>
                <c:pt idx="2">
                  <c:v>400.9940000000042</c:v>
                </c:pt>
                <c:pt idx="3">
                  <c:v>52.61499999998477</c:v>
                </c:pt>
                <c:pt idx="4">
                  <c:v>386.0610000000065</c:v>
                </c:pt>
                <c:pt idx="5">
                  <c:v>14.93299999999772</c:v>
                </c:pt>
                <c:pt idx="6">
                  <c:v>-357.8729999999873</c:v>
                </c:pt>
                <c:pt idx="7">
                  <c:v>484.9214999999396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-207.3104999999938</c:v>
                </c:pt>
                <c:pt idx="14">
                  <c:v>374.7179999999993</c:v>
                </c:pt>
                <c:pt idx="15">
                  <c:v>-745.624000000034</c:v>
                </c:pt>
                <c:pt idx="16">
                  <c:v>-376.1850000000018</c:v>
                </c:pt>
                <c:pt idx="17">
                  <c:v>-570.5450000000051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368.0</c:v>
                </c:pt>
                <c:pt idx="1">
                  <c:v>358.0</c:v>
                </c:pt>
                <c:pt idx="2">
                  <c:v>370.0</c:v>
                </c:pt>
                <c:pt idx="3">
                  <c:v>12.0</c:v>
                </c:pt>
                <c:pt idx="4">
                  <c:v>361.0</c:v>
                </c:pt>
                <c:pt idx="5">
                  <c:v>9.0</c:v>
                </c:pt>
                <c:pt idx="6">
                  <c:v>-353.0</c:v>
                </c:pt>
                <c:pt idx="7">
                  <c:v>487.25</c:v>
                </c:pt>
                <c:pt idx="8">
                  <c:v>-421.0</c:v>
                </c:pt>
                <c:pt idx="9">
                  <c:v>-387.0</c:v>
                </c:pt>
                <c:pt idx="10">
                  <c:v>-208.0</c:v>
                </c:pt>
                <c:pt idx="11">
                  <c:v>-353.0</c:v>
                </c:pt>
                <c:pt idx="12">
                  <c:v>-203.0</c:v>
                </c:pt>
                <c:pt idx="13">
                  <c:v>-173.5</c:v>
                </c:pt>
                <c:pt idx="14">
                  <c:v>381.5</c:v>
                </c:pt>
                <c:pt idx="15">
                  <c:v>-733.0</c:v>
                </c:pt>
                <c:pt idx="16">
                  <c:v>-391.0</c:v>
                </c:pt>
                <c:pt idx="17">
                  <c:v>-589.0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399864"/>
        <c:axId val="-2066414136"/>
      </c:barChart>
      <c:catAx>
        <c:axId val="-206639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41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414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20973397901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399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6"/>
          <c:y val="0.932572050027189"/>
          <c:w val="0.741362673727937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75499663540947"/>
          <c:y val="0.169222403480152"/>
          <c:w val="0.89097235209638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</c:v>
                </c:pt>
                <c:pt idx="1">
                  <c:v>99342.1315648492</c:v>
                </c:pt>
                <c:pt idx="2">
                  <c:v>99791.6779672649</c:v>
                </c:pt>
                <c:pt idx="3">
                  <c:v>105012.8714895698</c:v>
                </c:pt>
                <c:pt idx="4">
                  <c:v>102727.9789143217</c:v>
                </c:pt>
                <c:pt idx="5">
                  <c:v>69387.99760512079</c:v>
                </c:pt>
                <c:pt idx="6">
                  <c:v>162974.0625733518</c:v>
                </c:pt>
                <c:pt idx="7">
                  <c:v>68792.82212646992</c:v>
                </c:pt>
                <c:pt idx="8">
                  <c:v>68672.85383253993</c:v>
                </c:pt>
                <c:pt idx="9">
                  <c:v>72609.30740675005</c:v>
                </c:pt>
                <c:pt idx="10">
                  <c:v>69756.31198989314</c:v>
                </c:pt>
                <c:pt idx="11">
                  <c:v>73711.36348082721</c:v>
                </c:pt>
                <c:pt idx="12">
                  <c:v>63357.1062500001</c:v>
                </c:pt>
                <c:pt idx="13">
                  <c:v>48443.43080000006</c:v>
                </c:pt>
                <c:pt idx="14">
                  <c:v>108974.30994</c:v>
                </c:pt>
                <c:pt idx="15">
                  <c:v>63421.54442899998</c:v>
                </c:pt>
                <c:pt idx="16">
                  <c:v>63389.22280399999</c:v>
                </c:pt>
                <c:pt idx="17">
                  <c:v>63292.945402</c:v>
                </c:pt>
                <c:pt idx="18">
                  <c:v>45045.8479500001</c:v>
                </c:pt>
                <c:pt idx="19">
                  <c:v>45112.82702919502</c:v>
                </c:pt>
                <c:pt idx="20">
                  <c:v>44981.35173600002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</c:v>
                </c:pt>
                <c:pt idx="1">
                  <c:v>97394.78520000001</c:v>
                </c:pt>
                <c:pt idx="2">
                  <c:v>96356.3319</c:v>
                </c:pt>
                <c:pt idx="3">
                  <c:v>100729.9701</c:v>
                </c:pt>
                <c:pt idx="4">
                  <c:v>99027.6453</c:v>
                </c:pt>
                <c:pt idx="5">
                  <c:v>63736.35360000001</c:v>
                </c:pt>
                <c:pt idx="6">
                  <c:v>159807.2061</c:v>
                </c:pt>
                <c:pt idx="7">
                  <c:v>64917.54660000001</c:v>
                </c:pt>
                <c:pt idx="8">
                  <c:v>66779.6109</c:v>
                </c:pt>
                <c:pt idx="9">
                  <c:v>69610.9569</c:v>
                </c:pt>
                <c:pt idx="10">
                  <c:v>67640.7387</c:v>
                </c:pt>
                <c:pt idx="11">
                  <c:v>71380.1085</c:v>
                </c:pt>
                <c:pt idx="12">
                  <c:v>65995.8615</c:v>
                </c:pt>
                <c:pt idx="13">
                  <c:v>50692.81740000001</c:v>
                </c:pt>
                <c:pt idx="14">
                  <c:v>114017.9517</c:v>
                </c:pt>
                <c:pt idx="15">
                  <c:v>66571.21680000001</c:v>
                </c:pt>
                <c:pt idx="16">
                  <c:v>66373.0812</c:v>
                </c:pt>
                <c:pt idx="17">
                  <c:v>65399.1099</c:v>
                </c:pt>
                <c:pt idx="18">
                  <c:v>46634.2617</c:v>
                </c:pt>
                <c:pt idx="19">
                  <c:v>47129.89380000001</c:v>
                </c:pt>
                <c:pt idx="20">
                  <c:v>46239.7491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77291.93550000001</c:v>
                </c:pt>
                <c:pt idx="1">
                  <c:v>97412.0781</c:v>
                </c:pt>
                <c:pt idx="2">
                  <c:v>96493.2096</c:v>
                </c:pt>
                <c:pt idx="3">
                  <c:v>100993.467</c:v>
                </c:pt>
                <c:pt idx="4">
                  <c:v>99223.14300000001</c:v>
                </c:pt>
                <c:pt idx="5">
                  <c:v>63634.6479</c:v>
                </c:pt>
                <c:pt idx="6">
                  <c:v>159853.809</c:v>
                </c:pt>
                <c:pt idx="7">
                  <c:v>65025.11430000001</c:v>
                </c:pt>
                <c:pt idx="8">
                  <c:v>66843.50670000001</c:v>
                </c:pt>
                <c:pt idx="9">
                  <c:v>70882.1316</c:v>
                </c:pt>
                <c:pt idx="10">
                  <c:v>67219.26090000001</c:v>
                </c:pt>
                <c:pt idx="11">
                  <c:v>71181.09360000001</c:v>
                </c:pt>
                <c:pt idx="12">
                  <c:v>65992.34430000001</c:v>
                </c:pt>
                <c:pt idx="13">
                  <c:v>50690.47260000001</c:v>
                </c:pt>
                <c:pt idx="14">
                  <c:v>114015.3138</c:v>
                </c:pt>
                <c:pt idx="15">
                  <c:v>66565.3548</c:v>
                </c:pt>
                <c:pt idx="16">
                  <c:v>66371.9088</c:v>
                </c:pt>
                <c:pt idx="17">
                  <c:v>65395.0065</c:v>
                </c:pt>
                <c:pt idx="18">
                  <c:v>46630.7445</c:v>
                </c:pt>
                <c:pt idx="19">
                  <c:v>47126.08350000001</c:v>
                </c:pt>
                <c:pt idx="20">
                  <c:v>46235.9388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</c:v>
                </c:pt>
                <c:pt idx="1">
                  <c:v>96447.5904276855</c:v>
                </c:pt>
                <c:pt idx="2">
                  <c:v>96083.55965320067</c:v>
                </c:pt>
                <c:pt idx="3">
                  <c:v>102211.3603827889</c:v>
                </c:pt>
                <c:pt idx="4">
                  <c:v>99708.5156214712</c:v>
                </c:pt>
                <c:pt idx="5">
                  <c:v>65790.36807340541</c:v>
                </c:pt>
                <c:pt idx="6">
                  <c:v>161248.4449562574</c:v>
                </c:pt>
                <c:pt idx="7">
                  <c:v>65413.84138209153</c:v>
                </c:pt>
                <c:pt idx="8">
                  <c:v>0.0</c:v>
                </c:pt>
                <c:pt idx="9">
                  <c:v>70349.46675334554</c:v>
                </c:pt>
                <c:pt idx="10">
                  <c:v>67141.3523839604</c:v>
                </c:pt>
                <c:pt idx="11">
                  <c:v>71417.30703720485</c:v>
                </c:pt>
                <c:pt idx="12">
                  <c:v>65571.18321994395</c:v>
                </c:pt>
                <c:pt idx="13">
                  <c:v>50354.29005541217</c:v>
                </c:pt>
                <c:pt idx="14">
                  <c:v>112792.6462871451</c:v>
                </c:pt>
                <c:pt idx="15">
                  <c:v>66087.78649344652</c:v>
                </c:pt>
                <c:pt idx="16">
                  <c:v>65850.6754506747</c:v>
                </c:pt>
                <c:pt idx="17">
                  <c:v>64973.31140113525</c:v>
                </c:pt>
                <c:pt idx="18">
                  <c:v>46944.35712325978</c:v>
                </c:pt>
                <c:pt idx="19">
                  <c:v>47296.60530656422</c:v>
                </c:pt>
                <c:pt idx="20">
                  <c:v>46611.89123259368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</c:v>
                </c:pt>
                <c:pt idx="1">
                  <c:v>97295.86599999971</c:v>
                </c:pt>
                <c:pt idx="2">
                  <c:v>97141.307</c:v>
                </c:pt>
                <c:pt idx="3">
                  <c:v>103712.915</c:v>
                </c:pt>
                <c:pt idx="4">
                  <c:v>100676.21</c:v>
                </c:pt>
                <c:pt idx="5">
                  <c:v>66860.16300000006</c:v>
                </c:pt>
                <c:pt idx="6">
                  <c:v>161200.1790000002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63105.36600000015</c:v>
                </c:pt>
                <c:pt idx="13">
                  <c:v>48439.57</c:v>
                </c:pt>
                <c:pt idx="14">
                  <c:v>108979.0129999996</c:v>
                </c:pt>
                <c:pt idx="15">
                  <c:v>63212.10199999974</c:v>
                </c:pt>
                <c:pt idx="16">
                  <c:v>63157.02999999976</c:v>
                </c:pt>
                <c:pt idx="17">
                  <c:v>63001.55800000002</c:v>
                </c:pt>
                <c:pt idx="18">
                  <c:v>44875.41399999964</c:v>
                </c:pt>
                <c:pt idx="19">
                  <c:v>44979.8419999997</c:v>
                </c:pt>
                <c:pt idx="20">
                  <c:v>44775.1099999999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78257.0</c:v>
                </c:pt>
                <c:pt idx="1">
                  <c:v>97261.0</c:v>
                </c:pt>
                <c:pt idx="2">
                  <c:v>96957.0</c:v>
                </c:pt>
                <c:pt idx="3">
                  <c:v>102008.0</c:v>
                </c:pt>
                <c:pt idx="4">
                  <c:v>99753.0</c:v>
                </c:pt>
                <c:pt idx="5">
                  <c:v>67389.0</c:v>
                </c:pt>
                <c:pt idx="6">
                  <c:v>162168.0</c:v>
                </c:pt>
                <c:pt idx="7">
                  <c:v>66898.0</c:v>
                </c:pt>
                <c:pt idx="8">
                  <c:v>66175.0</c:v>
                </c:pt>
                <c:pt idx="9">
                  <c:v>71803.0</c:v>
                </c:pt>
                <c:pt idx="10">
                  <c:v>67200.0</c:v>
                </c:pt>
                <c:pt idx="11">
                  <c:v>72029.0</c:v>
                </c:pt>
                <c:pt idx="12">
                  <c:v>65614.0</c:v>
                </c:pt>
                <c:pt idx="13">
                  <c:v>50357.0</c:v>
                </c:pt>
                <c:pt idx="14">
                  <c:v>112781.0</c:v>
                </c:pt>
                <c:pt idx="15">
                  <c:v>66146.0</c:v>
                </c:pt>
                <c:pt idx="16">
                  <c:v>65900.0</c:v>
                </c:pt>
                <c:pt idx="17">
                  <c:v>65155.0</c:v>
                </c:pt>
                <c:pt idx="18">
                  <c:v>47002.0</c:v>
                </c:pt>
                <c:pt idx="19">
                  <c:v>47462.0</c:v>
                </c:pt>
                <c:pt idx="20">
                  <c:v>46668.0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78253.75277345321</c:v>
                </c:pt>
                <c:pt idx="1">
                  <c:v>97212.3302957055</c:v>
                </c:pt>
                <c:pt idx="2">
                  <c:v>97265.84004212471</c:v>
                </c:pt>
                <c:pt idx="3">
                  <c:v>103649.8841638978</c:v>
                </c:pt>
                <c:pt idx="4">
                  <c:v>100969.4341213057</c:v>
                </c:pt>
                <c:pt idx="5">
                  <c:v>66534.720928327</c:v>
                </c:pt>
                <c:pt idx="6">
                  <c:v>162125.7050020839</c:v>
                </c:pt>
                <c:pt idx="7">
                  <c:v>63958.26569725733</c:v>
                </c:pt>
                <c:pt idx="8">
                  <c:v>63958.26569725733</c:v>
                </c:pt>
                <c:pt idx="9">
                  <c:v>70969.24246834417</c:v>
                </c:pt>
                <c:pt idx="10">
                  <c:v>68233.22863214887</c:v>
                </c:pt>
                <c:pt idx="11">
                  <c:v>72183.91206416056</c:v>
                </c:pt>
                <c:pt idx="12">
                  <c:v>65587.86620766509</c:v>
                </c:pt>
                <c:pt idx="13">
                  <c:v>50355.8594111448</c:v>
                </c:pt>
                <c:pt idx="14">
                  <c:v>112795.0776935307</c:v>
                </c:pt>
                <c:pt idx="15">
                  <c:v>66212.42124666768</c:v>
                </c:pt>
                <c:pt idx="16">
                  <c:v>65895.5840496327</c:v>
                </c:pt>
                <c:pt idx="17">
                  <c:v>65025.29473649042</c:v>
                </c:pt>
                <c:pt idx="18">
                  <c:v>46989.55753011257</c:v>
                </c:pt>
                <c:pt idx="19">
                  <c:v>47482.0860217659</c:v>
                </c:pt>
                <c:pt idx="20">
                  <c:v>46631.85554655832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530952"/>
        <c:axId val="-2066527784"/>
      </c:barChart>
      <c:catAx>
        <c:axId val="-206653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527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5277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530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"/>
          <c:y val="0.932572050027189"/>
          <c:w val="0.72133406742581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37328.0</c:v>
                </c:pt>
                <c:pt idx="2">
                  <c:v>40317.6</c:v>
                </c:pt>
                <c:pt idx="3">
                  <c:v>43492.0</c:v>
                </c:pt>
                <c:pt idx="4">
                  <c:v>41651.7</c:v>
                </c:pt>
                <c:pt idx="5">
                  <c:v>32091.73</c:v>
                </c:pt>
                <c:pt idx="6">
                  <c:v>38857.16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27329.6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19834.1</c:v>
                </c:pt>
                <c:pt idx="18">
                  <c:v>19575.0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31401.0</c:v>
                </c:pt>
                <c:pt idx="1">
                  <c:v>36750.0</c:v>
                </c:pt>
                <c:pt idx="2">
                  <c:v>53813.0</c:v>
                </c:pt>
                <c:pt idx="3">
                  <c:v>43628.0</c:v>
                </c:pt>
                <c:pt idx="4">
                  <c:v>50819.0</c:v>
                </c:pt>
                <c:pt idx="5">
                  <c:v>31401.0</c:v>
                </c:pt>
                <c:pt idx="6">
                  <c:v>40613.0</c:v>
                </c:pt>
                <c:pt idx="7">
                  <c:v>40543.0</c:v>
                </c:pt>
                <c:pt idx="8">
                  <c:v>31401.0</c:v>
                </c:pt>
                <c:pt idx="9">
                  <c:v>31401.0</c:v>
                </c:pt>
                <c:pt idx="10">
                  <c:v>31401.0</c:v>
                </c:pt>
                <c:pt idx="11">
                  <c:v>31401.0</c:v>
                </c:pt>
                <c:pt idx="12">
                  <c:v>27707.0</c:v>
                </c:pt>
                <c:pt idx="13">
                  <c:v>31188.0</c:v>
                </c:pt>
                <c:pt idx="14">
                  <c:v>27878.0</c:v>
                </c:pt>
                <c:pt idx="15">
                  <c:v>27868.0</c:v>
                </c:pt>
                <c:pt idx="16">
                  <c:v>27466.0</c:v>
                </c:pt>
                <c:pt idx="17">
                  <c:v>19576.0</c:v>
                </c:pt>
                <c:pt idx="18">
                  <c:v>19766.0</c:v>
                </c:pt>
                <c:pt idx="19">
                  <c:v>19475.0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31455.0</c:v>
                </c:pt>
                <c:pt idx="1">
                  <c:v>37033.0</c:v>
                </c:pt>
                <c:pt idx="2">
                  <c:v>53823.0</c:v>
                </c:pt>
                <c:pt idx="3">
                  <c:v>64572.0</c:v>
                </c:pt>
                <c:pt idx="4">
                  <c:v>59549.0</c:v>
                </c:pt>
                <c:pt idx="5">
                  <c:v>31454.0</c:v>
                </c:pt>
                <c:pt idx="6">
                  <c:v>41019.0</c:v>
                </c:pt>
                <c:pt idx="7">
                  <c:v>49838.0</c:v>
                </c:pt>
                <c:pt idx="8">
                  <c:v>31455.0</c:v>
                </c:pt>
                <c:pt idx="9">
                  <c:v>31455.0</c:v>
                </c:pt>
                <c:pt idx="10">
                  <c:v>31455.0</c:v>
                </c:pt>
                <c:pt idx="11">
                  <c:v>31455.0</c:v>
                </c:pt>
                <c:pt idx="12">
                  <c:v>27706.0</c:v>
                </c:pt>
                <c:pt idx="13">
                  <c:v>31188.0</c:v>
                </c:pt>
                <c:pt idx="14">
                  <c:v>27878.0</c:v>
                </c:pt>
                <c:pt idx="15">
                  <c:v>27866.0</c:v>
                </c:pt>
                <c:pt idx="16">
                  <c:v>27466.0</c:v>
                </c:pt>
                <c:pt idx="17">
                  <c:v>19575.0</c:v>
                </c:pt>
                <c:pt idx="18">
                  <c:v>19766.0</c:v>
                </c:pt>
                <c:pt idx="19">
                  <c:v>19474.0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32733.25559688</c:v>
                </c:pt>
                <c:pt idx="1">
                  <c:v>37126.47946857139</c:v>
                </c:pt>
                <c:pt idx="2">
                  <c:v>39765.18284962</c:v>
                </c:pt>
                <c:pt idx="3">
                  <c:v>43445.08081004083</c:v>
                </c:pt>
                <c:pt idx="4">
                  <c:v>41328.27360518833</c:v>
                </c:pt>
                <c:pt idx="5">
                  <c:v>32733.26497119</c:v>
                </c:pt>
                <c:pt idx="6">
                  <c:v>38459.7281861125</c:v>
                </c:pt>
                <c:pt idx="7">
                  <c:v>40728.14220355666</c:v>
                </c:pt>
                <c:pt idx="8">
                  <c:v>0.0</c:v>
                </c:pt>
                <c:pt idx="9">
                  <c:v>32733.25559688</c:v>
                </c:pt>
                <c:pt idx="10">
                  <c:v>32733.25559687944</c:v>
                </c:pt>
                <c:pt idx="11">
                  <c:v>32733.25559687972</c:v>
                </c:pt>
                <c:pt idx="12">
                  <c:v>27646.42561660753</c:v>
                </c:pt>
                <c:pt idx="13">
                  <c:v>31177.75099697222</c:v>
                </c:pt>
                <c:pt idx="14">
                  <c:v>27652.69542885714</c:v>
                </c:pt>
                <c:pt idx="15">
                  <c:v>27658.7917827682</c:v>
                </c:pt>
                <c:pt idx="16">
                  <c:v>27576.513708109</c:v>
                </c:pt>
                <c:pt idx="17">
                  <c:v>19638.76567069981</c:v>
                </c:pt>
                <c:pt idx="18">
                  <c:v>19726.32002443556</c:v>
                </c:pt>
                <c:pt idx="19">
                  <c:v>19539.70810832458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32502.0</c:v>
                </c:pt>
                <c:pt idx="1">
                  <c:v>37261.0</c:v>
                </c:pt>
                <c:pt idx="2">
                  <c:v>39904.0</c:v>
                </c:pt>
                <c:pt idx="3">
                  <c:v>43978.0</c:v>
                </c:pt>
                <c:pt idx="4">
                  <c:v>41366.0</c:v>
                </c:pt>
                <c:pt idx="5">
                  <c:v>32502.0</c:v>
                </c:pt>
                <c:pt idx="6">
                  <c:v>38322.0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26567.0</c:v>
                </c:pt>
                <c:pt idx="13">
                  <c:v>29948.0</c:v>
                </c:pt>
                <c:pt idx="14">
                  <c:v>26675.0</c:v>
                </c:pt>
                <c:pt idx="15">
                  <c:v>26514.0</c:v>
                </c:pt>
                <c:pt idx="16">
                  <c:v>26683.0</c:v>
                </c:pt>
                <c:pt idx="17">
                  <c:v>18776.0</c:v>
                </c:pt>
                <c:pt idx="18">
                  <c:v>18794.0</c:v>
                </c:pt>
                <c:pt idx="19">
                  <c:v>18764.0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32072.0</c:v>
                </c:pt>
                <c:pt idx="1">
                  <c:v>36991.0</c:v>
                </c:pt>
                <c:pt idx="2">
                  <c:v>39920.0</c:v>
                </c:pt>
                <c:pt idx="3">
                  <c:v>42415.0</c:v>
                </c:pt>
                <c:pt idx="4">
                  <c:v>41132.0</c:v>
                </c:pt>
                <c:pt idx="5">
                  <c:v>32077.0</c:v>
                </c:pt>
                <c:pt idx="6">
                  <c:v>38451.0</c:v>
                </c:pt>
                <c:pt idx="7">
                  <c:v>40774.0</c:v>
                </c:pt>
                <c:pt idx="8">
                  <c:v>32073.0</c:v>
                </c:pt>
                <c:pt idx="9">
                  <c:v>32072.0</c:v>
                </c:pt>
                <c:pt idx="10">
                  <c:v>32072.0</c:v>
                </c:pt>
                <c:pt idx="11">
                  <c:v>31777.0</c:v>
                </c:pt>
                <c:pt idx="12">
                  <c:v>27555.0</c:v>
                </c:pt>
                <c:pt idx="13">
                  <c:v>31097.0</c:v>
                </c:pt>
                <c:pt idx="14">
                  <c:v>28343.0</c:v>
                </c:pt>
                <c:pt idx="15">
                  <c:v>27636.0</c:v>
                </c:pt>
                <c:pt idx="16">
                  <c:v>27462.0</c:v>
                </c:pt>
                <c:pt idx="17">
                  <c:v>19626.0</c:v>
                </c:pt>
                <c:pt idx="18">
                  <c:v>19799.0</c:v>
                </c:pt>
                <c:pt idx="19">
                  <c:v>19497.0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33059.13159618439</c:v>
                </c:pt>
                <c:pt idx="1">
                  <c:v>37373.12973937522</c:v>
                </c:pt>
                <c:pt idx="2">
                  <c:v>40096.66450346692</c:v>
                </c:pt>
                <c:pt idx="3">
                  <c:v>43597.94490431526</c:v>
                </c:pt>
                <c:pt idx="4">
                  <c:v>41608.47791075255</c:v>
                </c:pt>
                <c:pt idx="5">
                  <c:v>33059.09819555203</c:v>
                </c:pt>
                <c:pt idx="6">
                  <c:v>38692.08018657812</c:v>
                </c:pt>
                <c:pt idx="7">
                  <c:v>39122.29538524407</c:v>
                </c:pt>
                <c:pt idx="8">
                  <c:v>39122.29538524407</c:v>
                </c:pt>
                <c:pt idx="9">
                  <c:v>33059.13159618428</c:v>
                </c:pt>
                <c:pt idx="10">
                  <c:v>33059.13159618417</c:v>
                </c:pt>
                <c:pt idx="11">
                  <c:v>33059.13159618445</c:v>
                </c:pt>
                <c:pt idx="12">
                  <c:v>27656.3849759671</c:v>
                </c:pt>
                <c:pt idx="13">
                  <c:v>31194.48970923463</c:v>
                </c:pt>
                <c:pt idx="14">
                  <c:v>27731.13806410482</c:v>
                </c:pt>
                <c:pt idx="15">
                  <c:v>27698.35064659975</c:v>
                </c:pt>
                <c:pt idx="16">
                  <c:v>27564.79756733809</c:v>
                </c:pt>
                <c:pt idx="17">
                  <c:v>19657.36817146495</c:v>
                </c:pt>
                <c:pt idx="18">
                  <c:v>19813.0410856264</c:v>
                </c:pt>
                <c:pt idx="19">
                  <c:v>19538.88928343809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543560"/>
        <c:axId val="-2012548520"/>
      </c:barChart>
      <c:catAx>
        <c:axId val="-201254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54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548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543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5153.950000000001</c:v>
                </c:pt>
                <c:pt idx="1">
                  <c:v>8143.55</c:v>
                </c:pt>
                <c:pt idx="2">
                  <c:v>11317.95</c:v>
                </c:pt>
                <c:pt idx="3">
                  <c:v>3174.400000000001</c:v>
                </c:pt>
                <c:pt idx="4">
                  <c:v>9477.649999999998</c:v>
                </c:pt>
                <c:pt idx="5">
                  <c:v>1840.300000000003</c:v>
                </c:pt>
                <c:pt idx="6">
                  <c:v>-82.3199999999997</c:v>
                </c:pt>
                <c:pt idx="7">
                  <c:v>6683.110000000004</c:v>
                </c:pt>
                <c:pt idx="8">
                  <c:v>9004.549999999999</c:v>
                </c:pt>
                <c:pt idx="9">
                  <c:v>-82.3199999999997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-4688.540000000001</c:v>
                </c:pt>
                <c:pt idx="14">
                  <c:v>3107.540000000001</c:v>
                </c:pt>
                <c:pt idx="15">
                  <c:v>410.1700000000019</c:v>
                </c:pt>
                <c:pt idx="16">
                  <c:v>-7651.41</c:v>
                </c:pt>
                <c:pt idx="17">
                  <c:v>500.2000000000007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5349.0</c:v>
                </c:pt>
                <c:pt idx="1">
                  <c:v>22412.0</c:v>
                </c:pt>
                <c:pt idx="2">
                  <c:v>12227.0</c:v>
                </c:pt>
                <c:pt idx="3">
                  <c:v>-10185.0</c:v>
                </c:pt>
                <c:pt idx="4">
                  <c:v>19418.0</c:v>
                </c:pt>
                <c:pt idx="5">
                  <c:v>-7191.0</c:v>
                </c:pt>
                <c:pt idx="6">
                  <c:v>0.0</c:v>
                </c:pt>
                <c:pt idx="7">
                  <c:v>9212.0</c:v>
                </c:pt>
                <c:pt idx="8">
                  <c:v>9142.0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-3694.0</c:v>
                </c:pt>
                <c:pt idx="14">
                  <c:v>3481.0</c:v>
                </c:pt>
                <c:pt idx="15">
                  <c:v>-412.0</c:v>
                </c:pt>
                <c:pt idx="16">
                  <c:v>-8131.0</c:v>
                </c:pt>
                <c:pt idx="17">
                  <c:v>-291.0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5578.0</c:v>
                </c:pt>
                <c:pt idx="1">
                  <c:v>22368.0</c:v>
                </c:pt>
                <c:pt idx="2">
                  <c:v>33117.0</c:v>
                </c:pt>
                <c:pt idx="3">
                  <c:v>10749.0</c:v>
                </c:pt>
                <c:pt idx="4">
                  <c:v>28094.0</c:v>
                </c:pt>
                <c:pt idx="5">
                  <c:v>5023.0</c:v>
                </c:pt>
                <c:pt idx="6">
                  <c:v>-1.0</c:v>
                </c:pt>
                <c:pt idx="7">
                  <c:v>9564.0</c:v>
                </c:pt>
                <c:pt idx="8">
                  <c:v>18383.0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-3749.0</c:v>
                </c:pt>
                <c:pt idx="14">
                  <c:v>3482.0</c:v>
                </c:pt>
                <c:pt idx="15">
                  <c:v>-412.0</c:v>
                </c:pt>
                <c:pt idx="16">
                  <c:v>-8131.0</c:v>
                </c:pt>
                <c:pt idx="17">
                  <c:v>-292.0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</c:v>
                </c:pt>
                <c:pt idx="1">
                  <c:v>7031.927252740006</c:v>
                </c:pt>
                <c:pt idx="2">
                  <c:v>10711.82521316084</c:v>
                </c:pt>
                <c:pt idx="3">
                  <c:v>3679.897960420829</c:v>
                </c:pt>
                <c:pt idx="4">
                  <c:v>8595.018008308335</c:v>
                </c:pt>
                <c:pt idx="5">
                  <c:v>2116.8072048525</c:v>
                </c:pt>
                <c:pt idx="6">
                  <c:v>0.00937431000420474</c:v>
                </c:pt>
                <c:pt idx="7">
                  <c:v>5726.472589232504</c:v>
                </c:pt>
                <c:pt idx="8">
                  <c:v>7994.886606676667</c:v>
                </c:pt>
                <c:pt idx="9">
                  <c:v>0.0</c:v>
                </c:pt>
                <c:pt idx="10">
                  <c:v>0.0</c:v>
                </c:pt>
                <c:pt idx="11">
                  <c:v>-5.5297277867794E-10</c:v>
                </c:pt>
                <c:pt idx="12">
                  <c:v>-2.7648638933897E-10</c:v>
                </c:pt>
                <c:pt idx="13">
                  <c:v>-5086.829980272468</c:v>
                </c:pt>
                <c:pt idx="14">
                  <c:v>3531.325380364695</c:v>
                </c:pt>
                <c:pt idx="15">
                  <c:v>-76.18172074813628</c:v>
                </c:pt>
                <c:pt idx="16">
                  <c:v>-8007.659945907722</c:v>
                </c:pt>
                <c:pt idx="17">
                  <c:v>-186.6119161109746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4759.0</c:v>
                </c:pt>
                <c:pt idx="1">
                  <c:v>7402.0</c:v>
                </c:pt>
                <c:pt idx="2">
                  <c:v>11476.0</c:v>
                </c:pt>
                <c:pt idx="3">
                  <c:v>4074.0</c:v>
                </c:pt>
                <c:pt idx="4">
                  <c:v>8864.0</c:v>
                </c:pt>
                <c:pt idx="5">
                  <c:v>2612.0</c:v>
                </c:pt>
                <c:pt idx="6">
                  <c:v>0.0</c:v>
                </c:pt>
                <c:pt idx="7">
                  <c:v>5820.0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-5935.0</c:v>
                </c:pt>
                <c:pt idx="14">
                  <c:v>3381.0</c:v>
                </c:pt>
                <c:pt idx="15">
                  <c:v>8.0</c:v>
                </c:pt>
                <c:pt idx="16">
                  <c:v>-7791.0</c:v>
                </c:pt>
                <c:pt idx="17">
                  <c:v>-30.0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4919.0</c:v>
                </c:pt>
                <c:pt idx="1">
                  <c:v>7848.0</c:v>
                </c:pt>
                <c:pt idx="2">
                  <c:v>10343.0</c:v>
                </c:pt>
                <c:pt idx="3">
                  <c:v>2495.0</c:v>
                </c:pt>
                <c:pt idx="4">
                  <c:v>9060.0</c:v>
                </c:pt>
                <c:pt idx="5">
                  <c:v>1283.0</c:v>
                </c:pt>
                <c:pt idx="6">
                  <c:v>5.0</c:v>
                </c:pt>
                <c:pt idx="7">
                  <c:v>6379.0</c:v>
                </c:pt>
                <c:pt idx="8">
                  <c:v>8702.0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-295.0</c:v>
                </c:pt>
                <c:pt idx="13">
                  <c:v>-4517.0</c:v>
                </c:pt>
                <c:pt idx="14">
                  <c:v>3542.0</c:v>
                </c:pt>
                <c:pt idx="15">
                  <c:v>-881.0</c:v>
                </c:pt>
                <c:pt idx="16">
                  <c:v>-7929.0</c:v>
                </c:pt>
                <c:pt idx="17">
                  <c:v>-302.0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4313.998143190831</c:v>
                </c:pt>
                <c:pt idx="1">
                  <c:v>7037.532907282533</c:v>
                </c:pt>
                <c:pt idx="2">
                  <c:v>10538.81330813087</c:v>
                </c:pt>
                <c:pt idx="3">
                  <c:v>3501.280400848336</c:v>
                </c:pt>
                <c:pt idx="4">
                  <c:v>8549.34631456816</c:v>
                </c:pt>
                <c:pt idx="5">
                  <c:v>1989.46699356271</c:v>
                </c:pt>
                <c:pt idx="6">
                  <c:v>-0.0334006323610083</c:v>
                </c:pt>
                <c:pt idx="7">
                  <c:v>5632.948590393731</c:v>
                </c:pt>
                <c:pt idx="8">
                  <c:v>6063.163789059683</c:v>
                </c:pt>
                <c:pt idx="9">
                  <c:v>6063.163789059683</c:v>
                </c:pt>
                <c:pt idx="10">
                  <c:v>-1.01863406598568E-10</c:v>
                </c:pt>
                <c:pt idx="11">
                  <c:v>-2.11002770811319E-10</c:v>
                </c:pt>
                <c:pt idx="12">
                  <c:v>6.54836185276508E-11</c:v>
                </c:pt>
                <c:pt idx="13">
                  <c:v>-5402.746620217283</c:v>
                </c:pt>
                <c:pt idx="14">
                  <c:v>3538.104733267526</c:v>
                </c:pt>
                <c:pt idx="15">
                  <c:v>-166.3404967667338</c:v>
                </c:pt>
                <c:pt idx="16">
                  <c:v>-7999.016804502152</c:v>
                </c:pt>
                <c:pt idx="17">
                  <c:v>-274.1518021883057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628696"/>
        <c:axId val="-2012636232"/>
      </c:barChart>
      <c:catAx>
        <c:axId val="-201262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63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6362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410549211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628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75499663540947"/>
          <c:y val="0.169222403480152"/>
          <c:w val="0.89097235209638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</c:v>
                </c:pt>
                <c:pt idx="1">
                  <c:v>56256.3774670001</c:v>
                </c:pt>
                <c:pt idx="2">
                  <c:v>62859.20532199988</c:v>
                </c:pt>
                <c:pt idx="3">
                  <c:v>63083.37649899991</c:v>
                </c:pt>
                <c:pt idx="4">
                  <c:v>63032.60606199993</c:v>
                </c:pt>
                <c:pt idx="5">
                  <c:v>50370.8303759998</c:v>
                </c:pt>
                <c:pt idx="6">
                  <c:v>134976.8351469997</c:v>
                </c:pt>
                <c:pt idx="7">
                  <c:v>41952.35951499995</c:v>
                </c:pt>
                <c:pt idx="8">
                  <c:v>45676.64557699998</c:v>
                </c:pt>
                <c:pt idx="9">
                  <c:v>50389.82465900003</c:v>
                </c:pt>
                <c:pt idx="10">
                  <c:v>47863.34624500004</c:v>
                </c:pt>
                <c:pt idx="11">
                  <c:v>50876.07248300011</c:v>
                </c:pt>
                <c:pt idx="12">
                  <c:v>45043.8000000001</c:v>
                </c:pt>
                <c:pt idx="13">
                  <c:v>34443.23438000007</c:v>
                </c:pt>
                <c:pt idx="14">
                  <c:v>77489.43209999999</c:v>
                </c:pt>
                <c:pt idx="15">
                  <c:v>45109.61408999998</c:v>
                </c:pt>
                <c:pt idx="16">
                  <c:v>45076.03124799997</c:v>
                </c:pt>
                <c:pt idx="17">
                  <c:v>44979.01034200005</c:v>
                </c:pt>
                <c:pt idx="18">
                  <c:v>45045.8479500001</c:v>
                </c:pt>
                <c:pt idx="19">
                  <c:v>45111.84727100002</c:v>
                </c:pt>
                <c:pt idx="20">
                  <c:v>44981.35173600002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55796.86080000001</c:v>
                </c:pt>
                <c:pt idx="1">
                  <c:v>56300.99280000001</c:v>
                </c:pt>
                <c:pt idx="2">
                  <c:v>62697.021</c:v>
                </c:pt>
                <c:pt idx="3">
                  <c:v>63311.0655</c:v>
                </c:pt>
                <c:pt idx="4">
                  <c:v>63053.4306</c:v>
                </c:pt>
                <c:pt idx="5">
                  <c:v>47684.43900000001</c:v>
                </c:pt>
                <c:pt idx="6">
                  <c:v>134919.792</c:v>
                </c:pt>
                <c:pt idx="7">
                  <c:v>41419.13340000001</c:v>
                </c:pt>
                <c:pt idx="8">
                  <c:v>47658.6462</c:v>
                </c:pt>
                <c:pt idx="9">
                  <c:v>49666.08810000001</c:v>
                </c:pt>
                <c:pt idx="10">
                  <c:v>47731.335</c:v>
                </c:pt>
                <c:pt idx="11">
                  <c:v>50592.5772</c:v>
                </c:pt>
                <c:pt idx="12">
                  <c:v>47649.8532</c:v>
                </c:pt>
                <c:pt idx="13">
                  <c:v>36595.58670000001</c:v>
                </c:pt>
                <c:pt idx="14">
                  <c:v>82305.7041</c:v>
                </c:pt>
                <c:pt idx="15">
                  <c:v>48101.5203</c:v>
                </c:pt>
                <c:pt idx="16">
                  <c:v>47962.2978</c:v>
                </c:pt>
                <c:pt idx="17">
                  <c:v>47217.5307</c:v>
                </c:pt>
                <c:pt idx="18">
                  <c:v>46573.59</c:v>
                </c:pt>
                <c:pt idx="19">
                  <c:v>47022.9123</c:v>
                </c:pt>
                <c:pt idx="20">
                  <c:v>46214.2494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56312.71680000001</c:v>
                </c:pt>
                <c:pt idx="2">
                  <c:v>62746.848</c:v>
                </c:pt>
                <c:pt idx="3">
                  <c:v>63327.7722</c:v>
                </c:pt>
                <c:pt idx="4">
                  <c:v>63110.58510000001</c:v>
                </c:pt>
                <c:pt idx="5">
                  <c:v>47676.5253</c:v>
                </c:pt>
                <c:pt idx="6">
                  <c:v>134939.7228</c:v>
                </c:pt>
                <c:pt idx="7">
                  <c:v>41437.0125</c:v>
                </c:pt>
                <c:pt idx="8">
                  <c:v>47659.81860000001</c:v>
                </c:pt>
                <c:pt idx="9">
                  <c:v>50612.21490000001</c:v>
                </c:pt>
                <c:pt idx="10">
                  <c:v>47454.06240000001</c:v>
                </c:pt>
                <c:pt idx="11">
                  <c:v>50492.0439</c:v>
                </c:pt>
                <c:pt idx="12">
                  <c:v>47646.04290000001</c:v>
                </c:pt>
                <c:pt idx="13">
                  <c:v>36593.24190000001</c:v>
                </c:pt>
                <c:pt idx="14">
                  <c:v>82303.0662</c:v>
                </c:pt>
                <c:pt idx="15">
                  <c:v>48095.6583</c:v>
                </c:pt>
                <c:pt idx="16">
                  <c:v>47961.4185</c:v>
                </c:pt>
                <c:pt idx="17">
                  <c:v>47213.4273</c:v>
                </c:pt>
                <c:pt idx="18">
                  <c:v>46570.0728</c:v>
                </c:pt>
                <c:pt idx="19">
                  <c:v>47019.10200000001</c:v>
                </c:pt>
                <c:pt idx="20">
                  <c:v>46210.4391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55251.95742021956</c:v>
                </c:pt>
                <c:pt idx="1">
                  <c:v>55225.15795316546</c:v>
                </c:pt>
                <c:pt idx="2">
                  <c:v>62043.45307329508</c:v>
                </c:pt>
                <c:pt idx="3">
                  <c:v>63778.65557241312</c:v>
                </c:pt>
                <c:pt idx="4">
                  <c:v>62885.83555349286</c:v>
                </c:pt>
                <c:pt idx="5">
                  <c:v>48545.01229577285</c:v>
                </c:pt>
                <c:pt idx="6">
                  <c:v>135287.1959337007</c:v>
                </c:pt>
                <c:pt idx="7">
                  <c:v>40687.7467572759</c:v>
                </c:pt>
                <c:pt idx="8">
                  <c:v>0.0</c:v>
                </c:pt>
                <c:pt idx="9">
                  <c:v>49523.92791302942</c:v>
                </c:pt>
                <c:pt idx="10">
                  <c:v>46738.5816060462</c:v>
                </c:pt>
                <c:pt idx="11">
                  <c:v>50060.17520239358</c:v>
                </c:pt>
                <c:pt idx="12">
                  <c:v>47491.24021176299</c:v>
                </c:pt>
                <c:pt idx="13">
                  <c:v>36475.58770985163</c:v>
                </c:pt>
                <c:pt idx="14">
                  <c:v>81566.34010242532</c:v>
                </c:pt>
                <c:pt idx="15">
                  <c:v>47986.35900445208</c:v>
                </c:pt>
                <c:pt idx="16">
                  <c:v>47757.69969283971</c:v>
                </c:pt>
                <c:pt idx="17">
                  <c:v>46929.73770952506</c:v>
                </c:pt>
                <c:pt idx="18">
                  <c:v>46944.35597704516</c:v>
                </c:pt>
                <c:pt idx="19">
                  <c:v>47288.04715409951</c:v>
                </c:pt>
                <c:pt idx="20">
                  <c:v>46611.89123259368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55209.46500000005</c:v>
                </c:pt>
                <c:pt idx="1">
                  <c:v>55185.07200000003</c:v>
                </c:pt>
                <c:pt idx="2">
                  <c:v>62008.8040000002</c:v>
                </c:pt>
                <c:pt idx="3">
                  <c:v>62649.4590000002</c:v>
                </c:pt>
                <c:pt idx="4">
                  <c:v>62380.56000000029</c:v>
                </c:pt>
                <c:pt idx="5">
                  <c:v>48588.80199999983</c:v>
                </c:pt>
                <c:pt idx="6">
                  <c:v>134205.7070000008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44874.22499999965</c:v>
                </c:pt>
                <c:pt idx="13">
                  <c:v>34448.15099999952</c:v>
                </c:pt>
                <c:pt idx="14">
                  <c:v>77498.9850000003</c:v>
                </c:pt>
                <c:pt idx="15">
                  <c:v>44976.7239999997</c:v>
                </c:pt>
                <c:pt idx="16">
                  <c:v>44924.11300000032</c:v>
                </c:pt>
                <c:pt idx="17">
                  <c:v>44775.1049999999</c:v>
                </c:pt>
                <c:pt idx="18">
                  <c:v>44874.22499999965</c:v>
                </c:pt>
                <c:pt idx="19">
                  <c:v>44976.7469999997</c:v>
                </c:pt>
                <c:pt idx="20">
                  <c:v>44775.1049999999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55191.0</c:v>
                </c:pt>
                <c:pt idx="1">
                  <c:v>55083.0</c:v>
                </c:pt>
                <c:pt idx="2">
                  <c:v>62734.0</c:v>
                </c:pt>
                <c:pt idx="3">
                  <c:v>61822.0</c:v>
                </c:pt>
                <c:pt idx="4">
                  <c:v>61406.0</c:v>
                </c:pt>
                <c:pt idx="5">
                  <c:v>48768.0</c:v>
                </c:pt>
                <c:pt idx="6">
                  <c:v>134697.0</c:v>
                </c:pt>
                <c:pt idx="7">
                  <c:v>41181.0</c:v>
                </c:pt>
                <c:pt idx="8">
                  <c:v>45585.0</c:v>
                </c:pt>
                <c:pt idx="9">
                  <c:v>49984.0</c:v>
                </c:pt>
                <c:pt idx="10">
                  <c:v>46143.0</c:v>
                </c:pt>
                <c:pt idx="11">
                  <c:v>49785.0</c:v>
                </c:pt>
                <c:pt idx="12">
                  <c:v>47530.0</c:v>
                </c:pt>
                <c:pt idx="13">
                  <c:v>36480.0</c:v>
                </c:pt>
                <c:pt idx="14">
                  <c:v>81563.0</c:v>
                </c:pt>
                <c:pt idx="15">
                  <c:v>48059.0</c:v>
                </c:pt>
                <c:pt idx="16">
                  <c:v>47795.0</c:v>
                </c:pt>
                <c:pt idx="17">
                  <c:v>47110.0</c:v>
                </c:pt>
                <c:pt idx="18">
                  <c:v>47002.0</c:v>
                </c:pt>
                <c:pt idx="19">
                  <c:v>47460.0</c:v>
                </c:pt>
                <c:pt idx="20">
                  <c:v>46668.0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55131.30612495067</c:v>
                </c:pt>
                <c:pt idx="1">
                  <c:v>55031.00088075807</c:v>
                </c:pt>
                <c:pt idx="2">
                  <c:v>61652.67190204716</c:v>
                </c:pt>
                <c:pt idx="3">
                  <c:v>62979.21075990469</c:v>
                </c:pt>
                <c:pt idx="4">
                  <c:v>62296.95577914684</c:v>
                </c:pt>
                <c:pt idx="5">
                  <c:v>48304.76503215442</c:v>
                </c:pt>
                <c:pt idx="6">
                  <c:v>134680.2468864008</c:v>
                </c:pt>
                <c:pt idx="7">
                  <c:v>41821.5299690996</c:v>
                </c:pt>
                <c:pt idx="8">
                  <c:v>41821.5299690996</c:v>
                </c:pt>
                <c:pt idx="9">
                  <c:v>49219.5855249692</c:v>
                </c:pt>
                <c:pt idx="10">
                  <c:v>46862.8567739456</c:v>
                </c:pt>
                <c:pt idx="11">
                  <c:v>49858.8341130592</c:v>
                </c:pt>
                <c:pt idx="12">
                  <c:v>47355.50127284247</c:v>
                </c:pt>
                <c:pt idx="13">
                  <c:v>36365.26991434349</c:v>
                </c:pt>
                <c:pt idx="14">
                  <c:v>81315.6422313972</c:v>
                </c:pt>
                <c:pt idx="15">
                  <c:v>47982.78133943553</c:v>
                </c:pt>
                <c:pt idx="16">
                  <c:v>47663.32054806159</c:v>
                </c:pt>
                <c:pt idx="17">
                  <c:v>46792.8939135959</c:v>
                </c:pt>
                <c:pt idx="18">
                  <c:v>46989.15866063299</c:v>
                </c:pt>
                <c:pt idx="19">
                  <c:v>47473.16924613329</c:v>
                </c:pt>
                <c:pt idx="20">
                  <c:v>46631.85554655832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093544"/>
        <c:axId val="-2102099832"/>
      </c:barChart>
      <c:catAx>
        <c:axId val="-210209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09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0998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093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9"/>
          <c:y val="0.932572050027189"/>
          <c:w val="0.72133406742581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-405.3709720000334</c:v>
                </c:pt>
                <c:pt idx="1">
                  <c:v>6197.456882999744</c:v>
                </c:pt>
                <c:pt idx="2">
                  <c:v>6421.628059999784</c:v>
                </c:pt>
                <c:pt idx="3">
                  <c:v>224.1711770000402</c:v>
                </c:pt>
                <c:pt idx="4">
                  <c:v>6370.8576229998</c:v>
                </c:pt>
                <c:pt idx="5">
                  <c:v>50.77043699998467</c:v>
                </c:pt>
                <c:pt idx="6">
                  <c:v>-1572.729515750083</c:v>
                </c:pt>
                <c:pt idx="7">
                  <c:v>19578.7716769999</c:v>
                </c:pt>
                <c:pt idx="8">
                  <c:v>-14709.38892400018</c:v>
                </c:pt>
                <c:pt idx="9">
                  <c:v>-10985.10286200015</c:v>
                </c:pt>
                <c:pt idx="10">
                  <c:v>-6271.923780000099</c:v>
                </c:pt>
                <c:pt idx="11">
                  <c:v>-8798.402194000089</c:v>
                </c:pt>
                <c:pt idx="12">
                  <c:v>-5785.675956000028</c:v>
                </c:pt>
                <c:pt idx="13">
                  <c:v>-11617.94843900004</c:v>
                </c:pt>
                <c:pt idx="14">
                  <c:v>10761.54942999998</c:v>
                </c:pt>
                <c:pt idx="15">
                  <c:v>-130.6037479999359</c:v>
                </c:pt>
                <c:pt idx="16">
                  <c:v>2.047950000000128</c:v>
                </c:pt>
                <c:pt idx="17">
                  <c:v>-130.4955349999946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504.1319999999978</c:v>
                </c:pt>
                <c:pt idx="1">
                  <c:v>6900.16019999999</c:v>
                </c:pt>
                <c:pt idx="2">
                  <c:v>7514.204699999995</c:v>
                </c:pt>
                <c:pt idx="3">
                  <c:v>614.0445000000036</c:v>
                </c:pt>
                <c:pt idx="4">
                  <c:v>7256.56979999999</c:v>
                </c:pt>
                <c:pt idx="5">
                  <c:v>257.6349000000046</c:v>
                </c:pt>
                <c:pt idx="6">
                  <c:v>-2028.105450000001</c:v>
                </c:pt>
                <c:pt idx="7">
                  <c:v>19780.7328</c:v>
                </c:pt>
                <c:pt idx="8">
                  <c:v>-14377.7274</c:v>
                </c:pt>
                <c:pt idx="9">
                  <c:v>-8138.214600000006</c:v>
                </c:pt>
                <c:pt idx="10">
                  <c:v>-6130.772700000001</c:v>
                </c:pt>
                <c:pt idx="11">
                  <c:v>-8065.52580000001</c:v>
                </c:pt>
                <c:pt idx="12">
                  <c:v>-5204.28360000001</c:v>
                </c:pt>
                <c:pt idx="13">
                  <c:v>-8147.007600000012</c:v>
                </c:pt>
                <c:pt idx="14">
                  <c:v>11427.52935</c:v>
                </c:pt>
                <c:pt idx="15">
                  <c:v>-883.9896000000008</c:v>
                </c:pt>
                <c:pt idx="16">
                  <c:v>-1076.263199999994</c:v>
                </c:pt>
                <c:pt idx="17">
                  <c:v>-808.662900000003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</c:v>
                </c:pt>
                <c:pt idx="1">
                  <c:v>6942.073499999999</c:v>
                </c:pt>
                <c:pt idx="2">
                  <c:v>7522.9977</c:v>
                </c:pt>
                <c:pt idx="3">
                  <c:v>580.9242000000013</c:v>
                </c:pt>
                <c:pt idx="4">
                  <c:v>7305.810600000011</c:v>
                </c:pt>
                <c:pt idx="5">
                  <c:v>217.1870999999883</c:v>
                </c:pt>
                <c:pt idx="6">
                  <c:v>-2032.0623</c:v>
                </c:pt>
                <c:pt idx="7">
                  <c:v>19783.737075</c:v>
                </c:pt>
                <c:pt idx="8">
                  <c:v>-14367.762</c:v>
                </c:pt>
                <c:pt idx="9">
                  <c:v>-8144.955899999986</c:v>
                </c:pt>
                <c:pt idx="10">
                  <c:v>-5192.559599999993</c:v>
                </c:pt>
                <c:pt idx="11">
                  <c:v>-8350.71209999999</c:v>
                </c:pt>
                <c:pt idx="12">
                  <c:v>-5312.730599999995</c:v>
                </c:pt>
                <c:pt idx="13">
                  <c:v>-8158.731599999985</c:v>
                </c:pt>
                <c:pt idx="14">
                  <c:v>11427.456075</c:v>
                </c:pt>
                <c:pt idx="15">
                  <c:v>-882.2309999999924</c:v>
                </c:pt>
                <c:pt idx="16">
                  <c:v>-1075.970100000013</c:v>
                </c:pt>
                <c:pt idx="17">
                  <c:v>-808.662900000003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-26.79946705409384</c:v>
                </c:pt>
                <c:pt idx="1">
                  <c:v>6791.495653075522</c:v>
                </c:pt>
                <c:pt idx="2">
                  <c:v>8526.69815219356</c:v>
                </c:pt>
                <c:pt idx="3">
                  <c:v>1735.202499118037</c:v>
                </c:pt>
                <c:pt idx="4">
                  <c:v>7633.878133273305</c:v>
                </c:pt>
                <c:pt idx="5">
                  <c:v>892.8200189202544</c:v>
                </c:pt>
                <c:pt idx="6">
                  <c:v>-1676.736281111675</c:v>
                </c:pt>
                <c:pt idx="7">
                  <c:v>20008.80962837028</c:v>
                </c:pt>
                <c:pt idx="8">
                  <c:v>-14564.21066294365</c:v>
                </c:pt>
                <c:pt idx="9">
                  <c:v>0.0</c:v>
                </c:pt>
                <c:pt idx="10">
                  <c:v>-5728.029507190142</c:v>
                </c:pt>
                <c:pt idx="11">
                  <c:v>-8513.375814173363</c:v>
                </c:pt>
                <c:pt idx="12">
                  <c:v>-5191.782217825974</c:v>
                </c:pt>
                <c:pt idx="13">
                  <c:v>-7760.717208456568</c:v>
                </c:pt>
                <c:pt idx="14">
                  <c:v>11272.68809814342</c:v>
                </c:pt>
                <c:pt idx="15">
                  <c:v>-1056.621294927027</c:v>
                </c:pt>
                <c:pt idx="16">
                  <c:v>-546.8842347178215</c:v>
                </c:pt>
                <c:pt idx="17">
                  <c:v>-676.1559215058369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-24.39300000001822</c:v>
                </c:pt>
                <c:pt idx="1">
                  <c:v>6799.339000000145</c:v>
                </c:pt>
                <c:pt idx="2">
                  <c:v>7439.994000000144</c:v>
                </c:pt>
                <c:pt idx="3">
                  <c:v>640.6549999999988</c:v>
                </c:pt>
                <c:pt idx="4">
                  <c:v>7171.095000000241</c:v>
                </c:pt>
                <c:pt idx="5">
                  <c:v>268.898999999903</c:v>
                </c:pt>
                <c:pt idx="6">
                  <c:v>-1655.165750000053</c:v>
                </c:pt>
                <c:pt idx="7">
                  <c:v>19749.0605000002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-10335.2400000004</c:v>
                </c:pt>
                <c:pt idx="14">
                  <c:v>10762.7085000002</c:v>
                </c:pt>
                <c:pt idx="15">
                  <c:v>-201.6189999997951</c:v>
                </c:pt>
                <c:pt idx="16">
                  <c:v>0.0</c:v>
                </c:pt>
                <c:pt idx="17">
                  <c:v>-201.6419999998034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-108.0</c:v>
                </c:pt>
                <c:pt idx="1">
                  <c:v>7543.0</c:v>
                </c:pt>
                <c:pt idx="2">
                  <c:v>6631.0</c:v>
                </c:pt>
                <c:pt idx="3">
                  <c:v>-912.0</c:v>
                </c:pt>
                <c:pt idx="4">
                  <c:v>6215.0</c:v>
                </c:pt>
                <c:pt idx="5">
                  <c:v>416.0</c:v>
                </c:pt>
                <c:pt idx="6">
                  <c:v>-1605.75</c:v>
                </c:pt>
                <c:pt idx="7">
                  <c:v>19876.5</c:v>
                </c:pt>
                <c:pt idx="8">
                  <c:v>-14010.0</c:v>
                </c:pt>
                <c:pt idx="9">
                  <c:v>-9606.0</c:v>
                </c:pt>
                <c:pt idx="10">
                  <c:v>-5207.0</c:v>
                </c:pt>
                <c:pt idx="11">
                  <c:v>-9048.0</c:v>
                </c:pt>
                <c:pt idx="12">
                  <c:v>-5406.0</c:v>
                </c:pt>
                <c:pt idx="13">
                  <c:v>-7661.0</c:v>
                </c:pt>
                <c:pt idx="14">
                  <c:v>11270.75</c:v>
                </c:pt>
                <c:pt idx="15">
                  <c:v>-949.0</c:v>
                </c:pt>
                <c:pt idx="16">
                  <c:v>-528.0</c:v>
                </c:pt>
                <c:pt idx="17">
                  <c:v>-792.0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-100.3052441926047</c:v>
                </c:pt>
                <c:pt idx="1">
                  <c:v>6521.365777096486</c:v>
                </c:pt>
                <c:pt idx="2">
                  <c:v>7847.904634954022</c:v>
                </c:pt>
                <c:pt idx="3">
                  <c:v>1326.538857857537</c:v>
                </c:pt>
                <c:pt idx="4">
                  <c:v>7165.649654196175</c:v>
                </c:pt>
                <c:pt idx="5">
                  <c:v>682.254980757847</c:v>
                </c:pt>
                <c:pt idx="6">
                  <c:v>-1706.635273199063</c:v>
                </c:pt>
                <c:pt idx="7">
                  <c:v>19887.23519036254</c:v>
                </c:pt>
                <c:pt idx="8">
                  <c:v>-13309.77615585107</c:v>
                </c:pt>
                <c:pt idx="9">
                  <c:v>-13309.77615585107</c:v>
                </c:pt>
                <c:pt idx="10">
                  <c:v>-5911.720599981468</c:v>
                </c:pt>
                <c:pt idx="11">
                  <c:v>-8268.449351005067</c:v>
                </c:pt>
                <c:pt idx="12">
                  <c:v>-5272.47201189147</c:v>
                </c:pt>
                <c:pt idx="13">
                  <c:v>-7775.804852108202</c:v>
                </c:pt>
                <c:pt idx="14">
                  <c:v>11237.59307926343</c:v>
                </c:pt>
                <c:pt idx="15">
                  <c:v>-1189.887425839632</c:v>
                </c:pt>
                <c:pt idx="16">
                  <c:v>-366.3426122094825</c:v>
                </c:pt>
                <c:pt idx="17">
                  <c:v>-841.3136995749664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609912"/>
        <c:axId val="-2066634568"/>
      </c:barChart>
      <c:catAx>
        <c:axId val="-206660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634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634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0473040380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609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31315.6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</c:v>
                </c:pt>
                <c:pt idx="14">
                  <c:v>19415.9</c:v>
                </c:pt>
                <c:pt idx="15">
                  <c:v>19488.8</c:v>
                </c:pt>
                <c:pt idx="16">
                  <c:v>19702.7</c:v>
                </c:pt>
                <c:pt idx="17">
                  <c:v>19834.1</c:v>
                </c:pt>
                <c:pt idx="18">
                  <c:v>19575.0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23203.0</c:v>
                </c:pt>
                <c:pt idx="1">
                  <c:v>23080.0</c:v>
                </c:pt>
                <c:pt idx="2">
                  <c:v>31119.0</c:v>
                </c:pt>
                <c:pt idx="3">
                  <c:v>33410.0</c:v>
                </c:pt>
                <c:pt idx="4">
                  <c:v>32086.0</c:v>
                </c:pt>
                <c:pt idx="5">
                  <c:v>23203.0</c:v>
                </c:pt>
                <c:pt idx="6">
                  <c:v>32111.0</c:v>
                </c:pt>
                <c:pt idx="7">
                  <c:v>23203.0</c:v>
                </c:pt>
                <c:pt idx="8">
                  <c:v>23203.0</c:v>
                </c:pt>
                <c:pt idx="9">
                  <c:v>23203.0</c:v>
                </c:pt>
                <c:pt idx="10">
                  <c:v>23203.0</c:v>
                </c:pt>
                <c:pt idx="11">
                  <c:v>23203.0</c:v>
                </c:pt>
                <c:pt idx="12">
                  <c:v>20009.0</c:v>
                </c:pt>
                <c:pt idx="13">
                  <c:v>22513.0</c:v>
                </c:pt>
                <c:pt idx="14">
                  <c:v>20159.0</c:v>
                </c:pt>
                <c:pt idx="15">
                  <c:v>20137.0</c:v>
                </c:pt>
                <c:pt idx="16">
                  <c:v>19850.0</c:v>
                </c:pt>
                <c:pt idx="17">
                  <c:v>19576.0</c:v>
                </c:pt>
                <c:pt idx="18">
                  <c:v>19766.0</c:v>
                </c:pt>
                <c:pt idx="19">
                  <c:v>19475.0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23205.0</c:v>
                </c:pt>
                <c:pt idx="1">
                  <c:v>23119.0</c:v>
                </c:pt>
                <c:pt idx="2">
                  <c:v>31072.0</c:v>
                </c:pt>
                <c:pt idx="3">
                  <c:v>34490.0</c:v>
                </c:pt>
                <c:pt idx="4">
                  <c:v>32086.0</c:v>
                </c:pt>
                <c:pt idx="5">
                  <c:v>23205.0</c:v>
                </c:pt>
                <c:pt idx="6">
                  <c:v>32065.0</c:v>
                </c:pt>
                <c:pt idx="7">
                  <c:v>23205.0</c:v>
                </c:pt>
                <c:pt idx="8">
                  <c:v>23205.0</c:v>
                </c:pt>
                <c:pt idx="9">
                  <c:v>23205.0</c:v>
                </c:pt>
                <c:pt idx="10">
                  <c:v>23205.0</c:v>
                </c:pt>
                <c:pt idx="11">
                  <c:v>23205.0</c:v>
                </c:pt>
                <c:pt idx="12">
                  <c:v>20008.0</c:v>
                </c:pt>
                <c:pt idx="13">
                  <c:v>22513.0</c:v>
                </c:pt>
                <c:pt idx="14">
                  <c:v>20154.0</c:v>
                </c:pt>
                <c:pt idx="15">
                  <c:v>20135.0</c:v>
                </c:pt>
                <c:pt idx="16">
                  <c:v>19850.0</c:v>
                </c:pt>
                <c:pt idx="17">
                  <c:v>19575.0</c:v>
                </c:pt>
                <c:pt idx="18">
                  <c:v>19766.0</c:v>
                </c:pt>
                <c:pt idx="19">
                  <c:v>19474.0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23530.80746431392</c:v>
                </c:pt>
                <c:pt idx="1">
                  <c:v>23276.4590699335</c:v>
                </c:pt>
                <c:pt idx="2">
                  <c:v>31972.0849269</c:v>
                </c:pt>
                <c:pt idx="3">
                  <c:v>34764.77940612556</c:v>
                </c:pt>
                <c:pt idx="4">
                  <c:v>32887.78425523139</c:v>
                </c:pt>
                <c:pt idx="5">
                  <c:v>23530.80708457439</c:v>
                </c:pt>
                <c:pt idx="6">
                  <c:v>32620.91310326278</c:v>
                </c:pt>
                <c:pt idx="7">
                  <c:v>23530.80745694558</c:v>
                </c:pt>
                <c:pt idx="8">
                  <c:v>0.0</c:v>
                </c:pt>
                <c:pt idx="9">
                  <c:v>23530.80746431389</c:v>
                </c:pt>
                <c:pt idx="10">
                  <c:v>23530.8074643135</c:v>
                </c:pt>
                <c:pt idx="11">
                  <c:v>23530.80746431375</c:v>
                </c:pt>
                <c:pt idx="12">
                  <c:v>19849.29009131633</c:v>
                </c:pt>
                <c:pt idx="13">
                  <c:v>22290.31167751489</c:v>
                </c:pt>
                <c:pt idx="14">
                  <c:v>19999.29364949639</c:v>
                </c:pt>
                <c:pt idx="15">
                  <c:v>19933.50620142164</c:v>
                </c:pt>
                <c:pt idx="16">
                  <c:v>19663.67219173705</c:v>
                </c:pt>
                <c:pt idx="17">
                  <c:v>19638.76567069981</c:v>
                </c:pt>
                <c:pt idx="18">
                  <c:v>19726.32002443556</c:v>
                </c:pt>
                <c:pt idx="19">
                  <c:v>19539.70810832458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23457.0</c:v>
                </c:pt>
                <c:pt idx="1">
                  <c:v>23078.0</c:v>
                </c:pt>
                <c:pt idx="2">
                  <c:v>31134.0</c:v>
                </c:pt>
                <c:pt idx="3">
                  <c:v>33997.0</c:v>
                </c:pt>
                <c:pt idx="4">
                  <c:v>32940.0</c:v>
                </c:pt>
                <c:pt idx="5">
                  <c:v>23457.0</c:v>
                </c:pt>
                <c:pt idx="6">
                  <c:v>31981.0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18776.0</c:v>
                </c:pt>
                <c:pt idx="13">
                  <c:v>21121.0</c:v>
                </c:pt>
                <c:pt idx="14">
                  <c:v>18969.0</c:v>
                </c:pt>
                <c:pt idx="15">
                  <c:v>18785.0</c:v>
                </c:pt>
                <c:pt idx="16">
                  <c:v>18759.0</c:v>
                </c:pt>
                <c:pt idx="17">
                  <c:v>18776.0</c:v>
                </c:pt>
                <c:pt idx="18">
                  <c:v>18794.0</c:v>
                </c:pt>
                <c:pt idx="19">
                  <c:v>18759.0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22908.0</c:v>
                </c:pt>
                <c:pt idx="1">
                  <c:v>22649.0</c:v>
                </c:pt>
                <c:pt idx="2">
                  <c:v>30967.0</c:v>
                </c:pt>
                <c:pt idx="3">
                  <c:v>33421.0</c:v>
                </c:pt>
                <c:pt idx="4">
                  <c:v>32180.0</c:v>
                </c:pt>
                <c:pt idx="5">
                  <c:v>22876.0</c:v>
                </c:pt>
                <c:pt idx="6">
                  <c:v>32179.0</c:v>
                </c:pt>
                <c:pt idx="7">
                  <c:v>22877.0</c:v>
                </c:pt>
                <c:pt idx="8">
                  <c:v>22893.0</c:v>
                </c:pt>
                <c:pt idx="9">
                  <c:v>22893.0</c:v>
                </c:pt>
                <c:pt idx="10">
                  <c:v>22893.0</c:v>
                </c:pt>
                <c:pt idx="11">
                  <c:v>22875.0</c:v>
                </c:pt>
                <c:pt idx="12">
                  <c:v>19818.0</c:v>
                </c:pt>
                <c:pt idx="13">
                  <c:v>22269.0</c:v>
                </c:pt>
                <c:pt idx="14">
                  <c:v>20378.0</c:v>
                </c:pt>
                <c:pt idx="15">
                  <c:v>19920.0</c:v>
                </c:pt>
                <c:pt idx="16">
                  <c:v>19661.0</c:v>
                </c:pt>
                <c:pt idx="17">
                  <c:v>19626.0</c:v>
                </c:pt>
                <c:pt idx="18">
                  <c:v>19799.0</c:v>
                </c:pt>
                <c:pt idx="19">
                  <c:v>19497.0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23463.69408669614</c:v>
                </c:pt>
                <c:pt idx="1">
                  <c:v>23145.34508751796</c:v>
                </c:pt>
                <c:pt idx="2">
                  <c:v>31528.63454002377</c:v>
                </c:pt>
                <c:pt idx="3">
                  <c:v>34692.1518835062</c:v>
                </c:pt>
                <c:pt idx="4">
                  <c:v>32737.11692322418</c:v>
                </c:pt>
                <c:pt idx="5">
                  <c:v>23463.64573534825</c:v>
                </c:pt>
                <c:pt idx="6">
                  <c:v>32409.63769977677</c:v>
                </c:pt>
                <c:pt idx="7">
                  <c:v>23463.69408618572</c:v>
                </c:pt>
                <c:pt idx="8">
                  <c:v>23463.69408618572</c:v>
                </c:pt>
                <c:pt idx="9">
                  <c:v>23463.69408669611</c:v>
                </c:pt>
                <c:pt idx="10">
                  <c:v>23463.69408669601</c:v>
                </c:pt>
                <c:pt idx="11">
                  <c:v>23463.69408669653</c:v>
                </c:pt>
                <c:pt idx="12">
                  <c:v>19795.77887115617</c:v>
                </c:pt>
                <c:pt idx="13">
                  <c:v>22227.94896259771</c:v>
                </c:pt>
                <c:pt idx="14">
                  <c:v>20012.46101380371</c:v>
                </c:pt>
                <c:pt idx="15">
                  <c:v>19901.78821468385</c:v>
                </c:pt>
                <c:pt idx="16">
                  <c:v>19599.0613228048</c:v>
                </c:pt>
                <c:pt idx="17">
                  <c:v>19657.36817146495</c:v>
                </c:pt>
                <c:pt idx="18">
                  <c:v>19813.0410856264</c:v>
                </c:pt>
                <c:pt idx="19">
                  <c:v>19538.88928343809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739976"/>
        <c:axId val="-2066736728"/>
      </c:barChart>
      <c:catAx>
        <c:axId val="-206673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736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7367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739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</c:v>
                </c:pt>
                <c:pt idx="1">
                  <c:v>43085.75409784911</c:v>
                </c:pt>
                <c:pt idx="2">
                  <c:v>36932.47264526503</c:v>
                </c:pt>
                <c:pt idx="3">
                  <c:v>41929.49499056984</c:v>
                </c:pt>
                <c:pt idx="4">
                  <c:v>39695.3728523218</c:v>
                </c:pt>
                <c:pt idx="5">
                  <c:v>19017.16722912099</c:v>
                </c:pt>
                <c:pt idx="6">
                  <c:v>27997.22742635203</c:v>
                </c:pt>
                <c:pt idx="7">
                  <c:v>26840.46261146998</c:v>
                </c:pt>
                <c:pt idx="8">
                  <c:v>22996.20825553995</c:v>
                </c:pt>
                <c:pt idx="9">
                  <c:v>22219.48274775002</c:v>
                </c:pt>
                <c:pt idx="10">
                  <c:v>21892.9657448931</c:v>
                </c:pt>
                <c:pt idx="11">
                  <c:v>22835.29099782711</c:v>
                </c:pt>
                <c:pt idx="12">
                  <c:v>18313.30624999999</c:v>
                </c:pt>
                <c:pt idx="13">
                  <c:v>14000.19641999999</c:v>
                </c:pt>
                <c:pt idx="14">
                  <c:v>31484.87784000004</c:v>
                </c:pt>
                <c:pt idx="15">
                  <c:v>18311.930339</c:v>
                </c:pt>
                <c:pt idx="16">
                  <c:v>18313.19155600001</c:v>
                </c:pt>
                <c:pt idx="17">
                  <c:v>18313.93505999995</c:v>
                </c:pt>
                <c:pt idx="18">
                  <c:v>0.0</c:v>
                </c:pt>
                <c:pt idx="19">
                  <c:v>0.97975819500045</c:v>
                </c:pt>
                <c:pt idx="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</c:v>
                </c:pt>
                <c:pt idx="1">
                  <c:v>41093.79240000001</c:v>
                </c:pt>
                <c:pt idx="2">
                  <c:v>33659.3109</c:v>
                </c:pt>
                <c:pt idx="3">
                  <c:v>37418.9046</c:v>
                </c:pt>
                <c:pt idx="4">
                  <c:v>35974.2147</c:v>
                </c:pt>
                <c:pt idx="5">
                  <c:v>16051.9146</c:v>
                </c:pt>
                <c:pt idx="6">
                  <c:v>24887.4141</c:v>
                </c:pt>
                <c:pt idx="7">
                  <c:v>23498.4132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</c:v>
                </c:pt>
                <c:pt idx="11">
                  <c:v>20787.5313</c:v>
                </c:pt>
                <c:pt idx="12">
                  <c:v>18346.0083</c:v>
                </c:pt>
                <c:pt idx="13">
                  <c:v>14097.2307</c:v>
                </c:pt>
                <c:pt idx="14">
                  <c:v>31712.2476</c:v>
                </c:pt>
                <c:pt idx="15">
                  <c:v>18469.6965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60.67170000000001</c:v>
                </c:pt>
                <c:pt idx="19">
                  <c:v>106.9815</c:v>
                </c:pt>
                <c:pt idx="20">
                  <c:v>25.4997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</c:v>
                </c:pt>
                <c:pt idx="1">
                  <c:v>41099.3613</c:v>
                </c:pt>
                <c:pt idx="2">
                  <c:v>33746.3616</c:v>
                </c:pt>
                <c:pt idx="3">
                  <c:v>37665.6948</c:v>
                </c:pt>
                <c:pt idx="4">
                  <c:v>36112.5579</c:v>
                </c:pt>
                <c:pt idx="5">
                  <c:v>15958.1226</c:v>
                </c:pt>
                <c:pt idx="6">
                  <c:v>24914.0862</c:v>
                </c:pt>
                <c:pt idx="7">
                  <c:v>23588.1018</c:v>
                </c:pt>
                <c:pt idx="8">
                  <c:v>19183.6881</c:v>
                </c:pt>
                <c:pt idx="9">
                  <c:v>20269.9167</c:v>
                </c:pt>
                <c:pt idx="10">
                  <c:v>19765.1985</c:v>
                </c:pt>
                <c:pt idx="11">
                  <c:v>20689.0497</c:v>
                </c:pt>
                <c:pt idx="12">
                  <c:v>18346.3014</c:v>
                </c:pt>
                <c:pt idx="13">
                  <c:v>14097.2307</c:v>
                </c:pt>
                <c:pt idx="14">
                  <c:v>31712.2476</c:v>
                </c:pt>
                <c:pt idx="15">
                  <c:v>18469.6965</c:v>
                </c:pt>
                <c:pt idx="16">
                  <c:v>18410.4903</c:v>
                </c:pt>
                <c:pt idx="17">
                  <c:v>18181.5792</c:v>
                </c:pt>
                <c:pt idx="18">
                  <c:v>60.67170000000001</c:v>
                </c:pt>
                <c:pt idx="19">
                  <c:v>106.9815</c:v>
                </c:pt>
                <c:pt idx="20">
                  <c:v>25.4997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22065.9922913018</c:v>
                </c:pt>
                <c:pt idx="1">
                  <c:v>41222.43247451971</c:v>
                </c:pt>
                <c:pt idx="2">
                  <c:v>34040.10657990558</c:v>
                </c:pt>
                <c:pt idx="3">
                  <c:v>38432.70481037565</c:v>
                </c:pt>
                <c:pt idx="4">
                  <c:v>36822.68006797769</c:v>
                </c:pt>
                <c:pt idx="5">
                  <c:v>17245.35577763254</c:v>
                </c:pt>
                <c:pt idx="6">
                  <c:v>25961.24902255602</c:v>
                </c:pt>
                <c:pt idx="7">
                  <c:v>24726.09462481555</c:v>
                </c:pt>
                <c:pt idx="8">
                  <c:v>0.0</c:v>
                </c:pt>
                <c:pt idx="9">
                  <c:v>20825.53884031582</c:v>
                </c:pt>
                <c:pt idx="10">
                  <c:v>20402.77077791387</c:v>
                </c:pt>
                <c:pt idx="11">
                  <c:v>21357.13183481101</c:v>
                </c:pt>
                <c:pt idx="12">
                  <c:v>18079.94300818073</c:v>
                </c:pt>
                <c:pt idx="13">
                  <c:v>13878.70234556049</c:v>
                </c:pt>
                <c:pt idx="14">
                  <c:v>31226.30618471974</c:v>
                </c:pt>
                <c:pt idx="15">
                  <c:v>18101.42748899444</c:v>
                </c:pt>
                <c:pt idx="16">
                  <c:v>18092.97575783489</c:v>
                </c:pt>
                <c:pt idx="17">
                  <c:v>18043.5736916102</c:v>
                </c:pt>
                <c:pt idx="18">
                  <c:v>0.00114621461067935</c:v>
                </c:pt>
                <c:pt idx="19">
                  <c:v>8.558152464700564</c:v>
                </c:pt>
                <c:pt idx="20">
                  <c:v>3.45486518603543E-12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22535.14300000004</c:v>
                </c:pt>
                <c:pt idx="1">
                  <c:v>42110.83600000003</c:v>
                </c:pt>
                <c:pt idx="2">
                  <c:v>35132.59200000003</c:v>
                </c:pt>
                <c:pt idx="3">
                  <c:v>41063.37299999988</c:v>
                </c:pt>
                <c:pt idx="4">
                  <c:v>38295.62399999995</c:v>
                </c:pt>
                <c:pt idx="5">
                  <c:v>18271.39399999997</c:v>
                </c:pt>
                <c:pt idx="6">
                  <c:v>26994.48199999998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18231.14099999994</c:v>
                </c:pt>
                <c:pt idx="13">
                  <c:v>13991.41799999998</c:v>
                </c:pt>
                <c:pt idx="14">
                  <c:v>31479.85599999992</c:v>
                </c:pt>
                <c:pt idx="15">
                  <c:v>18235.13300000021</c:v>
                </c:pt>
                <c:pt idx="16">
                  <c:v>18233.15099999999</c:v>
                </c:pt>
                <c:pt idx="17">
                  <c:v>18226.50899999994</c:v>
                </c:pt>
                <c:pt idx="18">
                  <c:v>1.185999999999998</c:v>
                </c:pt>
                <c:pt idx="19">
                  <c:v>3.09</c:v>
                </c:pt>
                <c:pt idx="20">
                  <c:v>0.004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23067.0</c:v>
                </c:pt>
                <c:pt idx="1">
                  <c:v>42178.0</c:v>
                </c:pt>
                <c:pt idx="2">
                  <c:v>34224.0</c:v>
                </c:pt>
                <c:pt idx="3">
                  <c:v>40186.0</c:v>
                </c:pt>
                <c:pt idx="4">
                  <c:v>38346.0</c:v>
                </c:pt>
                <c:pt idx="5">
                  <c:v>18621.0</c:v>
                </c:pt>
                <c:pt idx="6">
                  <c:v>27470.0</c:v>
                </c:pt>
                <c:pt idx="7">
                  <c:v>25717.0</c:v>
                </c:pt>
                <c:pt idx="8">
                  <c:v>20590.0</c:v>
                </c:pt>
                <c:pt idx="9">
                  <c:v>21855.0</c:v>
                </c:pt>
                <c:pt idx="10">
                  <c:v>21057.0</c:v>
                </c:pt>
                <c:pt idx="11">
                  <c:v>22244.0</c:v>
                </c:pt>
                <c:pt idx="12">
                  <c:v>18084.0</c:v>
                </c:pt>
                <c:pt idx="13">
                  <c:v>13877.0</c:v>
                </c:pt>
                <c:pt idx="14">
                  <c:v>31217.0</c:v>
                </c:pt>
                <c:pt idx="15">
                  <c:v>18087.0</c:v>
                </c:pt>
                <c:pt idx="16">
                  <c:v>18104.0</c:v>
                </c:pt>
                <c:pt idx="17">
                  <c:v>18045.0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23122.4466485027</c:v>
                </c:pt>
                <c:pt idx="1">
                  <c:v>42181.3294149475</c:v>
                </c:pt>
                <c:pt idx="2">
                  <c:v>35613.1681400775</c:v>
                </c:pt>
                <c:pt idx="3">
                  <c:v>40670.67340399288</c:v>
                </c:pt>
                <c:pt idx="4">
                  <c:v>38672.47834215893</c:v>
                </c:pt>
                <c:pt idx="5">
                  <c:v>18229.95589617262</c:v>
                </c:pt>
                <c:pt idx="6">
                  <c:v>27445.45811568273</c:v>
                </c:pt>
                <c:pt idx="7">
                  <c:v>22136.73572815779</c:v>
                </c:pt>
                <c:pt idx="8">
                  <c:v>22136.73572815779</c:v>
                </c:pt>
                <c:pt idx="9">
                  <c:v>21749.6569433746</c:v>
                </c:pt>
                <c:pt idx="10">
                  <c:v>21370.37185820317</c:v>
                </c:pt>
                <c:pt idx="11">
                  <c:v>22325.07795110127</c:v>
                </c:pt>
                <c:pt idx="12">
                  <c:v>18232.36493482251</c:v>
                </c:pt>
                <c:pt idx="13">
                  <c:v>13990.58949680132</c:v>
                </c:pt>
                <c:pt idx="14">
                  <c:v>31479.43546213345</c:v>
                </c:pt>
                <c:pt idx="15">
                  <c:v>18229.63990723228</c:v>
                </c:pt>
                <c:pt idx="16">
                  <c:v>18232.26350157115</c:v>
                </c:pt>
                <c:pt idx="17">
                  <c:v>18232.4008228944</c:v>
                </c:pt>
                <c:pt idx="18">
                  <c:v>0.398869479578454</c:v>
                </c:pt>
                <c:pt idx="19">
                  <c:v>8.916775632598978</c:v>
                </c:pt>
                <c:pt idx="20">
                  <c:v>3.59964148506223E-12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465480"/>
        <c:axId val="1807245128"/>
      </c:barChart>
      <c:catAx>
        <c:axId val="-213946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24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245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173421022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465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</c:v>
                </c:pt>
                <c:pt idx="1">
                  <c:v>13167.35360252305</c:v>
                </c:pt>
                <c:pt idx="2">
                  <c:v>18164.37594782786</c:v>
                </c:pt>
                <c:pt idx="3">
                  <c:v>4997.022345304816</c:v>
                </c:pt>
                <c:pt idx="4">
                  <c:v>15930.25380957983</c:v>
                </c:pt>
                <c:pt idx="5">
                  <c:v>2234.122138248036</c:v>
                </c:pt>
                <c:pt idx="6">
                  <c:v>-4747.951813620995</c:v>
                </c:pt>
                <c:pt idx="7">
                  <c:v>4232.108383610052</c:v>
                </c:pt>
                <c:pt idx="8">
                  <c:v>3075.343568727996</c:v>
                </c:pt>
                <c:pt idx="9">
                  <c:v>-768.9107872020286</c:v>
                </c:pt>
                <c:pt idx="10">
                  <c:v>-1545.63629499196</c:v>
                </c:pt>
                <c:pt idx="11">
                  <c:v>-1872.153297848887</c:v>
                </c:pt>
                <c:pt idx="12">
                  <c:v>-929.8280449148697</c:v>
                </c:pt>
                <c:pt idx="13">
                  <c:v>-5451.812792741988</c:v>
                </c:pt>
                <c:pt idx="14">
                  <c:v>17484.68142000006</c:v>
                </c:pt>
                <c:pt idx="15">
                  <c:v>2.004720999953861</c:v>
                </c:pt>
                <c:pt idx="16">
                  <c:v>-18313.30624999999</c:v>
                </c:pt>
                <c:pt idx="17">
                  <c:v>-0.97975819500045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</c:v>
                </c:pt>
                <c:pt idx="1">
                  <c:v>12172.7361</c:v>
                </c:pt>
                <c:pt idx="2">
                  <c:v>15932.3298</c:v>
                </c:pt>
                <c:pt idx="3">
                  <c:v>3759.593699999998</c:v>
                </c:pt>
                <c:pt idx="4">
                  <c:v>14487.6399</c:v>
                </c:pt>
                <c:pt idx="5">
                  <c:v>1444.689899999998</c:v>
                </c:pt>
                <c:pt idx="6">
                  <c:v>-5434.6602</c:v>
                </c:pt>
                <c:pt idx="7">
                  <c:v>3400.8393</c:v>
                </c:pt>
                <c:pt idx="8">
                  <c:v>2011.838400000001</c:v>
                </c:pt>
                <c:pt idx="9">
                  <c:v>-2365.610100000002</c:v>
                </c:pt>
                <c:pt idx="10">
                  <c:v>-1541.706000000002</c:v>
                </c:pt>
                <c:pt idx="11">
                  <c:v>-1577.1711</c:v>
                </c:pt>
                <c:pt idx="12">
                  <c:v>-699.0434999999998</c:v>
                </c:pt>
                <c:pt idx="13">
                  <c:v>-3140.566500000001</c:v>
                </c:pt>
                <c:pt idx="14">
                  <c:v>17615.0169</c:v>
                </c:pt>
                <c:pt idx="15">
                  <c:v>-288.1173000000017</c:v>
                </c:pt>
                <c:pt idx="16">
                  <c:v>-18285.3366</c:v>
                </c:pt>
                <c:pt idx="17">
                  <c:v>-81.4818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</c:v>
                </c:pt>
                <c:pt idx="3">
                  <c:v>3919.333200000001</c:v>
                </c:pt>
                <c:pt idx="4">
                  <c:v>14625.3969</c:v>
                </c:pt>
                <c:pt idx="5">
                  <c:v>1553.136900000005</c:v>
                </c:pt>
                <c:pt idx="6">
                  <c:v>-5529.038400000003</c:v>
                </c:pt>
                <c:pt idx="7">
                  <c:v>3426.925199999998</c:v>
                </c:pt>
                <c:pt idx="8">
                  <c:v>2100.9408</c:v>
                </c:pt>
                <c:pt idx="9">
                  <c:v>-2303.472900000001</c:v>
                </c:pt>
                <c:pt idx="10">
                  <c:v>-1217.244300000002</c:v>
                </c:pt>
                <c:pt idx="11">
                  <c:v>-1721.962500000001</c:v>
                </c:pt>
                <c:pt idx="12">
                  <c:v>-798.1113000000004</c:v>
                </c:pt>
                <c:pt idx="13">
                  <c:v>-3140.859600000003</c:v>
                </c:pt>
                <c:pt idx="14">
                  <c:v>17615.0169</c:v>
                </c:pt>
                <c:pt idx="15">
                  <c:v>-288.1173000000017</c:v>
                </c:pt>
                <c:pt idx="16">
                  <c:v>-18285.6297</c:v>
                </c:pt>
                <c:pt idx="17">
                  <c:v>-81.4818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</c:v>
                </c:pt>
                <c:pt idx="1">
                  <c:v>11974.1142886038</c:v>
                </c:pt>
                <c:pt idx="2">
                  <c:v>16366.71251907386</c:v>
                </c:pt>
                <c:pt idx="3">
                  <c:v>4392.59823047006</c:v>
                </c:pt>
                <c:pt idx="4">
                  <c:v>14756.6877766759</c:v>
                </c:pt>
                <c:pt idx="5">
                  <c:v>1610.024742397953</c:v>
                </c:pt>
                <c:pt idx="6">
                  <c:v>-4820.636513669254</c:v>
                </c:pt>
                <c:pt idx="7">
                  <c:v>3895.256731254231</c:v>
                </c:pt>
                <c:pt idx="8">
                  <c:v>2660.102333513758</c:v>
                </c:pt>
                <c:pt idx="9">
                  <c:v>0.0</c:v>
                </c:pt>
                <c:pt idx="10">
                  <c:v>-1240.453450985973</c:v>
                </c:pt>
                <c:pt idx="11">
                  <c:v>-1663.221513387918</c:v>
                </c:pt>
                <c:pt idx="12">
                  <c:v>-708.8604564907837</c:v>
                </c:pt>
                <c:pt idx="13">
                  <c:v>-3986.049283121061</c:v>
                </c:pt>
                <c:pt idx="14">
                  <c:v>17347.60383915926</c:v>
                </c:pt>
                <c:pt idx="15">
                  <c:v>-57.85379738424308</c:v>
                </c:pt>
                <c:pt idx="16">
                  <c:v>-18079.94186196612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19575.693</c:v>
                </c:pt>
                <c:pt idx="1">
                  <c:v>12597.44899999999</c:v>
                </c:pt>
                <c:pt idx="2">
                  <c:v>18528.22999999985</c:v>
                </c:pt>
                <c:pt idx="3">
                  <c:v>5930.780999999857</c:v>
                </c:pt>
                <c:pt idx="4">
                  <c:v>15760.48099999992</c:v>
                </c:pt>
                <c:pt idx="5">
                  <c:v>2767.748999999931</c:v>
                </c:pt>
                <c:pt idx="6">
                  <c:v>-4263.749000000062</c:v>
                </c:pt>
                <c:pt idx="7">
                  <c:v>4459.338999999942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-4304.002000000098</c:v>
                </c:pt>
                <c:pt idx="14">
                  <c:v>17488.43799999995</c:v>
                </c:pt>
                <c:pt idx="15">
                  <c:v>-8.624000000269007</c:v>
                </c:pt>
                <c:pt idx="16">
                  <c:v>-18229.95499999994</c:v>
                </c:pt>
                <c:pt idx="17">
                  <c:v>-3.086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19111.0</c:v>
                </c:pt>
                <c:pt idx="1">
                  <c:v>11157.0</c:v>
                </c:pt>
                <c:pt idx="2">
                  <c:v>17119.0</c:v>
                </c:pt>
                <c:pt idx="3">
                  <c:v>5962.0</c:v>
                </c:pt>
                <c:pt idx="4">
                  <c:v>15279.0</c:v>
                </c:pt>
                <c:pt idx="5">
                  <c:v>1840.0</c:v>
                </c:pt>
                <c:pt idx="6">
                  <c:v>-4446.0</c:v>
                </c:pt>
                <c:pt idx="7">
                  <c:v>4403.0</c:v>
                </c:pt>
                <c:pt idx="8">
                  <c:v>2650.0</c:v>
                </c:pt>
                <c:pt idx="9">
                  <c:v>-2477.0</c:v>
                </c:pt>
                <c:pt idx="10">
                  <c:v>-1212.0</c:v>
                </c:pt>
                <c:pt idx="11">
                  <c:v>-2010.0</c:v>
                </c:pt>
                <c:pt idx="12">
                  <c:v>-823.0</c:v>
                </c:pt>
                <c:pt idx="13">
                  <c:v>-4983.0</c:v>
                </c:pt>
                <c:pt idx="14">
                  <c:v>17340.0</c:v>
                </c:pt>
                <c:pt idx="15">
                  <c:v>-42.0</c:v>
                </c:pt>
                <c:pt idx="16">
                  <c:v>-18084.0</c:v>
                </c:pt>
                <c:pt idx="17">
                  <c:v>-2.0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19058.88276644481</c:v>
                </c:pt>
                <c:pt idx="1">
                  <c:v>12490.7214915748</c:v>
                </c:pt>
                <c:pt idx="2">
                  <c:v>17548.22675549018</c:v>
                </c:pt>
                <c:pt idx="3">
                  <c:v>5057.50526391538</c:v>
                </c:pt>
                <c:pt idx="4">
                  <c:v>15550.03169365624</c:v>
                </c:pt>
                <c:pt idx="5">
                  <c:v>1998.19506183394</c:v>
                </c:pt>
                <c:pt idx="6">
                  <c:v>-4892.490752330072</c:v>
                </c:pt>
                <c:pt idx="7">
                  <c:v>4323.011467180033</c:v>
                </c:pt>
                <c:pt idx="8">
                  <c:v>-985.7109203449072</c:v>
                </c:pt>
                <c:pt idx="9">
                  <c:v>-985.7109203449072</c:v>
                </c:pt>
                <c:pt idx="10">
                  <c:v>-1372.789705128089</c:v>
                </c:pt>
                <c:pt idx="11">
                  <c:v>-1752.074790299524</c:v>
                </c:pt>
                <c:pt idx="12">
                  <c:v>-797.3686974014236</c:v>
                </c:pt>
                <c:pt idx="13">
                  <c:v>-4890.081713680185</c:v>
                </c:pt>
                <c:pt idx="14">
                  <c:v>17488.84596533213</c:v>
                </c:pt>
                <c:pt idx="15">
                  <c:v>2.76091566211835</c:v>
                </c:pt>
                <c:pt idx="16">
                  <c:v>-18231.96606534293</c:v>
                </c:pt>
                <c:pt idx="17">
                  <c:v>-8.91677563259538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746904"/>
        <c:axId val="-2012743736"/>
      </c:barChart>
      <c:catAx>
        <c:axId val="-201274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743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7437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0473040380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746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</c:v>
                </c:pt>
                <c:pt idx="1">
                  <c:v>15907.0</c:v>
                </c:pt>
                <c:pt idx="2">
                  <c:v>23147.3</c:v>
                </c:pt>
                <c:pt idx="3">
                  <c:v>27825.2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</c:v>
                </c:pt>
                <c:pt idx="10">
                  <c:v>9635.7</c:v>
                </c:pt>
                <c:pt idx="11">
                  <c:v>9635.7</c:v>
                </c:pt>
                <c:pt idx="12">
                  <c:v>7965.46</c:v>
                </c:pt>
                <c:pt idx="13">
                  <c:v>8892.559999999999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1.64313E-11</c:v>
                </c:pt>
                <c:pt idx="18">
                  <c:v>627.186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9304.0</c:v>
                </c:pt>
                <c:pt idx="1">
                  <c:v>15139.0</c:v>
                </c:pt>
                <c:pt idx="2">
                  <c:v>31497.0</c:v>
                </c:pt>
                <c:pt idx="3">
                  <c:v>26941.0</c:v>
                </c:pt>
                <c:pt idx="4">
                  <c:v>30451.0</c:v>
                </c:pt>
                <c:pt idx="5">
                  <c:v>9303.0</c:v>
                </c:pt>
                <c:pt idx="6">
                  <c:v>10026.0</c:v>
                </c:pt>
                <c:pt idx="7">
                  <c:v>25578.0</c:v>
                </c:pt>
                <c:pt idx="8">
                  <c:v>9304.0</c:v>
                </c:pt>
                <c:pt idx="9">
                  <c:v>9304.0</c:v>
                </c:pt>
                <c:pt idx="10">
                  <c:v>11105.0</c:v>
                </c:pt>
                <c:pt idx="11">
                  <c:v>9304.0</c:v>
                </c:pt>
                <c:pt idx="12">
                  <c:v>7733.0</c:v>
                </c:pt>
                <c:pt idx="13">
                  <c:v>8723.0</c:v>
                </c:pt>
                <c:pt idx="14">
                  <c:v>7785.0</c:v>
                </c:pt>
                <c:pt idx="15">
                  <c:v>7760.0</c:v>
                </c:pt>
                <c:pt idx="16">
                  <c:v>7663.0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9394.0</c:v>
                </c:pt>
                <c:pt idx="1">
                  <c:v>15270.0</c:v>
                </c:pt>
                <c:pt idx="2">
                  <c:v>31503.0</c:v>
                </c:pt>
                <c:pt idx="3">
                  <c:v>40809.0</c:v>
                </c:pt>
                <c:pt idx="4">
                  <c:v>36011.0</c:v>
                </c:pt>
                <c:pt idx="5">
                  <c:v>9393.0</c:v>
                </c:pt>
                <c:pt idx="6">
                  <c:v>10336.0</c:v>
                </c:pt>
                <c:pt idx="7">
                  <c:v>32396.0</c:v>
                </c:pt>
                <c:pt idx="8">
                  <c:v>9391.0</c:v>
                </c:pt>
                <c:pt idx="9">
                  <c:v>9394.0</c:v>
                </c:pt>
                <c:pt idx="10">
                  <c:v>11101.0</c:v>
                </c:pt>
                <c:pt idx="11">
                  <c:v>9391.0</c:v>
                </c:pt>
                <c:pt idx="12">
                  <c:v>7733.0</c:v>
                </c:pt>
                <c:pt idx="13">
                  <c:v>8723.0</c:v>
                </c:pt>
                <c:pt idx="14">
                  <c:v>7785.0</c:v>
                </c:pt>
                <c:pt idx="15">
                  <c:v>7760.0</c:v>
                </c:pt>
                <c:pt idx="16">
                  <c:v>7663.0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10234.82171783453</c:v>
                </c:pt>
                <c:pt idx="1">
                  <c:v>16274.83792331119</c:v>
                </c:pt>
                <c:pt idx="2">
                  <c:v>22195.47116675536</c:v>
                </c:pt>
                <c:pt idx="3">
                  <c:v>27134.31486847675</c:v>
                </c:pt>
                <c:pt idx="4">
                  <c:v>23911.24149551114</c:v>
                </c:pt>
                <c:pt idx="5">
                  <c:v>10235.35316054958</c:v>
                </c:pt>
                <c:pt idx="6">
                  <c:v>8520.317635819167</c:v>
                </c:pt>
                <c:pt idx="7">
                  <c:v>26317.28180201317</c:v>
                </c:pt>
                <c:pt idx="8">
                  <c:v>0.0</c:v>
                </c:pt>
                <c:pt idx="9">
                  <c:v>10234.82171783447</c:v>
                </c:pt>
                <c:pt idx="10">
                  <c:v>11073.77391164736</c:v>
                </c:pt>
                <c:pt idx="11">
                  <c:v>10234.8217178345</c:v>
                </c:pt>
                <c:pt idx="12">
                  <c:v>7838.720337217</c:v>
                </c:pt>
                <c:pt idx="13">
                  <c:v>8954.791800866973</c:v>
                </c:pt>
                <c:pt idx="14">
                  <c:v>7698.534155604889</c:v>
                </c:pt>
                <c:pt idx="15">
                  <c:v>7769.770236030278</c:v>
                </c:pt>
                <c:pt idx="16">
                  <c:v>7947.39192678147</c:v>
                </c:pt>
                <c:pt idx="17">
                  <c:v>1.058729622971214</c:v>
                </c:pt>
                <c:pt idx="18">
                  <c:v>1654.951418653042</c:v>
                </c:pt>
                <c:pt idx="19">
                  <c:v>8.27842288547092E-12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10375.0</c:v>
                </c:pt>
                <c:pt idx="1">
                  <c:v>16112.0</c:v>
                </c:pt>
                <c:pt idx="2">
                  <c:v>21697.0</c:v>
                </c:pt>
                <c:pt idx="3">
                  <c:v>28184.0</c:v>
                </c:pt>
                <c:pt idx="4">
                  <c:v>24225.0</c:v>
                </c:pt>
                <c:pt idx="5">
                  <c:v>10755.0</c:v>
                </c:pt>
                <c:pt idx="6">
                  <c:v>8859.0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7805.0</c:v>
                </c:pt>
                <c:pt idx="13">
                  <c:v>8850.0</c:v>
                </c:pt>
                <c:pt idx="14">
                  <c:v>7726.0</c:v>
                </c:pt>
                <c:pt idx="15">
                  <c:v>7743.0</c:v>
                </c:pt>
                <c:pt idx="16">
                  <c:v>7938.0</c:v>
                </c:pt>
                <c:pt idx="17">
                  <c:v>179.0</c:v>
                </c:pt>
                <c:pt idx="18">
                  <c:v>845.0</c:v>
                </c:pt>
                <c:pt idx="19">
                  <c:v>4.0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10392.0</c:v>
                </c:pt>
                <c:pt idx="1">
                  <c:v>16077.0</c:v>
                </c:pt>
                <c:pt idx="2">
                  <c:v>21929.0</c:v>
                </c:pt>
                <c:pt idx="3">
                  <c:v>27488.0</c:v>
                </c:pt>
                <c:pt idx="4">
                  <c:v>23794.0</c:v>
                </c:pt>
                <c:pt idx="5">
                  <c:v>11603.0</c:v>
                </c:pt>
                <c:pt idx="6">
                  <c:v>8934.0</c:v>
                </c:pt>
                <c:pt idx="7">
                  <c:v>26645.0</c:v>
                </c:pt>
                <c:pt idx="8">
                  <c:v>10377.0</c:v>
                </c:pt>
                <c:pt idx="9">
                  <c:v>10394.0</c:v>
                </c:pt>
                <c:pt idx="10">
                  <c:v>10394.0</c:v>
                </c:pt>
                <c:pt idx="11">
                  <c:v>10139.0</c:v>
                </c:pt>
                <c:pt idx="12">
                  <c:v>7762.0</c:v>
                </c:pt>
                <c:pt idx="13">
                  <c:v>8874.0</c:v>
                </c:pt>
                <c:pt idx="14">
                  <c:v>7964.0</c:v>
                </c:pt>
                <c:pt idx="15">
                  <c:v>7745.0</c:v>
                </c:pt>
                <c:pt idx="16">
                  <c:v>7820.0</c:v>
                </c:pt>
                <c:pt idx="17">
                  <c:v>35.9</c:v>
                </c:pt>
                <c:pt idx="18">
                  <c:v>1181.0</c:v>
                </c:pt>
                <c:pt idx="1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10596.29529817346</c:v>
                </c:pt>
                <c:pt idx="1">
                  <c:v>16645.11384839078</c:v>
                </c:pt>
                <c:pt idx="2">
                  <c:v>22755.86725017477</c:v>
                </c:pt>
                <c:pt idx="3">
                  <c:v>27596.70048440273</c:v>
                </c:pt>
                <c:pt idx="4">
                  <c:v>24435.79778826955</c:v>
                </c:pt>
                <c:pt idx="5">
                  <c:v>10596.86771524745</c:v>
                </c:pt>
                <c:pt idx="6">
                  <c:v>8908.310945704601</c:v>
                </c:pt>
                <c:pt idx="7">
                  <c:v>22715.83717911654</c:v>
                </c:pt>
                <c:pt idx="8">
                  <c:v>22715.83717911654</c:v>
                </c:pt>
                <c:pt idx="9">
                  <c:v>10596.29529817337</c:v>
                </c:pt>
                <c:pt idx="10">
                  <c:v>11373.71790076788</c:v>
                </c:pt>
                <c:pt idx="11">
                  <c:v>10596.29529817362</c:v>
                </c:pt>
                <c:pt idx="12">
                  <c:v>7908.9775784558</c:v>
                </c:pt>
                <c:pt idx="13">
                  <c:v>9048.211895428791</c:v>
                </c:pt>
                <c:pt idx="14">
                  <c:v>7785.237435416895</c:v>
                </c:pt>
                <c:pt idx="15">
                  <c:v>7850.181341861824</c:v>
                </c:pt>
                <c:pt idx="16">
                  <c:v>8006.535783071218</c:v>
                </c:pt>
                <c:pt idx="17">
                  <c:v>165.0244619771656</c:v>
                </c:pt>
                <c:pt idx="18">
                  <c:v>1731.922191073481</c:v>
                </c:pt>
                <c:pt idx="19">
                  <c:v>1.18234311230481E-11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725384"/>
        <c:axId val="-2043722136"/>
      </c:barChart>
      <c:catAx>
        <c:axId val="-204372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72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722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411092985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725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</c:v>
                </c:pt>
                <c:pt idx="1">
                  <c:v>4425.879779822579</c:v>
                </c:pt>
                <c:pt idx="2">
                  <c:v>5329.523125239516</c:v>
                </c:pt>
                <c:pt idx="3">
                  <c:v>903.6433454169382</c:v>
                </c:pt>
                <c:pt idx="4">
                  <c:v>4985.51786940427</c:v>
                </c:pt>
                <c:pt idx="5">
                  <c:v>344.0052558352472</c:v>
                </c:pt>
                <c:pt idx="6">
                  <c:v>-3396.797784288327</c:v>
                </c:pt>
                <c:pt idx="7">
                  <c:v>4916.253617048666</c:v>
                </c:pt>
                <c:pt idx="8">
                  <c:v>-3588.623684563827</c:v>
                </c:pt>
                <c:pt idx="9">
                  <c:v>-3555.34538910832</c:v>
                </c:pt>
                <c:pt idx="10">
                  <c:v>-2246.769645310502</c:v>
                </c:pt>
                <c:pt idx="11">
                  <c:v>-3095.745934003011</c:v>
                </c:pt>
                <c:pt idx="12">
                  <c:v>-1942.456235489546</c:v>
                </c:pt>
                <c:pt idx="13">
                  <c:v>-6647.945118209018</c:v>
                </c:pt>
                <c:pt idx="14">
                  <c:v>4304.481071619977</c:v>
                </c:pt>
                <c:pt idx="15">
                  <c:v>-4665.708026285028</c:v>
                </c:pt>
                <c:pt idx="16">
                  <c:v>-5056.615970713042</c:v>
                </c:pt>
                <c:pt idx="17">
                  <c:v>-3743.298901911836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4629.0</c:v>
                </c:pt>
                <c:pt idx="1">
                  <c:v>3995.0</c:v>
                </c:pt>
                <c:pt idx="2">
                  <c:v>4958.0</c:v>
                </c:pt>
                <c:pt idx="3">
                  <c:v>963.0</c:v>
                </c:pt>
                <c:pt idx="4">
                  <c:v>4608.0</c:v>
                </c:pt>
                <c:pt idx="5">
                  <c:v>350.0</c:v>
                </c:pt>
                <c:pt idx="6">
                  <c:v>-4203.0</c:v>
                </c:pt>
                <c:pt idx="7">
                  <c:v>4828.5</c:v>
                </c:pt>
                <c:pt idx="8">
                  <c:v>-3904.0</c:v>
                </c:pt>
                <c:pt idx="9">
                  <c:v>-3082.0</c:v>
                </c:pt>
                <c:pt idx="10">
                  <c:v>-2220.0</c:v>
                </c:pt>
                <c:pt idx="11">
                  <c:v>-2818.0</c:v>
                </c:pt>
                <c:pt idx="12">
                  <c:v>-1718.0</c:v>
                </c:pt>
                <c:pt idx="13">
                  <c:v>-5966.5</c:v>
                </c:pt>
                <c:pt idx="14">
                  <c:v>4524.75</c:v>
                </c:pt>
                <c:pt idx="15">
                  <c:v>-4981.0</c:v>
                </c:pt>
                <c:pt idx="16">
                  <c:v>-5277.0</c:v>
                </c:pt>
                <c:pt idx="17">
                  <c:v>-4076.0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4629.0</c:v>
                </c:pt>
                <c:pt idx="1">
                  <c:v>4037.0</c:v>
                </c:pt>
                <c:pt idx="2">
                  <c:v>4683.0</c:v>
                </c:pt>
                <c:pt idx="3">
                  <c:v>646.0</c:v>
                </c:pt>
                <c:pt idx="4">
                  <c:v>4510.0</c:v>
                </c:pt>
                <c:pt idx="5">
                  <c:v>173.0</c:v>
                </c:pt>
                <c:pt idx="6">
                  <c:v>-4207.0</c:v>
                </c:pt>
                <c:pt idx="7">
                  <c:v>4815.25</c:v>
                </c:pt>
                <c:pt idx="8">
                  <c:v>-3879.0</c:v>
                </c:pt>
                <c:pt idx="9">
                  <c:v>-3056.0</c:v>
                </c:pt>
                <c:pt idx="10">
                  <c:v>-1845.0</c:v>
                </c:pt>
                <c:pt idx="11">
                  <c:v>-2944.0</c:v>
                </c:pt>
                <c:pt idx="12">
                  <c:v>-1782.0</c:v>
                </c:pt>
                <c:pt idx="13">
                  <c:v>-5966.5</c:v>
                </c:pt>
                <c:pt idx="14">
                  <c:v>4525.0</c:v>
                </c:pt>
                <c:pt idx="15">
                  <c:v>-4969.0</c:v>
                </c:pt>
                <c:pt idx="16">
                  <c:v>-5285.0</c:v>
                </c:pt>
                <c:pt idx="17">
                  <c:v>-4083.0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</c:v>
                </c:pt>
                <c:pt idx="1">
                  <c:v>4333.462655001327</c:v>
                </c:pt>
                <c:pt idx="2">
                  <c:v>5397.736047063874</c:v>
                </c:pt>
                <c:pt idx="3">
                  <c:v>1064.273392062547</c:v>
                </c:pt>
                <c:pt idx="4">
                  <c:v>5037.381003896764</c:v>
                </c:pt>
                <c:pt idx="5">
                  <c:v>360.3550431671101</c:v>
                </c:pt>
                <c:pt idx="6">
                  <c:v>-3600.523895734306</c:v>
                </c:pt>
                <c:pt idx="7">
                  <c:v>4989.768354931039</c:v>
                </c:pt>
                <c:pt idx="8">
                  <c:v>-3732.95656709899</c:v>
                </c:pt>
                <c:pt idx="9">
                  <c:v>0.0</c:v>
                </c:pt>
                <c:pt idx="10">
                  <c:v>-2010.132915929222</c:v>
                </c:pt>
                <c:pt idx="11">
                  <c:v>-2973.240561762828</c:v>
                </c:pt>
                <c:pt idx="12">
                  <c:v>-1713.99226899042</c:v>
                </c:pt>
                <c:pt idx="13">
                  <c:v>-5855.514716347681</c:v>
                </c:pt>
                <c:pt idx="14">
                  <c:v>4434.093162362302</c:v>
                </c:pt>
                <c:pt idx="15">
                  <c:v>-4315.617314153121</c:v>
                </c:pt>
                <c:pt idx="16">
                  <c:v>-5292.664921452065</c:v>
                </c:pt>
                <c:pt idx="17">
                  <c:v>-2425.386636420997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</c:v>
                </c:pt>
                <c:pt idx="1">
                  <c:v>4424.404000000133</c:v>
                </c:pt>
                <c:pt idx="2">
                  <c:v>5558.725999999973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469.8759999999893</c:v>
                </c:pt>
                <c:pt idx="6">
                  <c:v>-3389.819000000036</c:v>
                </c:pt>
                <c:pt idx="7">
                  <c:v>4966.71175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-6326.729000000614</c:v>
                </c:pt>
                <c:pt idx="14">
                  <c:v>4353.524999999995</c:v>
                </c:pt>
                <c:pt idx="15">
                  <c:v>-4889.357000000266</c:v>
                </c:pt>
                <c:pt idx="16">
                  <c:v>-4880.484999999953</c:v>
                </c:pt>
                <c:pt idx="17">
                  <c:v>-3745.491000000123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4538.0</c:v>
                </c:pt>
                <c:pt idx="1">
                  <c:v>4387.0</c:v>
                </c:pt>
                <c:pt idx="2">
                  <c:v>5260.0</c:v>
                </c:pt>
                <c:pt idx="3">
                  <c:v>873.0</c:v>
                </c:pt>
                <c:pt idx="4">
                  <c:v>4877.0</c:v>
                </c:pt>
                <c:pt idx="5">
                  <c:v>383.0</c:v>
                </c:pt>
                <c:pt idx="6">
                  <c:v>-3328.0</c:v>
                </c:pt>
                <c:pt idx="7">
                  <c:v>4999.5</c:v>
                </c:pt>
                <c:pt idx="8">
                  <c:v>-3657.0</c:v>
                </c:pt>
                <c:pt idx="9">
                  <c:v>-3567.0</c:v>
                </c:pt>
                <c:pt idx="10">
                  <c:v>-1862.0</c:v>
                </c:pt>
                <c:pt idx="11">
                  <c:v>-3252.0</c:v>
                </c:pt>
                <c:pt idx="12">
                  <c:v>-1822.0</c:v>
                </c:pt>
                <c:pt idx="13">
                  <c:v>-5966.0</c:v>
                </c:pt>
                <c:pt idx="14">
                  <c:v>4448.5</c:v>
                </c:pt>
                <c:pt idx="15">
                  <c:v>-4458.0</c:v>
                </c:pt>
                <c:pt idx="16">
                  <c:v>-5263.0</c:v>
                </c:pt>
                <c:pt idx="17">
                  <c:v>-3825.0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4395.356021341118</c:v>
                </c:pt>
                <c:pt idx="1">
                  <c:v>4327.370688390678</c:v>
                </c:pt>
                <c:pt idx="2">
                  <c:v>5424.049772912163</c:v>
                </c:pt>
                <c:pt idx="3">
                  <c:v>1096.679084521485</c:v>
                </c:pt>
                <c:pt idx="4">
                  <c:v>5025.584735224991</c:v>
                </c:pt>
                <c:pt idx="5">
                  <c:v>398.4650376871723</c:v>
                </c:pt>
                <c:pt idx="6">
                  <c:v>-3642.441970516578</c:v>
                </c:pt>
                <c:pt idx="7">
                  <c:v>4978.62636639854</c:v>
                </c:pt>
                <c:pt idx="8">
                  <c:v>-4265.638056514737</c:v>
                </c:pt>
                <c:pt idx="9">
                  <c:v>-4265.638056514737</c:v>
                </c:pt>
                <c:pt idx="10">
                  <c:v>-2102.611602350356</c:v>
                </c:pt>
                <c:pt idx="11">
                  <c:v>-2928.777241146534</c:v>
                </c:pt>
                <c:pt idx="12">
                  <c:v>-1765.603687589733</c:v>
                </c:pt>
                <c:pt idx="13">
                  <c:v>-5972.184320049476</c:v>
                </c:pt>
                <c:pt idx="14">
                  <c:v>4440.073678875984</c:v>
                </c:pt>
                <c:pt idx="15">
                  <c:v>-5027.254244478226</c:v>
                </c:pt>
                <c:pt idx="16">
                  <c:v>-5059.187849287213</c:v>
                </c:pt>
                <c:pt idx="17">
                  <c:v>-3518.672709191844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561688"/>
        <c:axId val="1807016008"/>
      </c:barChart>
      <c:catAx>
        <c:axId val="-212656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016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016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561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6271.3</c:v>
                </c:pt>
                <c:pt idx="1">
                  <c:v>13511.6</c:v>
                </c:pt>
                <c:pt idx="2">
                  <c:v>18189.5</c:v>
                </c:pt>
                <c:pt idx="3">
                  <c:v>4677.900000000001</c:v>
                </c:pt>
                <c:pt idx="4">
                  <c:v>15212.6</c:v>
                </c:pt>
                <c:pt idx="5">
                  <c:v>2976.900000000001</c:v>
                </c:pt>
                <c:pt idx="6">
                  <c:v>115.5599999999995</c:v>
                </c:pt>
                <c:pt idx="7">
                  <c:v>-360.5400000000009</c:v>
                </c:pt>
                <c:pt idx="8">
                  <c:v>17439.6</c:v>
                </c:pt>
                <c:pt idx="9">
                  <c:v>1503.199999999999</c:v>
                </c:pt>
                <c:pt idx="10">
                  <c:v>115.3400000000001</c:v>
                </c:pt>
                <c:pt idx="11">
                  <c:v>0.0</c:v>
                </c:pt>
                <c:pt idx="12">
                  <c:v>0.0</c:v>
                </c:pt>
                <c:pt idx="13">
                  <c:v>-1670.240000000001</c:v>
                </c:pt>
                <c:pt idx="14">
                  <c:v>927.0999999999994</c:v>
                </c:pt>
                <c:pt idx="15">
                  <c:v>123.3699999999999</c:v>
                </c:pt>
                <c:pt idx="16">
                  <c:v>-7965.459999999984</c:v>
                </c:pt>
                <c:pt idx="17">
                  <c:v>-627.185999999982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5835.0</c:v>
                </c:pt>
                <c:pt idx="1">
                  <c:v>22193.0</c:v>
                </c:pt>
                <c:pt idx="2">
                  <c:v>17637.0</c:v>
                </c:pt>
                <c:pt idx="3">
                  <c:v>-4556.0</c:v>
                </c:pt>
                <c:pt idx="4">
                  <c:v>21147.0</c:v>
                </c:pt>
                <c:pt idx="5">
                  <c:v>-3510.0</c:v>
                </c:pt>
                <c:pt idx="6">
                  <c:v>-1.0</c:v>
                </c:pt>
                <c:pt idx="7">
                  <c:v>722.0</c:v>
                </c:pt>
                <c:pt idx="8">
                  <c:v>16274.0</c:v>
                </c:pt>
                <c:pt idx="9">
                  <c:v>0.0</c:v>
                </c:pt>
                <c:pt idx="10">
                  <c:v>0.0</c:v>
                </c:pt>
                <c:pt idx="11">
                  <c:v>1801.0</c:v>
                </c:pt>
                <c:pt idx="12">
                  <c:v>0.0</c:v>
                </c:pt>
                <c:pt idx="13">
                  <c:v>-1571.0</c:v>
                </c:pt>
                <c:pt idx="14">
                  <c:v>990.0</c:v>
                </c:pt>
                <c:pt idx="15">
                  <c:v>-122.0</c:v>
                </c:pt>
                <c:pt idx="16">
                  <c:v>-7733.0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5876.0</c:v>
                </c:pt>
                <c:pt idx="1">
                  <c:v>22109.0</c:v>
                </c:pt>
                <c:pt idx="2">
                  <c:v>31415.0</c:v>
                </c:pt>
                <c:pt idx="3">
                  <c:v>9306.0</c:v>
                </c:pt>
                <c:pt idx="4">
                  <c:v>26617.0</c:v>
                </c:pt>
                <c:pt idx="5">
                  <c:v>4798.0</c:v>
                </c:pt>
                <c:pt idx="6">
                  <c:v>-1.0</c:v>
                </c:pt>
                <c:pt idx="7">
                  <c:v>942.0</c:v>
                </c:pt>
                <c:pt idx="8">
                  <c:v>23002.0</c:v>
                </c:pt>
                <c:pt idx="9">
                  <c:v>-3.0</c:v>
                </c:pt>
                <c:pt idx="10">
                  <c:v>0.0</c:v>
                </c:pt>
                <c:pt idx="11">
                  <c:v>1707.0</c:v>
                </c:pt>
                <c:pt idx="12">
                  <c:v>-3.0</c:v>
                </c:pt>
                <c:pt idx="13">
                  <c:v>-1661.0</c:v>
                </c:pt>
                <c:pt idx="14">
                  <c:v>990.0</c:v>
                </c:pt>
                <c:pt idx="15">
                  <c:v>-122.0</c:v>
                </c:pt>
                <c:pt idx="16">
                  <c:v>-7733.0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</c:v>
                </c:pt>
                <c:pt idx="1">
                  <c:v>11960.64944892083</c:v>
                </c:pt>
                <c:pt idx="2">
                  <c:v>16899.49315064222</c:v>
                </c:pt>
                <c:pt idx="3">
                  <c:v>4938.843701721387</c:v>
                </c:pt>
                <c:pt idx="4">
                  <c:v>13676.41977767661</c:v>
                </c:pt>
                <c:pt idx="5">
                  <c:v>3223.073372965613</c:v>
                </c:pt>
                <c:pt idx="6">
                  <c:v>0.531442715055164</c:v>
                </c:pt>
                <c:pt idx="7">
                  <c:v>-1714.504082015363</c:v>
                </c:pt>
                <c:pt idx="8">
                  <c:v>16082.46008417864</c:v>
                </c:pt>
                <c:pt idx="9">
                  <c:v>0.0</c:v>
                </c:pt>
                <c:pt idx="10">
                  <c:v>-5.63886715099215E-11</c:v>
                </c:pt>
                <c:pt idx="11">
                  <c:v>838.9521938128328</c:v>
                </c:pt>
                <c:pt idx="12">
                  <c:v>-2.91038304567337E-11</c:v>
                </c:pt>
                <c:pt idx="13">
                  <c:v>-2396.10138061753</c:v>
                </c:pt>
                <c:pt idx="14">
                  <c:v>1116.071463649973</c:v>
                </c:pt>
                <c:pt idx="15">
                  <c:v>248.857771176583</c:v>
                </c:pt>
                <c:pt idx="16">
                  <c:v>-7837.661607594028</c:v>
                </c:pt>
                <c:pt idx="17">
                  <c:v>-1654.951418653033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5737.0</c:v>
                </c:pt>
                <c:pt idx="1">
                  <c:v>11322.0</c:v>
                </c:pt>
                <c:pt idx="2">
                  <c:v>17809.0</c:v>
                </c:pt>
                <c:pt idx="3">
                  <c:v>6487.0</c:v>
                </c:pt>
                <c:pt idx="4">
                  <c:v>13850.0</c:v>
                </c:pt>
                <c:pt idx="5">
                  <c:v>3959.0</c:v>
                </c:pt>
                <c:pt idx="6">
                  <c:v>380.0</c:v>
                </c:pt>
                <c:pt idx="7">
                  <c:v>-1516.0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-2570.0</c:v>
                </c:pt>
                <c:pt idx="14">
                  <c:v>1045.0</c:v>
                </c:pt>
                <c:pt idx="15">
                  <c:v>212.0</c:v>
                </c:pt>
                <c:pt idx="16">
                  <c:v>-7626.0</c:v>
                </c:pt>
                <c:pt idx="17">
                  <c:v>-841.0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5685.0</c:v>
                </c:pt>
                <c:pt idx="1">
                  <c:v>11537.0</c:v>
                </c:pt>
                <c:pt idx="2">
                  <c:v>17096.0</c:v>
                </c:pt>
                <c:pt idx="3">
                  <c:v>5559.0</c:v>
                </c:pt>
                <c:pt idx="4">
                  <c:v>13402.0</c:v>
                </c:pt>
                <c:pt idx="5">
                  <c:v>3694.0</c:v>
                </c:pt>
                <c:pt idx="6">
                  <c:v>1211.0</c:v>
                </c:pt>
                <c:pt idx="7">
                  <c:v>-1458.0</c:v>
                </c:pt>
                <c:pt idx="8">
                  <c:v>16253.0</c:v>
                </c:pt>
                <c:pt idx="9">
                  <c:v>-15.0</c:v>
                </c:pt>
                <c:pt idx="10">
                  <c:v>2.0</c:v>
                </c:pt>
                <c:pt idx="11">
                  <c:v>2.0</c:v>
                </c:pt>
                <c:pt idx="12">
                  <c:v>-253.0</c:v>
                </c:pt>
                <c:pt idx="13">
                  <c:v>-2630.0</c:v>
                </c:pt>
                <c:pt idx="14">
                  <c:v>1112.0</c:v>
                </c:pt>
                <c:pt idx="15">
                  <c:v>-144.0</c:v>
                </c:pt>
                <c:pt idx="16">
                  <c:v>-7726.1</c:v>
                </c:pt>
                <c:pt idx="17">
                  <c:v>-1181.0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6048.818550217322</c:v>
                </c:pt>
                <c:pt idx="1">
                  <c:v>12159.57195200131</c:v>
                </c:pt>
                <c:pt idx="2">
                  <c:v>17000.40518622927</c:v>
                </c:pt>
                <c:pt idx="3">
                  <c:v>4840.83323422796</c:v>
                </c:pt>
                <c:pt idx="4">
                  <c:v>13839.50249009609</c:v>
                </c:pt>
                <c:pt idx="5">
                  <c:v>3160.902696133184</c:v>
                </c:pt>
                <c:pt idx="6">
                  <c:v>0.572417073994075</c:v>
                </c:pt>
                <c:pt idx="7">
                  <c:v>-1687.984352468859</c:v>
                </c:pt>
                <c:pt idx="8">
                  <c:v>12119.54188094308</c:v>
                </c:pt>
                <c:pt idx="9">
                  <c:v>12119.54188094308</c:v>
                </c:pt>
                <c:pt idx="10">
                  <c:v>-9.09494701772928E-11</c:v>
                </c:pt>
                <c:pt idx="11">
                  <c:v>777.4226025944226</c:v>
                </c:pt>
                <c:pt idx="12">
                  <c:v>1.56433088704944E-10</c:v>
                </c:pt>
                <c:pt idx="13">
                  <c:v>-2687.31771971766</c:v>
                </c:pt>
                <c:pt idx="14">
                  <c:v>1139.234316972991</c:v>
                </c:pt>
                <c:pt idx="15">
                  <c:v>221.2983476543231</c:v>
                </c:pt>
                <c:pt idx="16">
                  <c:v>-7743.953116478634</c:v>
                </c:pt>
                <c:pt idx="17">
                  <c:v>-1731.922191073469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448968"/>
        <c:axId val="-2038458216"/>
      </c:barChart>
      <c:catAx>
        <c:axId val="-203844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45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458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410549211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448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01024816404054"/>
          <c:y val="0.169222403480152"/>
          <c:w val="0.91826229823380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3.249064041235704</c:v>
                </c:pt>
                <c:pt idx="1">
                  <c:v>3.414586374061005</c:v>
                </c:pt>
                <c:pt idx="2">
                  <c:v>3.419896411537986</c:v>
                </c:pt>
                <c:pt idx="3">
                  <c:v>3.490727111453724</c:v>
                </c:pt>
                <c:pt idx="4">
                  <c:v>3.454274963492675</c:v>
                </c:pt>
                <c:pt idx="5">
                  <c:v>3.248949028195418</c:v>
                </c:pt>
                <c:pt idx="6">
                  <c:v>3.669027515990712</c:v>
                </c:pt>
                <c:pt idx="7">
                  <c:v>3.250274649929833</c:v>
                </c:pt>
                <c:pt idx="8">
                  <c:v>3.239512956113328</c:v>
                </c:pt>
                <c:pt idx="9">
                  <c:v>3.226064103593703</c:v>
                </c:pt>
                <c:pt idx="10">
                  <c:v>3.22079386163105</c:v>
                </c:pt>
                <c:pt idx="11">
                  <c:v>3.231338725100755</c:v>
                </c:pt>
                <c:pt idx="12">
                  <c:v>3.204050610156969</c:v>
                </c:pt>
                <c:pt idx="13">
                  <c:v>3.141841308945432</c:v>
                </c:pt>
                <c:pt idx="14">
                  <c:v>3.551322691728979</c:v>
                </c:pt>
                <c:pt idx="15">
                  <c:v>2.901075093129115</c:v>
                </c:pt>
                <c:pt idx="16">
                  <c:v>3.058057766620351</c:v>
                </c:pt>
                <c:pt idx="17">
                  <c:v>3.483548022301523</c:v>
                </c:pt>
                <c:pt idx="18">
                  <c:v>2.961822827530562</c:v>
                </c:pt>
                <c:pt idx="19">
                  <c:v>2.668001414397516</c:v>
                </c:pt>
                <c:pt idx="20">
                  <c:v>3.22809790901305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</c:v>
                </c:pt>
                <c:pt idx="1">
                  <c:v>3.417480795817397</c:v>
                </c:pt>
                <c:pt idx="2">
                  <c:v>3.457969922842275</c:v>
                </c:pt>
                <c:pt idx="3">
                  <c:v>3.494171295268489</c:v>
                </c:pt>
                <c:pt idx="4">
                  <c:v>3.477338482337243</c:v>
                </c:pt>
                <c:pt idx="5">
                  <c:v>3.240776610565923</c:v>
                </c:pt>
                <c:pt idx="6">
                  <c:v>3.70061147878844</c:v>
                </c:pt>
                <c:pt idx="7">
                  <c:v>3.251404718020635</c:v>
                </c:pt>
                <c:pt idx="8">
                  <c:v>3.212411530690783</c:v>
                </c:pt>
                <c:pt idx="9">
                  <c:v>3.215286692840647</c:v>
                </c:pt>
                <c:pt idx="10">
                  <c:v>3.213031479194376</c:v>
                </c:pt>
                <c:pt idx="11">
                  <c:v>3.222287310400867</c:v>
                </c:pt>
                <c:pt idx="12">
                  <c:v>3.227497139084507</c:v>
                </c:pt>
                <c:pt idx="13">
                  <c:v>3.161385556594949</c:v>
                </c:pt>
                <c:pt idx="14">
                  <c:v>3.577370472515061</c:v>
                </c:pt>
                <c:pt idx="15">
                  <c:v>2.956749580279814</c:v>
                </c:pt>
                <c:pt idx="16">
                  <c:v>3.074393496688128</c:v>
                </c:pt>
                <c:pt idx="17">
                  <c:v>3.530888127632005</c:v>
                </c:pt>
                <c:pt idx="18">
                  <c:v>2.969011377093016</c:v>
                </c:pt>
                <c:pt idx="19">
                  <c:v>2.674795334846765</c:v>
                </c:pt>
                <c:pt idx="20">
                  <c:v>3.233322781623663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</c:v>
                </c:pt>
                <c:pt idx="1">
                  <c:v>3.417488005192254</c:v>
                </c:pt>
                <c:pt idx="2">
                  <c:v>3.457051074806535</c:v>
                </c:pt>
                <c:pt idx="3">
                  <c:v>3.536433468730303</c:v>
                </c:pt>
                <c:pt idx="4">
                  <c:v>3.49561891844284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</c:v>
                </c:pt>
                <c:pt idx="8">
                  <c:v>3.210697281329555</c:v>
                </c:pt>
                <c:pt idx="9">
                  <c:v>3.217527535179301</c:v>
                </c:pt>
                <c:pt idx="10">
                  <c:v>3.211469155797621</c:v>
                </c:pt>
                <c:pt idx="11">
                  <c:v>3.221884470194179</c:v>
                </c:pt>
                <c:pt idx="12">
                  <c:v>3.2265361707329</c:v>
                </c:pt>
                <c:pt idx="13">
                  <c:v>3.161633668059628</c:v>
                </c:pt>
                <c:pt idx="14">
                  <c:v>3.577399949797622</c:v>
                </c:pt>
                <c:pt idx="15">
                  <c:v>2.955964065899907</c:v>
                </c:pt>
                <c:pt idx="16">
                  <c:v>3.072773555555556</c:v>
                </c:pt>
                <c:pt idx="17">
                  <c:v>3.527999919076392</c:v>
                </c:pt>
                <c:pt idx="18">
                  <c:v>2.969354591186959</c:v>
                </c:pt>
                <c:pt idx="19">
                  <c:v>2.675186393051772</c:v>
                </c:pt>
                <c:pt idx="20">
                  <c:v>3.235545052484255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3.39266452369366</c:v>
                </c:pt>
                <c:pt idx="2">
                  <c:v>3.405164670145854</c:v>
                </c:pt>
                <c:pt idx="3">
                  <c:v>3.490672354016484</c:v>
                </c:pt>
                <c:pt idx="4">
                  <c:v>3.447625207188421</c:v>
                </c:pt>
                <c:pt idx="5">
                  <c:v>3.243617691130207</c:v>
                </c:pt>
                <c:pt idx="6">
                  <c:v>3.677892619370413</c:v>
                </c:pt>
                <c:pt idx="7">
                  <c:v>3.246249587611548</c:v>
                </c:pt>
                <c:pt idx="8">
                  <c:v>0.0</c:v>
                </c:pt>
                <c:pt idx="9">
                  <c:v>3.216208998839798</c:v>
                </c:pt>
                <c:pt idx="10">
                  <c:v>3.210921706677871</c:v>
                </c:pt>
                <c:pt idx="11">
                  <c:v>3.221413888106587</c:v>
                </c:pt>
                <c:pt idx="12">
                  <c:v>3.21328424983347</c:v>
                </c:pt>
                <c:pt idx="13">
                  <c:v>3.153618339986612</c:v>
                </c:pt>
                <c:pt idx="14">
                  <c:v>3.561590210697587</c:v>
                </c:pt>
                <c:pt idx="15">
                  <c:v>3.004193983898217</c:v>
                </c:pt>
                <c:pt idx="16">
                  <c:v>3.101019706509698</c:v>
                </c:pt>
                <c:pt idx="17">
                  <c:v>3.507962892588687</c:v>
                </c:pt>
                <c:pt idx="18">
                  <c:v>2.999308685495122</c:v>
                </c:pt>
                <c:pt idx="19">
                  <c:v>2.82336326117385</c:v>
                </c:pt>
                <c:pt idx="20">
                  <c:v>3.15695552634079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</c:v>
                </c:pt>
                <c:pt idx="1">
                  <c:v>3.397243660353513</c:v>
                </c:pt>
                <c:pt idx="2">
                  <c:v>3.405969798633588</c:v>
                </c:pt>
                <c:pt idx="3">
                  <c:v>3.497290712794323</c:v>
                </c:pt>
                <c:pt idx="4">
                  <c:v>3.449547154511589</c:v>
                </c:pt>
                <c:pt idx="5">
                  <c:v>3.228918823845779</c:v>
                </c:pt>
                <c:pt idx="6">
                  <c:v>3.66669562261174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3.192021071010564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2.873303615182988</c:v>
                </c:pt>
                <c:pt idx="16">
                  <c:v>3.036303416165428</c:v>
                </c:pt>
                <c:pt idx="17">
                  <c:v>3.479594642771833</c:v>
                </c:pt>
                <c:pt idx="18">
                  <c:v>2.91557596436289</c:v>
                </c:pt>
                <c:pt idx="19">
                  <c:v>2.640257696630601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3.242242081573881</c:v>
                </c:pt>
                <c:pt idx="1">
                  <c:v>3.407247217060251</c:v>
                </c:pt>
                <c:pt idx="2">
                  <c:v>3.417265555453506</c:v>
                </c:pt>
                <c:pt idx="3">
                  <c:v>3.506454445441131</c:v>
                </c:pt>
                <c:pt idx="4">
                  <c:v>3.462449150372755</c:v>
                </c:pt>
                <c:pt idx="5">
                  <c:v>3.246665332937774</c:v>
                </c:pt>
                <c:pt idx="6">
                  <c:v>3.680476326995478</c:v>
                </c:pt>
                <c:pt idx="7">
                  <c:v>3.218827153200782</c:v>
                </c:pt>
                <c:pt idx="8">
                  <c:v>3.218827153200782</c:v>
                </c:pt>
                <c:pt idx="9">
                  <c:v>3.221031497252194</c:v>
                </c:pt>
                <c:pt idx="10">
                  <c:v>3.217499239196409</c:v>
                </c:pt>
                <c:pt idx="11">
                  <c:v>3.226805121923345</c:v>
                </c:pt>
                <c:pt idx="12">
                  <c:v>3.211348452867853</c:v>
                </c:pt>
                <c:pt idx="13">
                  <c:v>3.147240376631587</c:v>
                </c:pt>
                <c:pt idx="14">
                  <c:v>3.555376646901175</c:v>
                </c:pt>
                <c:pt idx="15">
                  <c:v>2.923466760531337</c:v>
                </c:pt>
                <c:pt idx="16">
                  <c:v>3.067085041987645</c:v>
                </c:pt>
                <c:pt idx="17">
                  <c:v>3.50173231289255</c:v>
                </c:pt>
                <c:pt idx="18">
                  <c:v>2.960908916280789</c:v>
                </c:pt>
                <c:pt idx="19">
                  <c:v>2.69521832317045</c:v>
                </c:pt>
                <c:pt idx="20">
                  <c:v>3.166190599793512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199672"/>
        <c:axId val="-2102196504"/>
      </c:barChart>
      <c:catAx>
        <c:axId val="-210219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19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196504"/>
        <c:scaling>
          <c:orientation val="minMax"/>
          <c:min val="2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199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"/>
          <c:y val="0.932572050027189"/>
          <c:w val="0.7492738601903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156058739050515"/>
          <c:y val="0.169222403480152"/>
          <c:w val="0.9368041924837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</c:v>
                </c:pt>
                <c:pt idx="1">
                  <c:v>0.170832370302282</c:v>
                </c:pt>
                <c:pt idx="2">
                  <c:v>0.24166307021802</c:v>
                </c:pt>
                <c:pt idx="3">
                  <c:v>0.0708306999157378</c:v>
                </c:pt>
                <c:pt idx="4">
                  <c:v>0.205210922256971</c:v>
                </c:pt>
                <c:pt idx="5">
                  <c:v>0.0364521479610484</c:v>
                </c:pt>
                <c:pt idx="6">
                  <c:v>-0.000115013040285383</c:v>
                </c:pt>
                <c:pt idx="7">
                  <c:v>0.419963474755008</c:v>
                </c:pt>
                <c:pt idx="8">
                  <c:v>0.00121060869412926</c:v>
                </c:pt>
                <c:pt idx="9">
                  <c:v>-0.00955108512237634</c:v>
                </c:pt>
                <c:pt idx="10">
                  <c:v>-0.0229999376420014</c:v>
                </c:pt>
                <c:pt idx="11">
                  <c:v>-0.0282701796046547</c:v>
                </c:pt>
                <c:pt idx="12">
                  <c:v>-0.0177253161349484</c:v>
                </c:pt>
                <c:pt idx="13">
                  <c:v>-0.0450134310787353</c:v>
                </c:pt>
                <c:pt idx="14">
                  <c:v>0.409481382783547</c:v>
                </c:pt>
                <c:pt idx="15">
                  <c:v>0.582472929172408</c:v>
                </c:pt>
                <c:pt idx="16">
                  <c:v>-0.242227782626407</c:v>
                </c:pt>
                <c:pt idx="17">
                  <c:v>0.560096494615534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</c:v>
                </c:pt>
                <c:pt idx="1">
                  <c:v>0.220289336332011</c:v>
                </c:pt>
                <c:pt idx="2">
                  <c:v>0.256490708758225</c:v>
                </c:pt>
                <c:pt idx="3">
                  <c:v>0.036201372426214</c:v>
                </c:pt>
                <c:pt idx="4">
                  <c:v>0.239657895826979</c:v>
                </c:pt>
                <c:pt idx="5">
                  <c:v>0.0168328129312463</c:v>
                </c:pt>
                <c:pt idx="6">
                  <c:v>0.00309602405565856</c:v>
                </c:pt>
                <c:pt idx="7">
                  <c:v>0.462930892278176</c:v>
                </c:pt>
                <c:pt idx="8">
                  <c:v>0.0137241315103709</c:v>
                </c:pt>
                <c:pt idx="9">
                  <c:v>-0.0252690558194812</c:v>
                </c:pt>
                <c:pt idx="10">
                  <c:v>-0.0223938936696175</c:v>
                </c:pt>
                <c:pt idx="11">
                  <c:v>-0.0246491073158888</c:v>
                </c:pt>
                <c:pt idx="12">
                  <c:v>-0.0153932761093976</c:v>
                </c:pt>
                <c:pt idx="13">
                  <c:v>-0.0101834474257574</c:v>
                </c:pt>
                <c:pt idx="14">
                  <c:v>0.415984915920112</c:v>
                </c:pt>
                <c:pt idx="15">
                  <c:v>0.574138547352192</c:v>
                </c:pt>
                <c:pt idx="16">
                  <c:v>-0.258485761991491</c:v>
                </c:pt>
                <c:pt idx="17">
                  <c:v>0.558527446776897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0.180129450218432</c:v>
                </c:pt>
                <c:pt idx="1">
                  <c:v>0.219692519832713</c:v>
                </c:pt>
                <c:pt idx="2">
                  <c:v>0.299074913756481</c:v>
                </c:pt>
                <c:pt idx="3">
                  <c:v>0.0793823939237681</c:v>
                </c:pt>
                <c:pt idx="4">
                  <c:v>0.258260363469017</c:v>
                </c:pt>
                <c:pt idx="5">
                  <c:v>0.0408145502874633</c:v>
                </c:pt>
                <c:pt idx="6">
                  <c:v>-0.00191784417455443</c:v>
                </c:pt>
                <c:pt idx="7">
                  <c:v>0.468451186309561</c:v>
                </c:pt>
                <c:pt idx="8">
                  <c:v>0.0145475412454217</c:v>
                </c:pt>
                <c:pt idx="9">
                  <c:v>-0.0266612736442671</c:v>
                </c:pt>
                <c:pt idx="10">
                  <c:v>-0.0198310197945211</c:v>
                </c:pt>
                <c:pt idx="11">
                  <c:v>-0.0258893991762013</c:v>
                </c:pt>
                <c:pt idx="12">
                  <c:v>-0.0154740847796431</c:v>
                </c:pt>
                <c:pt idx="13">
                  <c:v>-0.0108223842409219</c:v>
                </c:pt>
                <c:pt idx="14">
                  <c:v>0.415766281737994</c:v>
                </c:pt>
                <c:pt idx="15">
                  <c:v>0.572035853176486</c:v>
                </c:pt>
                <c:pt idx="16">
                  <c:v>-0.257181579545942</c:v>
                </c:pt>
                <c:pt idx="17">
                  <c:v>0.560358659432483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0.155375095957433</c:v>
                </c:pt>
                <c:pt idx="1">
                  <c:v>0.167875242409627</c:v>
                </c:pt>
                <c:pt idx="2">
                  <c:v>0.253382926280257</c:v>
                </c:pt>
                <c:pt idx="3">
                  <c:v>0.0855076838706292</c:v>
                </c:pt>
                <c:pt idx="4">
                  <c:v>0.210335779452194</c:v>
                </c:pt>
                <c:pt idx="5">
                  <c:v>0.0430471468280626</c:v>
                </c:pt>
                <c:pt idx="6">
                  <c:v>0.00632826339398029</c:v>
                </c:pt>
                <c:pt idx="7">
                  <c:v>0.440603191634187</c:v>
                </c:pt>
                <c:pt idx="8">
                  <c:v>0.0089601598753215</c:v>
                </c:pt>
                <c:pt idx="9">
                  <c:v>0.0</c:v>
                </c:pt>
                <c:pt idx="10">
                  <c:v>-0.021080428896429</c:v>
                </c:pt>
                <c:pt idx="11">
                  <c:v>-0.0263677210583557</c:v>
                </c:pt>
                <c:pt idx="12">
                  <c:v>-0.0158755396296395</c:v>
                </c:pt>
                <c:pt idx="13">
                  <c:v>-0.0240051779027564</c:v>
                </c:pt>
                <c:pt idx="14">
                  <c:v>0.407971870710975</c:v>
                </c:pt>
                <c:pt idx="15">
                  <c:v>0.50376890869047</c:v>
                </c:pt>
                <c:pt idx="16">
                  <c:v>-0.213975564338348</c:v>
                </c:pt>
                <c:pt idx="17">
                  <c:v>0.333592265166941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</c:v>
                </c:pt>
                <c:pt idx="1">
                  <c:v>0.17958347541332</c:v>
                </c:pt>
                <c:pt idx="2">
                  <c:v>0.270904389574055</c:v>
                </c:pt>
                <c:pt idx="3">
                  <c:v>0.0913209141607347</c:v>
                </c:pt>
                <c:pt idx="4">
                  <c:v>0.223160831291321</c:v>
                </c:pt>
                <c:pt idx="5">
                  <c:v>0.0477435582827343</c:v>
                </c:pt>
                <c:pt idx="6">
                  <c:v>0.00253250062551125</c:v>
                </c:pt>
                <c:pt idx="7">
                  <c:v>0.440309299391472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-0.034365252209704</c:v>
                </c:pt>
                <c:pt idx="14">
                  <c:v>0.397128785702912</c:v>
                </c:pt>
                <c:pt idx="15">
                  <c:v>0.606291027588846</c:v>
                </c:pt>
                <c:pt idx="16">
                  <c:v>-0.276445106647674</c:v>
                </c:pt>
                <c:pt idx="17">
                  <c:v>0.546035419982671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0.15</c:v>
                </c:pt>
                <c:pt idx="1">
                  <c:v>0.16</c:v>
                </c:pt>
                <c:pt idx="2">
                  <c:v>0.23</c:v>
                </c:pt>
                <c:pt idx="3">
                  <c:v>0.0699999999999998</c:v>
                </c:pt>
                <c:pt idx="4">
                  <c:v>0.19</c:v>
                </c:pt>
                <c:pt idx="5">
                  <c:v>0.04</c:v>
                </c:pt>
                <c:pt idx="6">
                  <c:v>0.0</c:v>
                </c:pt>
                <c:pt idx="7">
                  <c:v>0.43</c:v>
                </c:pt>
                <c:pt idx="8">
                  <c:v>0.0299999999999998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-0.00999999999999978</c:v>
                </c:pt>
                <c:pt idx="13">
                  <c:v>-0.0299999999999998</c:v>
                </c:pt>
                <c:pt idx="14">
                  <c:v>0.41</c:v>
                </c:pt>
                <c:pt idx="15">
                  <c:v>0.49</c:v>
                </c:pt>
                <c:pt idx="16">
                  <c:v>-0.22</c:v>
                </c:pt>
                <c:pt idx="17">
                  <c:v>0.51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0.16500513548637</c:v>
                </c:pt>
                <c:pt idx="1">
                  <c:v>0.175023473879625</c:v>
                </c:pt>
                <c:pt idx="2">
                  <c:v>0.264212363867251</c:v>
                </c:pt>
                <c:pt idx="3">
                  <c:v>0.0891888899876254</c:v>
                </c:pt>
                <c:pt idx="4">
                  <c:v>0.220207068798875</c:v>
                </c:pt>
                <c:pt idx="5">
                  <c:v>0.0440052950683758</c:v>
                </c:pt>
                <c:pt idx="6">
                  <c:v>0.00442325136389332</c:v>
                </c:pt>
                <c:pt idx="7">
                  <c:v>0.438234245421598</c:v>
                </c:pt>
                <c:pt idx="8">
                  <c:v>-0.0234149283730982</c:v>
                </c:pt>
                <c:pt idx="9">
                  <c:v>-0.0234149283730982</c:v>
                </c:pt>
                <c:pt idx="10">
                  <c:v>-0.0212105843216861</c:v>
                </c:pt>
                <c:pt idx="11">
                  <c:v>-0.024742842377472</c:v>
                </c:pt>
                <c:pt idx="12">
                  <c:v>-0.0154369596505357</c:v>
                </c:pt>
                <c:pt idx="13">
                  <c:v>-0.0308936287060275</c:v>
                </c:pt>
                <c:pt idx="14">
                  <c:v>0.408136270269587</c:v>
                </c:pt>
                <c:pt idx="15">
                  <c:v>0.578265552361213</c:v>
                </c:pt>
                <c:pt idx="16">
                  <c:v>-0.250439536587064</c:v>
                </c:pt>
                <c:pt idx="17">
                  <c:v>0.470972276623061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805512"/>
        <c:axId val="-2043802344"/>
      </c:barChart>
      <c:catAx>
        <c:axId val="-204380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802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8023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805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"/>
          <c:y val="0.932572050027189"/>
          <c:w val="0.7457986897031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955508752304964"/>
          <c:y val="0.169222403480152"/>
          <c:w val="0.9288096923511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</c:v>
                </c:pt>
                <c:pt idx="1">
                  <c:v>4.143300432397907</c:v>
                </c:pt>
                <c:pt idx="2">
                  <c:v>4.168337537440109</c:v>
                </c:pt>
                <c:pt idx="3">
                  <c:v>4.168337537440109</c:v>
                </c:pt>
                <c:pt idx="4">
                  <c:v>4.168337537440109</c:v>
                </c:pt>
                <c:pt idx="5">
                  <c:v>4.168337537440109</c:v>
                </c:pt>
                <c:pt idx="6">
                  <c:v>4.400964955669798</c:v>
                </c:pt>
                <c:pt idx="7">
                  <c:v>4.076939592996142</c:v>
                </c:pt>
                <c:pt idx="8">
                  <c:v>3.887909616489229</c:v>
                </c:pt>
                <c:pt idx="9">
                  <c:v>3.781288439091487</c:v>
                </c:pt>
                <c:pt idx="10">
                  <c:v>3.781288439091487</c:v>
                </c:pt>
                <c:pt idx="11">
                  <c:v>3.883474871399448</c:v>
                </c:pt>
                <c:pt idx="12">
                  <c:v>4.275140171309128</c:v>
                </c:pt>
                <c:pt idx="13">
                  <c:v>4.692541799547733</c:v>
                </c:pt>
                <c:pt idx="14">
                  <c:v>3.813736262752111</c:v>
                </c:pt>
                <c:pt idx="15">
                  <c:v>3.985508575760874</c:v>
                </c:pt>
                <c:pt idx="16">
                  <c:v>4.717756225439665</c:v>
                </c:pt>
                <c:pt idx="17">
                  <c:v>4.0060722426657</c:v>
                </c:pt>
                <c:pt idx="18">
                  <c:v>3.455978568433944</c:v>
                </c:pt>
                <c:pt idx="19">
                  <c:v>4.250453984471526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</c:v>
                </c:pt>
                <c:pt idx="1">
                  <c:v>4.141</c:v>
                </c:pt>
                <c:pt idx="2">
                  <c:v>5.143</c:v>
                </c:pt>
                <c:pt idx="3">
                  <c:v>4.109</c:v>
                </c:pt>
                <c:pt idx="4">
                  <c:v>4.621</c:v>
                </c:pt>
                <c:pt idx="5">
                  <c:v>3.889</c:v>
                </c:pt>
                <c:pt idx="6">
                  <c:v>4.428</c:v>
                </c:pt>
                <c:pt idx="7">
                  <c:v>4.088</c:v>
                </c:pt>
                <c:pt idx="8">
                  <c:v>3.903</c:v>
                </c:pt>
                <c:pt idx="9">
                  <c:v>3.807</c:v>
                </c:pt>
                <c:pt idx="10">
                  <c:v>3.805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4.896</c:v>
                </c:pt>
                <c:pt idx="15">
                  <c:v>6.233</c:v>
                </c:pt>
                <c:pt idx="16">
                  <c:v>6.325</c:v>
                </c:pt>
                <c:pt idx="17">
                  <c:v>3.981</c:v>
                </c:pt>
                <c:pt idx="18">
                  <c:v>3.456</c:v>
                </c:pt>
                <c:pt idx="19">
                  <c:v>4.275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</c:v>
                </c:pt>
                <c:pt idx="1">
                  <c:v>4.128</c:v>
                </c:pt>
                <c:pt idx="2">
                  <c:v>4.967</c:v>
                </c:pt>
                <c:pt idx="3">
                  <c:v>5.595</c:v>
                </c:pt>
                <c:pt idx="4">
                  <c:v>5.339</c:v>
                </c:pt>
                <c:pt idx="5">
                  <c:v>3.863</c:v>
                </c:pt>
                <c:pt idx="6">
                  <c:v>4.427</c:v>
                </c:pt>
                <c:pt idx="7">
                  <c:v>4.776</c:v>
                </c:pt>
                <c:pt idx="8">
                  <c:v>3.855</c:v>
                </c:pt>
                <c:pt idx="9">
                  <c:v>3.759</c:v>
                </c:pt>
                <c:pt idx="10">
                  <c:v>3.759</c:v>
                </c:pt>
                <c:pt idx="11">
                  <c:v>3.759</c:v>
                </c:pt>
                <c:pt idx="12">
                  <c:v>5.301</c:v>
                </c:pt>
                <c:pt idx="13">
                  <c:v>5.301</c:v>
                </c:pt>
                <c:pt idx="14">
                  <c:v>4.652</c:v>
                </c:pt>
                <c:pt idx="15">
                  <c:v>5.678</c:v>
                </c:pt>
                <c:pt idx="16">
                  <c:v>6.031</c:v>
                </c:pt>
                <c:pt idx="17">
                  <c:v>3.85</c:v>
                </c:pt>
                <c:pt idx="18">
                  <c:v>3.455</c:v>
                </c:pt>
                <c:pt idx="19">
                  <c:v>4.428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</c:v>
                </c:pt>
                <c:pt idx="2">
                  <c:v>3.939505086541806</c:v>
                </c:pt>
                <c:pt idx="3">
                  <c:v>4.07146848747668</c:v>
                </c:pt>
                <c:pt idx="4">
                  <c:v>3.986583649891472</c:v>
                </c:pt>
                <c:pt idx="5">
                  <c:v>4.555230809047135</c:v>
                </c:pt>
                <c:pt idx="6">
                  <c:v>4.455351124565454</c:v>
                </c:pt>
                <c:pt idx="7">
                  <c:v>4.071454562950199</c:v>
                </c:pt>
                <c:pt idx="8">
                  <c:v>0.0</c:v>
                </c:pt>
                <c:pt idx="9">
                  <c:v>3.821362221760544</c:v>
                </c:pt>
                <c:pt idx="10">
                  <c:v>3.792680204502815</c:v>
                </c:pt>
                <c:pt idx="11">
                  <c:v>3.801828909457933</c:v>
                </c:pt>
                <c:pt idx="12">
                  <c:v>4.197963177699092</c:v>
                </c:pt>
                <c:pt idx="13">
                  <c:v>4.68465193104432</c:v>
                </c:pt>
                <c:pt idx="14">
                  <c:v>3.937659569805629</c:v>
                </c:pt>
                <c:pt idx="15">
                  <c:v>4.042381726976312</c:v>
                </c:pt>
                <c:pt idx="16">
                  <c:v>4.704019611688454</c:v>
                </c:pt>
                <c:pt idx="17">
                  <c:v>3.925006332725221</c:v>
                </c:pt>
                <c:pt idx="18">
                  <c:v>3.695884218409809</c:v>
                </c:pt>
                <c:pt idx="19">
                  <c:v>4.166096608414601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</c:v>
                </c:pt>
                <c:pt idx="1">
                  <c:v>4.127640036730945</c:v>
                </c:pt>
                <c:pt idx="2">
                  <c:v>3.943304699343102</c:v>
                </c:pt>
                <c:pt idx="3">
                  <c:v>4.121946104645067</c:v>
                </c:pt>
                <c:pt idx="4">
                  <c:v>4.017160844841593</c:v>
                </c:pt>
                <c:pt idx="5">
                  <c:v>3.932098765432099</c:v>
                </c:pt>
                <c:pt idx="6">
                  <c:v>4.432010003125977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4.184621884241655</c:v>
                </c:pt>
                <c:pt idx="13">
                  <c:v>4.689584321163268</c:v>
                </c:pt>
                <c:pt idx="14">
                  <c:v>3.801729106628243</c:v>
                </c:pt>
                <c:pt idx="15">
                  <c:v>3.98579845898172</c:v>
                </c:pt>
                <c:pt idx="16">
                  <c:v>4.638054363376252</c:v>
                </c:pt>
                <c:pt idx="17">
                  <c:v>3.840044742729306</c:v>
                </c:pt>
                <c:pt idx="18">
                  <c:v>3.666666666666666</c:v>
                </c:pt>
                <c:pt idx="19">
                  <c:v>4.15648854961832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4.14</c:v>
                </c:pt>
                <c:pt idx="13">
                  <c:v>4.53</c:v>
                </c:pt>
                <c:pt idx="14">
                  <c:v>3.84</c:v>
                </c:pt>
                <c:pt idx="15">
                  <c:v>4.0</c:v>
                </c:pt>
                <c:pt idx="16">
                  <c:v>4.4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4.017421507286937</c:v>
                </c:pt>
                <c:pt idx="1">
                  <c:v>4.380336064800555</c:v>
                </c:pt>
                <c:pt idx="2">
                  <c:v>4.100006681465016</c:v>
                </c:pt>
                <c:pt idx="3">
                  <c:v>4.096162607418402</c:v>
                </c:pt>
                <c:pt idx="4">
                  <c:v>4.01744173018902</c:v>
                </c:pt>
                <c:pt idx="5">
                  <c:v>4.758689596761483</c:v>
                </c:pt>
                <c:pt idx="6">
                  <c:v>4.626536894443392</c:v>
                </c:pt>
                <c:pt idx="7">
                  <c:v>4.088162487980041</c:v>
                </c:pt>
                <c:pt idx="8">
                  <c:v>4.088162487980041</c:v>
                </c:pt>
                <c:pt idx="9">
                  <c:v>3.848718084701132</c:v>
                </c:pt>
                <c:pt idx="10">
                  <c:v>3.804416561480822</c:v>
                </c:pt>
                <c:pt idx="11">
                  <c:v>3.804416561480816</c:v>
                </c:pt>
                <c:pt idx="12">
                  <c:v>4.619238069343318</c:v>
                </c:pt>
                <c:pt idx="13">
                  <c:v>4.992959526764422</c:v>
                </c:pt>
                <c:pt idx="14">
                  <c:v>4.150813539280153</c:v>
                </c:pt>
                <c:pt idx="15">
                  <c:v>4.387107996706129</c:v>
                </c:pt>
                <c:pt idx="16">
                  <c:v>5.060477143801104</c:v>
                </c:pt>
                <c:pt idx="17">
                  <c:v>4.296794576660748</c:v>
                </c:pt>
                <c:pt idx="18">
                  <c:v>3.852456139340221</c:v>
                </c:pt>
                <c:pt idx="19">
                  <c:v>4.632309457350854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303720"/>
        <c:axId val="-2102300456"/>
      </c:barChart>
      <c:catAx>
        <c:axId val="-210230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30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300456"/>
        <c:scaling>
          <c:orientation val="minMax"/>
          <c:min val="2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303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"/>
          <c:y val="0.932572050027189"/>
          <c:w val="0.761178043643546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-0.0250371050422027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0.232627418229688</c:v>
                </c:pt>
                <c:pt idx="8">
                  <c:v>-0.0913979444439672</c:v>
                </c:pt>
                <c:pt idx="9">
                  <c:v>-0.28042792095088</c:v>
                </c:pt>
                <c:pt idx="10">
                  <c:v>-0.387049098348623</c:v>
                </c:pt>
                <c:pt idx="11">
                  <c:v>-0.387049098348623</c:v>
                </c:pt>
                <c:pt idx="12">
                  <c:v>-0.284862666040661</c:v>
                </c:pt>
                <c:pt idx="13">
                  <c:v>0.106802633869019</c:v>
                </c:pt>
                <c:pt idx="14">
                  <c:v>0.417401628238605</c:v>
                </c:pt>
                <c:pt idx="15">
                  <c:v>0.904019962687554</c:v>
                </c:pt>
                <c:pt idx="16">
                  <c:v>-0.269067928643428</c:v>
                </c:pt>
                <c:pt idx="17">
                  <c:v>0.794475416037582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0.272</c:v>
                </c:pt>
                <c:pt idx="1">
                  <c:v>1.274</c:v>
                </c:pt>
                <c:pt idx="2">
                  <c:v>0.24</c:v>
                </c:pt>
                <c:pt idx="3">
                  <c:v>-1.034</c:v>
                </c:pt>
                <c:pt idx="4">
                  <c:v>0.752</c:v>
                </c:pt>
                <c:pt idx="5">
                  <c:v>-0.512</c:v>
                </c:pt>
                <c:pt idx="6">
                  <c:v>0.0199999999999996</c:v>
                </c:pt>
                <c:pt idx="7">
                  <c:v>0.559</c:v>
                </c:pt>
                <c:pt idx="8">
                  <c:v>0.219</c:v>
                </c:pt>
                <c:pt idx="9">
                  <c:v>0.0339999999999998</c:v>
                </c:pt>
                <c:pt idx="10">
                  <c:v>-0.0620000000000003</c:v>
                </c:pt>
                <c:pt idx="11">
                  <c:v>-0.064</c:v>
                </c:pt>
                <c:pt idx="12">
                  <c:v>-0.0950000000000002</c:v>
                </c:pt>
                <c:pt idx="13">
                  <c:v>3.498</c:v>
                </c:pt>
                <c:pt idx="14">
                  <c:v>0.0</c:v>
                </c:pt>
                <c:pt idx="15">
                  <c:v>1.429</c:v>
                </c:pt>
                <c:pt idx="16">
                  <c:v>-3.386</c:v>
                </c:pt>
                <c:pt idx="17">
                  <c:v>0.819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0.271</c:v>
                </c:pt>
                <c:pt idx="1">
                  <c:v>1.109999999999999</c:v>
                </c:pt>
                <c:pt idx="2">
                  <c:v>1.737999999999999</c:v>
                </c:pt>
                <c:pt idx="3">
                  <c:v>0.628</c:v>
                </c:pt>
                <c:pt idx="4">
                  <c:v>1.482</c:v>
                </c:pt>
                <c:pt idx="5">
                  <c:v>0.255999999999999</c:v>
                </c:pt>
                <c:pt idx="6">
                  <c:v>0.00599999999999978</c:v>
                </c:pt>
                <c:pt idx="7">
                  <c:v>0.569999999999999</c:v>
                </c:pt>
                <c:pt idx="8">
                  <c:v>0.919</c:v>
                </c:pt>
                <c:pt idx="9">
                  <c:v>-0.00200000000000022</c:v>
                </c:pt>
                <c:pt idx="10">
                  <c:v>-0.0980000000000003</c:v>
                </c:pt>
                <c:pt idx="11">
                  <c:v>-0.0980000000000003</c:v>
                </c:pt>
                <c:pt idx="12">
                  <c:v>-0.0980000000000003</c:v>
                </c:pt>
                <c:pt idx="13">
                  <c:v>1.444</c:v>
                </c:pt>
                <c:pt idx="14">
                  <c:v>0.0</c:v>
                </c:pt>
                <c:pt idx="15">
                  <c:v>1.379</c:v>
                </c:pt>
                <c:pt idx="16">
                  <c:v>-1.451</c:v>
                </c:pt>
                <c:pt idx="17">
                  <c:v>0.973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</c:v>
                </c:pt>
                <c:pt idx="1">
                  <c:v>0.0142979186650072</c:v>
                </c:pt>
                <c:pt idx="2">
                  <c:v>0.146261319599882</c:v>
                </c:pt>
                <c:pt idx="3">
                  <c:v>0.131963400934874</c:v>
                </c:pt>
                <c:pt idx="4">
                  <c:v>0.0613764820146727</c:v>
                </c:pt>
                <c:pt idx="5">
                  <c:v>0.0848848375852089</c:v>
                </c:pt>
                <c:pt idx="6">
                  <c:v>0.630023641170336</c:v>
                </c:pt>
                <c:pt idx="7">
                  <c:v>0.530143956688655</c:v>
                </c:pt>
                <c:pt idx="8">
                  <c:v>0.1462473950734</c:v>
                </c:pt>
                <c:pt idx="9">
                  <c:v>0.0</c:v>
                </c:pt>
                <c:pt idx="10">
                  <c:v>-0.103844946116255</c:v>
                </c:pt>
                <c:pt idx="11">
                  <c:v>-0.132526963373984</c:v>
                </c:pt>
                <c:pt idx="12">
                  <c:v>-0.123378258418866</c:v>
                </c:pt>
                <c:pt idx="13">
                  <c:v>0.272756009822293</c:v>
                </c:pt>
                <c:pt idx="14">
                  <c:v>0.486688753345228</c:v>
                </c:pt>
                <c:pt idx="15">
                  <c:v>0.766360041882825</c:v>
                </c:pt>
                <c:pt idx="16">
                  <c:v>-0.272956844973871</c:v>
                </c:pt>
                <c:pt idx="17">
                  <c:v>0.470212390004792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</c:v>
                </c:pt>
                <c:pt idx="1">
                  <c:v>0.072694012320202</c:v>
                </c:pt>
                <c:pt idx="2">
                  <c:v>0.251335417622167</c:v>
                </c:pt>
                <c:pt idx="3">
                  <c:v>0.178641405301965</c:v>
                </c:pt>
                <c:pt idx="4">
                  <c:v>0.146550157818692</c:v>
                </c:pt>
                <c:pt idx="5">
                  <c:v>0.104785259803474</c:v>
                </c:pt>
                <c:pt idx="6">
                  <c:v>0.0614880784091989</c:v>
                </c:pt>
                <c:pt idx="7">
                  <c:v>0.561399316103076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0.314011197218755</c:v>
                </c:pt>
                <c:pt idx="14">
                  <c:v>0.504962436921613</c:v>
                </c:pt>
                <c:pt idx="15">
                  <c:v>0.836325256748009</c:v>
                </c:pt>
                <c:pt idx="16">
                  <c:v>-0.344577141512349</c:v>
                </c:pt>
                <c:pt idx="17">
                  <c:v>0.489821882951654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</c:v>
                </c:pt>
                <c:pt idx="1">
                  <c:v>0.5</c:v>
                </c:pt>
                <c:pt idx="2">
                  <c:v>0.17</c:v>
                </c:pt>
                <c:pt idx="3">
                  <c:v>-0.33</c:v>
                </c:pt>
                <c:pt idx="4">
                  <c:v>0.0700000000000003</c:v>
                </c:pt>
                <c:pt idx="5">
                  <c:v>0.0999999999999996</c:v>
                </c:pt>
                <c:pt idx="6">
                  <c:v>0.0</c:v>
                </c:pt>
                <c:pt idx="7">
                  <c:v>0.56</c:v>
                </c:pt>
                <c:pt idx="8">
                  <c:v>0.17</c:v>
                </c:pt>
                <c:pt idx="9">
                  <c:v>-0.04</c:v>
                </c:pt>
                <c:pt idx="10">
                  <c:v>0.06</c:v>
                </c:pt>
                <c:pt idx="11">
                  <c:v>0.0500000000000003</c:v>
                </c:pt>
                <c:pt idx="12">
                  <c:v>-0.0699999999999998</c:v>
                </c:pt>
                <c:pt idx="13">
                  <c:v>0.26</c:v>
                </c:pt>
                <c:pt idx="14">
                  <c:v>0.39</c:v>
                </c:pt>
                <c:pt idx="15">
                  <c:v>0.56</c:v>
                </c:pt>
                <c:pt idx="16">
                  <c:v>-0.26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0.362914557513617</c:v>
                </c:pt>
                <c:pt idx="1">
                  <c:v>0.0825851741780781</c:v>
                </c:pt>
                <c:pt idx="2">
                  <c:v>0.0787411001314648</c:v>
                </c:pt>
                <c:pt idx="3">
                  <c:v>-0.00384407404661324</c:v>
                </c:pt>
                <c:pt idx="4">
                  <c:v>2.02229020827005E-5</c:v>
                </c:pt>
                <c:pt idx="5">
                  <c:v>0.0787208772293821</c:v>
                </c:pt>
                <c:pt idx="6">
                  <c:v>0.741268089474546</c:v>
                </c:pt>
                <c:pt idx="7">
                  <c:v>0.609115387156454</c:v>
                </c:pt>
                <c:pt idx="8">
                  <c:v>0.0707409806931043</c:v>
                </c:pt>
                <c:pt idx="9">
                  <c:v>0.0707409806931043</c:v>
                </c:pt>
                <c:pt idx="10">
                  <c:v>-0.168703422585806</c:v>
                </c:pt>
                <c:pt idx="11">
                  <c:v>-0.213004945806116</c:v>
                </c:pt>
                <c:pt idx="12">
                  <c:v>-0.213004945806121</c:v>
                </c:pt>
                <c:pt idx="13">
                  <c:v>0.60181656205638</c:v>
                </c:pt>
                <c:pt idx="14">
                  <c:v>0.373721457421104</c:v>
                </c:pt>
                <c:pt idx="15">
                  <c:v>0.909663604520952</c:v>
                </c:pt>
                <c:pt idx="16">
                  <c:v>-0.32244349268257</c:v>
                </c:pt>
                <c:pt idx="17">
                  <c:v>0.779853318010633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861208"/>
        <c:axId val="-2043906504"/>
      </c:barChart>
      <c:catAx>
        <c:axId val="-204386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90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906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8612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0978178227167"/>
          <c:y val="0.169222403480152"/>
          <c:w val="0.917266962051497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</c:v>
                </c:pt>
                <c:pt idx="1">
                  <c:v>2.865235032832881</c:v>
                </c:pt>
                <c:pt idx="2">
                  <c:v>2.825203226749055</c:v>
                </c:pt>
                <c:pt idx="3">
                  <c:v>2.825203226749055</c:v>
                </c:pt>
                <c:pt idx="4">
                  <c:v>2.825203226749055</c:v>
                </c:pt>
                <c:pt idx="5">
                  <c:v>2.790428884752487</c:v>
                </c:pt>
                <c:pt idx="6">
                  <c:v>2.825203226749055</c:v>
                </c:pt>
                <c:pt idx="7">
                  <c:v>2.781911167973886</c:v>
                </c:pt>
                <c:pt idx="8">
                  <c:v>2.78583215650144</c:v>
                </c:pt>
                <c:pt idx="9">
                  <c:v>2.793066079287095</c:v>
                </c:pt>
                <c:pt idx="10">
                  <c:v>2.771137578710748</c:v>
                </c:pt>
                <c:pt idx="11">
                  <c:v>2.782481515475712</c:v>
                </c:pt>
                <c:pt idx="12">
                  <c:v>2.685197225349823</c:v>
                </c:pt>
                <c:pt idx="13">
                  <c:v>2.887958695437163</c:v>
                </c:pt>
                <c:pt idx="14">
                  <c:v>2.441693522909644</c:v>
                </c:pt>
                <c:pt idx="15">
                  <c:v>2.5689338070033</c:v>
                </c:pt>
                <c:pt idx="16">
                  <c:v>2.911080275433871</c:v>
                </c:pt>
                <c:pt idx="17">
                  <c:v>2.501265732711</c:v>
                </c:pt>
                <c:pt idx="18">
                  <c:v>2.253046818331784</c:v>
                </c:pt>
                <c:pt idx="19">
                  <c:v>2.732546208960216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</c:v>
                </c:pt>
                <c:pt idx="13">
                  <c:v>2.817</c:v>
                </c:pt>
                <c:pt idx="14">
                  <c:v>2.463</c:v>
                </c:pt>
                <c:pt idx="15">
                  <c:v>2.572</c:v>
                </c:pt>
                <c:pt idx="16">
                  <c:v>2.939</c:v>
                </c:pt>
                <c:pt idx="17">
                  <c:v>2.495</c:v>
                </c:pt>
                <c:pt idx="18">
                  <c:v>2.261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</c:v>
                </c:pt>
                <c:pt idx="1">
                  <c:v>2.851</c:v>
                </c:pt>
                <c:pt idx="2">
                  <c:v>2.805</c:v>
                </c:pt>
                <c:pt idx="3">
                  <c:v>2.801</c:v>
                </c:pt>
                <c:pt idx="4">
                  <c:v>2.801</c:v>
                </c:pt>
                <c:pt idx="5">
                  <c:v>2.801</c:v>
                </c:pt>
                <c:pt idx="6">
                  <c:v>2.801</c:v>
                </c:pt>
                <c:pt idx="7">
                  <c:v>2.735</c:v>
                </c:pt>
                <c:pt idx="8">
                  <c:v>2.801</c:v>
                </c:pt>
                <c:pt idx="9">
                  <c:v>2.801</c:v>
                </c:pt>
                <c:pt idx="10">
                  <c:v>2.735</c:v>
                </c:pt>
                <c:pt idx="11">
                  <c:v>2.735</c:v>
                </c:pt>
                <c:pt idx="12">
                  <c:v>2.652</c:v>
                </c:pt>
                <c:pt idx="13">
                  <c:v>2.652</c:v>
                </c:pt>
                <c:pt idx="14">
                  <c:v>2.394</c:v>
                </c:pt>
                <c:pt idx="15">
                  <c:v>2.562</c:v>
                </c:pt>
                <c:pt idx="16">
                  <c:v>2.814</c:v>
                </c:pt>
                <c:pt idx="17">
                  <c:v>2.498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</c:v>
                </c:pt>
                <c:pt idx="1">
                  <c:v>2.892657942171706</c:v>
                </c:pt>
                <c:pt idx="2">
                  <c:v>2.84151256158971</c:v>
                </c:pt>
                <c:pt idx="3">
                  <c:v>2.844088116933233</c:v>
                </c:pt>
                <c:pt idx="4">
                  <c:v>2.844088116933233</c:v>
                </c:pt>
                <c:pt idx="5">
                  <c:v>2.781528388354468</c:v>
                </c:pt>
                <c:pt idx="6">
                  <c:v>2.84409006559668</c:v>
                </c:pt>
                <c:pt idx="7">
                  <c:v>2.781528414613589</c:v>
                </c:pt>
                <c:pt idx="8">
                  <c:v>0.0</c:v>
                </c:pt>
                <c:pt idx="9">
                  <c:v>2.781528813798056</c:v>
                </c:pt>
                <c:pt idx="10">
                  <c:v>2.781528813798056</c:v>
                </c:pt>
                <c:pt idx="11">
                  <c:v>2.781528813798051</c:v>
                </c:pt>
                <c:pt idx="12">
                  <c:v>2.705455314779194</c:v>
                </c:pt>
                <c:pt idx="13">
                  <c:v>2.865287847261426</c:v>
                </c:pt>
                <c:pt idx="14">
                  <c:v>2.531649001357485</c:v>
                </c:pt>
                <c:pt idx="15">
                  <c:v>2.613371826051986</c:v>
                </c:pt>
                <c:pt idx="16">
                  <c:v>2.939603242664239</c:v>
                </c:pt>
                <c:pt idx="17">
                  <c:v>2.531957178864193</c:v>
                </c:pt>
                <c:pt idx="18">
                  <c:v>2.382808479572887</c:v>
                </c:pt>
                <c:pt idx="19">
                  <c:v>2.659953476034214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2.785629150349055</c:v>
                </c:pt>
                <c:pt idx="1">
                  <c:v>2.872644574398961</c:v>
                </c:pt>
                <c:pt idx="2">
                  <c:v>2.814522494080505</c:v>
                </c:pt>
                <c:pt idx="3">
                  <c:v>2.823325326928209</c:v>
                </c:pt>
                <c:pt idx="4">
                  <c:v>2.823325326928209</c:v>
                </c:pt>
                <c:pt idx="5">
                  <c:v>2.785908781484003</c:v>
                </c:pt>
                <c:pt idx="6">
                  <c:v>2.823325326928209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</c:v>
                </c:pt>
                <c:pt idx="15">
                  <c:v>2.428571428571429</c:v>
                </c:pt>
                <c:pt idx="16">
                  <c:v>2.89407341884122</c:v>
                </c:pt>
                <c:pt idx="17">
                  <c:v>2.473282442748092</c:v>
                </c:pt>
                <c:pt idx="18">
                  <c:v>2.142857142857143</c:v>
                </c:pt>
                <c:pt idx="19">
                  <c:v>2.692020665901263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2.774420053816984</c:v>
                </c:pt>
                <c:pt idx="1">
                  <c:v>2.867116726955821</c:v>
                </c:pt>
                <c:pt idx="2">
                  <c:v>2.823077795620355</c:v>
                </c:pt>
                <c:pt idx="3">
                  <c:v>2.82855770129757</c:v>
                </c:pt>
                <c:pt idx="4">
                  <c:v>2.82855770129757</c:v>
                </c:pt>
                <c:pt idx="5">
                  <c:v>2.774420505684357</c:v>
                </c:pt>
                <c:pt idx="6">
                  <c:v>2.828562217036784</c:v>
                </c:pt>
                <c:pt idx="7">
                  <c:v>2.774419911674208</c:v>
                </c:pt>
                <c:pt idx="8">
                  <c:v>2.774419911674208</c:v>
                </c:pt>
                <c:pt idx="9">
                  <c:v>2.774420053816987</c:v>
                </c:pt>
                <c:pt idx="10">
                  <c:v>2.77442005381698</c:v>
                </c:pt>
                <c:pt idx="11">
                  <c:v>2.774420053816987</c:v>
                </c:pt>
                <c:pt idx="12">
                  <c:v>2.6947426433455</c:v>
                </c:pt>
                <c:pt idx="13">
                  <c:v>2.985420064507087</c:v>
                </c:pt>
                <c:pt idx="14">
                  <c:v>2.461835774639697</c:v>
                </c:pt>
                <c:pt idx="15">
                  <c:v>2.577698157931638</c:v>
                </c:pt>
                <c:pt idx="16">
                  <c:v>2.933286690852091</c:v>
                </c:pt>
                <c:pt idx="17">
                  <c:v>2.49270582847591</c:v>
                </c:pt>
                <c:pt idx="18">
                  <c:v>2.278550119154815</c:v>
                </c:pt>
                <c:pt idx="19">
                  <c:v>2.658367540014292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848312"/>
        <c:axId val="-2012845144"/>
      </c:barChart>
      <c:catAx>
        <c:axId val="-201284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84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845144"/>
        <c:scaling>
          <c:orientation val="minMax"/>
          <c:min val="1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9804284252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848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"/>
          <c:y val="0.932572050027189"/>
          <c:w val="0.74934680334769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156058739050515"/>
          <c:y val="0.169222403480152"/>
          <c:w val="0.9368041924837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0.0721689535457863</c:v>
                </c:pt>
                <c:pt idx="1">
                  <c:v>0.0321371474619596</c:v>
                </c:pt>
                <c:pt idx="2">
                  <c:v>0.0321371474619596</c:v>
                </c:pt>
                <c:pt idx="3">
                  <c:v>0.0</c:v>
                </c:pt>
                <c:pt idx="4">
                  <c:v>0.0321371474619596</c:v>
                </c:pt>
                <c:pt idx="5">
                  <c:v>0.0</c:v>
                </c:pt>
                <c:pt idx="6">
                  <c:v>-0.00263719453460842</c:v>
                </c:pt>
                <c:pt idx="7">
                  <c:v>0.0321371474619596</c:v>
                </c:pt>
                <c:pt idx="8">
                  <c:v>-0.0111549113132088</c:v>
                </c:pt>
                <c:pt idx="9">
                  <c:v>-0.00723392278565482</c:v>
                </c:pt>
                <c:pt idx="10">
                  <c:v>0.0</c:v>
                </c:pt>
                <c:pt idx="11">
                  <c:v>-0.021928500576347</c:v>
                </c:pt>
                <c:pt idx="12">
                  <c:v>-0.0105845638113826</c:v>
                </c:pt>
                <c:pt idx="13">
                  <c:v>-0.107868853937272</c:v>
                </c:pt>
                <c:pt idx="14">
                  <c:v>0.20276147008734</c:v>
                </c:pt>
                <c:pt idx="15">
                  <c:v>0.469386752524227</c:v>
                </c:pt>
                <c:pt idx="16">
                  <c:v>-0.183931492638823</c:v>
                </c:pt>
                <c:pt idx="17">
                  <c:v>0.479499390628431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0.052</c:v>
                </c:pt>
                <c:pt idx="1">
                  <c:v>0.00300000000000011</c:v>
                </c:pt>
                <c:pt idx="2">
                  <c:v>0.0</c:v>
                </c:pt>
                <c:pt idx="3">
                  <c:v>-0.00300000000000011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0.00099999999999989</c:v>
                </c:pt>
                <c:pt idx="8">
                  <c:v>-0.064</c:v>
                </c:pt>
                <c:pt idx="9">
                  <c:v>0.0</c:v>
                </c:pt>
                <c:pt idx="10">
                  <c:v>0.0</c:v>
                </c:pt>
                <c:pt idx="11">
                  <c:v>-0.064</c:v>
                </c:pt>
                <c:pt idx="12">
                  <c:v>-0.064</c:v>
                </c:pt>
                <c:pt idx="13">
                  <c:v>-0.105</c:v>
                </c:pt>
                <c:pt idx="14">
                  <c:v>0.124</c:v>
                </c:pt>
                <c:pt idx="15">
                  <c:v>0.476</c:v>
                </c:pt>
                <c:pt idx="16">
                  <c:v>-0.198</c:v>
                </c:pt>
                <c:pt idx="17">
                  <c:v>0.459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0.0499999999999998</c:v>
                </c:pt>
                <c:pt idx="1">
                  <c:v>0.004</c:v>
                </c:pt>
                <c:pt idx="2">
                  <c:v>0.0</c:v>
                </c:pt>
                <c:pt idx="3">
                  <c:v>-0.004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-0.0660000000000003</c:v>
                </c:pt>
                <c:pt idx="9">
                  <c:v>0.0</c:v>
                </c:pt>
                <c:pt idx="10">
                  <c:v>0.0</c:v>
                </c:pt>
                <c:pt idx="11">
                  <c:v>-0.0660000000000003</c:v>
                </c:pt>
                <c:pt idx="12">
                  <c:v>-0.0660000000000003</c:v>
                </c:pt>
                <c:pt idx="13">
                  <c:v>-0.149</c:v>
                </c:pt>
                <c:pt idx="14">
                  <c:v>0.0</c:v>
                </c:pt>
                <c:pt idx="15">
                  <c:v>0.42</c:v>
                </c:pt>
                <c:pt idx="16">
                  <c:v>-0.154</c:v>
                </c:pt>
                <c:pt idx="17">
                  <c:v>0.46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0.11112912837365</c:v>
                </c:pt>
                <c:pt idx="1">
                  <c:v>0.0599837477916543</c:v>
                </c:pt>
                <c:pt idx="2">
                  <c:v>0.0625593031351763</c:v>
                </c:pt>
                <c:pt idx="3">
                  <c:v>0.00257555534352205</c:v>
                </c:pt>
                <c:pt idx="4">
                  <c:v>0.0625593031351763</c:v>
                </c:pt>
                <c:pt idx="5">
                  <c:v>0.0</c:v>
                </c:pt>
                <c:pt idx="6">
                  <c:v>-4.25443587914742E-7</c:v>
                </c:pt>
                <c:pt idx="7">
                  <c:v>0.0625612517986238</c:v>
                </c:pt>
                <c:pt idx="8">
                  <c:v>-3.99184466814972E-7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-4.88498130835069E-15</c:v>
                </c:pt>
                <c:pt idx="13">
                  <c:v>-0.0760734990188623</c:v>
                </c:pt>
                <c:pt idx="14">
                  <c:v>0.159832532482232</c:v>
                </c:pt>
                <c:pt idx="15">
                  <c:v>0.407954241306754</c:v>
                </c:pt>
                <c:pt idx="16">
                  <c:v>-0.173498135915001</c:v>
                </c:pt>
                <c:pt idx="17">
                  <c:v>0.277144996461326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0.0870154240499059</c:v>
                </c:pt>
                <c:pt idx="1">
                  <c:v>0.0288933437314505</c:v>
                </c:pt>
                <c:pt idx="2">
                  <c:v>0.0376961765791548</c:v>
                </c:pt>
                <c:pt idx="3">
                  <c:v>0.00880283284770433</c:v>
                </c:pt>
                <c:pt idx="4">
                  <c:v>0.0376961765791548</c:v>
                </c:pt>
                <c:pt idx="5">
                  <c:v>0.0</c:v>
                </c:pt>
                <c:pt idx="6">
                  <c:v>0.000279631134948666</c:v>
                </c:pt>
                <c:pt idx="7">
                  <c:v>0.0376961765791548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-0.119164994820501</c:v>
                </c:pt>
                <c:pt idx="14">
                  <c:v>0.215271935354056</c:v>
                </c:pt>
                <c:pt idx="15">
                  <c:v>0.560740085507887</c:v>
                </c:pt>
                <c:pt idx="16">
                  <c:v>-0.193181712780462</c:v>
                </c:pt>
                <c:pt idx="17">
                  <c:v>0.54916352304412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0.06</c:v>
                </c:pt>
                <c:pt idx="1">
                  <c:v>0.02</c:v>
                </c:pt>
                <c:pt idx="2">
                  <c:v>0.0299999999999998</c:v>
                </c:pt>
                <c:pt idx="3">
                  <c:v>0.00999999999999978</c:v>
                </c:pt>
                <c:pt idx="4">
                  <c:v>0.0299999999999998</c:v>
                </c:pt>
                <c:pt idx="5">
                  <c:v>0.0</c:v>
                </c:pt>
                <c:pt idx="6">
                  <c:v>0.0</c:v>
                </c:pt>
                <c:pt idx="7">
                  <c:v>0.0299999999999998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-0.1</c:v>
                </c:pt>
                <c:pt idx="14">
                  <c:v>0.19</c:v>
                </c:pt>
                <c:pt idx="15">
                  <c:v>0.43</c:v>
                </c:pt>
                <c:pt idx="16">
                  <c:v>-0.19</c:v>
                </c:pt>
                <c:pt idx="17">
                  <c:v>0.44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0.0926966731388368</c:v>
                </c:pt>
                <c:pt idx="1">
                  <c:v>0.0486577418033707</c:v>
                </c:pt>
                <c:pt idx="2">
                  <c:v>0.0541376474805863</c:v>
                </c:pt>
                <c:pt idx="3">
                  <c:v>0.00547990567721568</c:v>
                </c:pt>
                <c:pt idx="4">
                  <c:v>0.0541376474805863</c:v>
                </c:pt>
                <c:pt idx="5">
                  <c:v>0.0</c:v>
                </c:pt>
                <c:pt idx="6">
                  <c:v>4.51867373296721E-7</c:v>
                </c:pt>
                <c:pt idx="7">
                  <c:v>0.0541421632198</c:v>
                </c:pt>
                <c:pt idx="8">
                  <c:v>-1.42142776660137E-7</c:v>
                </c:pt>
                <c:pt idx="9">
                  <c:v>-1.42142776660137E-7</c:v>
                </c:pt>
                <c:pt idx="10">
                  <c:v>3.10862446895044E-15</c:v>
                </c:pt>
                <c:pt idx="11">
                  <c:v>-3.99680288865056E-15</c:v>
                </c:pt>
                <c:pt idx="12">
                  <c:v>2.66453525910038E-15</c:v>
                </c:pt>
                <c:pt idx="13">
                  <c:v>-0.0796774104714846</c:v>
                </c:pt>
                <c:pt idx="14">
                  <c:v>0.290677421161587</c:v>
                </c:pt>
                <c:pt idx="15">
                  <c:v>0.471450916212394</c:v>
                </c:pt>
                <c:pt idx="16">
                  <c:v>-0.20203681486959</c:v>
                </c:pt>
                <c:pt idx="17">
                  <c:v>0.379817420859478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256728"/>
        <c:axId val="-2015643864"/>
      </c:barChart>
      <c:catAx>
        <c:axId val="-201625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64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6438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811039036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256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"/>
          <c:y val="0.932572050027189"/>
          <c:w val="0.7457986897031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57686559990212"/>
          <c:y val="0.169222403480152"/>
          <c:w val="0.922596123875192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</c:v>
                </c:pt>
                <c:pt idx="1">
                  <c:v>23.75557319292242</c:v>
                </c:pt>
                <c:pt idx="2">
                  <c:v>23.90049940753422</c:v>
                </c:pt>
                <c:pt idx="3">
                  <c:v>23.87972936872145</c:v>
                </c:pt>
                <c:pt idx="4">
                  <c:v>23.87562781621008</c:v>
                </c:pt>
                <c:pt idx="5">
                  <c:v>25.65946561301362</c:v>
                </c:pt>
                <c:pt idx="6">
                  <c:v>25.36494866095892</c:v>
                </c:pt>
                <c:pt idx="7">
                  <c:v>24.12629447146126</c:v>
                </c:pt>
                <c:pt idx="8">
                  <c:v>24.12214641210051</c:v>
                </c:pt>
                <c:pt idx="9">
                  <c:v>23.92617391210058</c:v>
                </c:pt>
                <c:pt idx="10">
                  <c:v>23.99158242808227</c:v>
                </c:pt>
                <c:pt idx="11">
                  <c:v>23.91177118379002</c:v>
                </c:pt>
                <c:pt idx="12">
                  <c:v>20.23418279452054</c:v>
                </c:pt>
                <c:pt idx="13">
                  <c:v>24.57229242919393</c:v>
                </c:pt>
                <c:pt idx="14">
                  <c:v>25.81680822440084</c:v>
                </c:pt>
                <c:pt idx="15">
                  <c:v>13.51710186187217</c:v>
                </c:pt>
                <c:pt idx="16">
                  <c:v>16.94563668721461</c:v>
                </c:pt>
                <c:pt idx="17">
                  <c:v>26.84426327168947</c:v>
                </c:pt>
                <c:pt idx="18">
                  <c:v>20.0253011700913</c:v>
                </c:pt>
                <c:pt idx="19">
                  <c:v>13.2892589554794</c:v>
                </c:pt>
                <c:pt idx="20">
                  <c:v>26.60519312785391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</c:v>
                </c:pt>
                <c:pt idx="1">
                  <c:v>24.11111111111111</c:v>
                </c:pt>
                <c:pt idx="2">
                  <c:v>24.38888888888889</c:v>
                </c:pt>
                <c:pt idx="3">
                  <c:v>24.27777777777778</c:v>
                </c:pt>
                <c:pt idx="4">
                  <c:v>24.27777777777778</c:v>
                </c:pt>
                <c:pt idx="5">
                  <c:v>26.16666666666666</c:v>
                </c:pt>
                <c:pt idx="6">
                  <c:v>25.61111111111111</c:v>
                </c:pt>
                <c:pt idx="7">
                  <c:v>24.05555555555555</c:v>
                </c:pt>
                <c:pt idx="8">
                  <c:v>24.05555555555555</c:v>
                </c:pt>
                <c:pt idx="9">
                  <c:v>24.05555555555555</c:v>
                </c:pt>
                <c:pt idx="10">
                  <c:v>24.05555555555555</c:v>
                </c:pt>
                <c:pt idx="11">
                  <c:v>24.05555555555555</c:v>
                </c:pt>
                <c:pt idx="12">
                  <c:v>20.66666666666667</c:v>
                </c:pt>
                <c:pt idx="13">
                  <c:v>25.0</c:v>
                </c:pt>
                <c:pt idx="14">
                  <c:v>25.11111111111111</c:v>
                </c:pt>
                <c:pt idx="15">
                  <c:v>13.77777777777777</c:v>
                </c:pt>
                <c:pt idx="16">
                  <c:v>17.27777777777778</c:v>
                </c:pt>
                <c:pt idx="17">
                  <c:v>27.38888888888889</c:v>
                </c:pt>
                <c:pt idx="18">
                  <c:v>20.61111111111111</c:v>
                </c:pt>
                <c:pt idx="19">
                  <c:v>13.77777777777777</c:v>
                </c:pt>
                <c:pt idx="20">
                  <c:v>27.33333333333334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</c:v>
                </c:pt>
                <c:pt idx="1">
                  <c:v>24.05555555555555</c:v>
                </c:pt>
                <c:pt idx="2">
                  <c:v>24.38888888888889</c:v>
                </c:pt>
                <c:pt idx="3">
                  <c:v>24.27777777777778</c:v>
                </c:pt>
                <c:pt idx="4">
                  <c:v>24.27777777777778</c:v>
                </c:pt>
                <c:pt idx="5">
                  <c:v>26.16666666666666</c:v>
                </c:pt>
                <c:pt idx="6">
                  <c:v>25.55555555555555</c:v>
                </c:pt>
                <c:pt idx="7">
                  <c:v>24.05555555555555</c:v>
                </c:pt>
                <c:pt idx="8">
                  <c:v>24.05555555555555</c:v>
                </c:pt>
                <c:pt idx="9">
                  <c:v>24.05555555555555</c:v>
                </c:pt>
                <c:pt idx="10">
                  <c:v>24.05555555555555</c:v>
                </c:pt>
                <c:pt idx="11">
                  <c:v>24.05555555555555</c:v>
                </c:pt>
                <c:pt idx="12">
                  <c:v>20.55555555555555</c:v>
                </c:pt>
                <c:pt idx="13">
                  <c:v>25.0</c:v>
                </c:pt>
                <c:pt idx="14">
                  <c:v>25.11111111111111</c:v>
                </c:pt>
                <c:pt idx="15">
                  <c:v>13.72222222222222</c:v>
                </c:pt>
                <c:pt idx="16">
                  <c:v>17.22222222222222</c:v>
                </c:pt>
                <c:pt idx="17">
                  <c:v>27.27777777777777</c:v>
                </c:pt>
                <c:pt idx="18">
                  <c:v>20.55555555555555</c:v>
                </c:pt>
                <c:pt idx="19">
                  <c:v>13.72222222222222</c:v>
                </c:pt>
                <c:pt idx="20">
                  <c:v>27.27777777777777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</c:v>
                </c:pt>
                <c:pt idx="1">
                  <c:v>24.09208842544051</c:v>
                </c:pt>
                <c:pt idx="2">
                  <c:v>24.25439978085712</c:v>
                </c:pt>
                <c:pt idx="3">
                  <c:v>24.27339486768884</c:v>
                </c:pt>
                <c:pt idx="4">
                  <c:v>24.29825310747786</c:v>
                </c:pt>
                <c:pt idx="5">
                  <c:v>26.2415882857837</c:v>
                </c:pt>
                <c:pt idx="6">
                  <c:v>25.32317946464715</c:v>
                </c:pt>
                <c:pt idx="7">
                  <c:v>24.09196817969491</c:v>
                </c:pt>
                <c:pt idx="8">
                  <c:v>0.0</c:v>
                </c:pt>
                <c:pt idx="9">
                  <c:v>24.09063877064922</c:v>
                </c:pt>
                <c:pt idx="10">
                  <c:v>24.09062851200542</c:v>
                </c:pt>
                <c:pt idx="11">
                  <c:v>24.09067809575441</c:v>
                </c:pt>
                <c:pt idx="12">
                  <c:v>20.37947458776788</c:v>
                </c:pt>
                <c:pt idx="13">
                  <c:v>24.98234375318222</c:v>
                </c:pt>
                <c:pt idx="14">
                  <c:v>24.95959836127854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</c:v>
                </c:pt>
                <c:pt idx="18">
                  <c:v>20.58598428591213</c:v>
                </c:pt>
                <c:pt idx="19">
                  <c:v>13.79340270357862</c:v>
                </c:pt>
                <c:pt idx="20">
                  <c:v>27.31227288353033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24.08164726027403</c:v>
                </c:pt>
                <c:pt idx="1">
                  <c:v>24.08970890410966</c:v>
                </c:pt>
                <c:pt idx="2">
                  <c:v>24.32735388127858</c:v>
                </c:pt>
                <c:pt idx="3">
                  <c:v>24.2954691780822</c:v>
                </c:pt>
                <c:pt idx="4">
                  <c:v>24.30886301369867</c:v>
                </c:pt>
                <c:pt idx="5">
                  <c:v>26.26859931506855</c:v>
                </c:pt>
                <c:pt idx="6">
                  <c:v>25.48087671232879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21.09782876712332</c:v>
                </c:pt>
                <c:pt idx="13">
                  <c:v>25.0</c:v>
                </c:pt>
                <c:pt idx="14">
                  <c:v>25.0</c:v>
                </c:pt>
                <c:pt idx="15">
                  <c:v>14.1420810502283</c:v>
                </c:pt>
                <c:pt idx="16">
                  <c:v>17.72902739726028</c:v>
                </c:pt>
                <c:pt idx="17">
                  <c:v>27.77093949771696</c:v>
                </c:pt>
                <c:pt idx="18">
                  <c:v>21.09782876712332</c:v>
                </c:pt>
                <c:pt idx="19">
                  <c:v>14.14064726027396</c:v>
                </c:pt>
                <c:pt idx="20">
                  <c:v>27.7166335616439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25.0</c:v>
                </c:pt>
                <c:pt idx="14">
                  <c:v>25.0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24.09996971780118</c:v>
                </c:pt>
                <c:pt idx="1">
                  <c:v>24.10230504870633</c:v>
                </c:pt>
                <c:pt idx="2">
                  <c:v>24.24331389149263</c:v>
                </c:pt>
                <c:pt idx="3">
                  <c:v>24.30486373404355</c:v>
                </c:pt>
                <c:pt idx="4">
                  <c:v>24.32014623835418</c:v>
                </c:pt>
                <c:pt idx="5">
                  <c:v>26.2447718093217</c:v>
                </c:pt>
                <c:pt idx="6">
                  <c:v>25.44060364507546</c:v>
                </c:pt>
                <c:pt idx="7">
                  <c:v>23.1796820041751</c:v>
                </c:pt>
                <c:pt idx="8">
                  <c:v>23.1796820041751</c:v>
                </c:pt>
                <c:pt idx="9">
                  <c:v>23.25481303984141</c:v>
                </c:pt>
                <c:pt idx="10">
                  <c:v>23.21044475915678</c:v>
                </c:pt>
                <c:pt idx="11">
                  <c:v>23.37083550915487</c:v>
                </c:pt>
                <c:pt idx="12">
                  <c:v>20.53686106099616</c:v>
                </c:pt>
                <c:pt idx="13">
                  <c:v>24.98268510627251</c:v>
                </c:pt>
                <c:pt idx="14">
                  <c:v>24.95970593305561</c:v>
                </c:pt>
                <c:pt idx="15">
                  <c:v>13.67525377187158</c:v>
                </c:pt>
                <c:pt idx="16">
                  <c:v>17.12790932125352</c:v>
                </c:pt>
                <c:pt idx="17">
                  <c:v>27.32644362496411</c:v>
                </c:pt>
                <c:pt idx="18">
                  <c:v>20.68887902716565</c:v>
                </c:pt>
                <c:pt idx="19">
                  <c:v>13.8146307722533</c:v>
                </c:pt>
                <c:pt idx="20">
                  <c:v>27.48010870960638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399064"/>
        <c:axId val="-2015395880"/>
      </c:barChart>
      <c:catAx>
        <c:axId val="-20153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39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395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3990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8"/>
          <c:y val="0.932572050027189"/>
          <c:w val="0.75371080834651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</c:v>
                </c:pt>
                <c:pt idx="1">
                  <c:v>0.276224776255617</c:v>
                </c:pt>
                <c:pt idx="2">
                  <c:v>0.25545473744285</c:v>
                </c:pt>
                <c:pt idx="3">
                  <c:v>-0.020770038812767</c:v>
                </c:pt>
                <c:pt idx="4">
                  <c:v>0.251353184931482</c:v>
                </c:pt>
                <c:pt idx="5">
                  <c:v>0.00410155251136857</c:v>
                </c:pt>
                <c:pt idx="6">
                  <c:v>2.035190981735017</c:v>
                </c:pt>
                <c:pt idx="7">
                  <c:v>1.740674029680314</c:v>
                </c:pt>
                <c:pt idx="8">
                  <c:v>0.502019840182655</c:v>
                </c:pt>
                <c:pt idx="9">
                  <c:v>0.49787178082191</c:v>
                </c:pt>
                <c:pt idx="10">
                  <c:v>0.301899280821981</c:v>
                </c:pt>
                <c:pt idx="11">
                  <c:v>0.367307796803669</c:v>
                </c:pt>
                <c:pt idx="12">
                  <c:v>0.287496552511417</c:v>
                </c:pt>
                <c:pt idx="13">
                  <c:v>-3.39009183675806</c:v>
                </c:pt>
                <c:pt idx="14">
                  <c:v>1.244515795206919</c:v>
                </c:pt>
                <c:pt idx="15">
                  <c:v>13.3271614098173</c:v>
                </c:pt>
                <c:pt idx="16">
                  <c:v>-0.208881624429246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0.0555555555555607</c:v>
                </c:pt>
                <c:pt idx="1">
                  <c:v>0.333333333333339</c:v>
                </c:pt>
                <c:pt idx="2">
                  <c:v>0.222222222222225</c:v>
                </c:pt>
                <c:pt idx="3">
                  <c:v>-0.111111111111114</c:v>
                </c:pt>
                <c:pt idx="4">
                  <c:v>0.222222222222225</c:v>
                </c:pt>
                <c:pt idx="5">
                  <c:v>0.0</c:v>
                </c:pt>
                <c:pt idx="6">
                  <c:v>2.111111111111111</c:v>
                </c:pt>
                <c:pt idx="7">
                  <c:v>1.555555555555554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-3.388888888888886</c:v>
                </c:pt>
                <c:pt idx="14">
                  <c:v>0.111111111111111</c:v>
                </c:pt>
                <c:pt idx="15">
                  <c:v>13.61111111111111</c:v>
                </c:pt>
                <c:pt idx="16">
                  <c:v>-0.0555555555555607</c:v>
                </c:pt>
                <c:pt idx="17">
                  <c:v>13.55555555555556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0.0</c:v>
                </c:pt>
                <c:pt idx="1">
                  <c:v>0.333333333333339</c:v>
                </c:pt>
                <c:pt idx="2">
                  <c:v>0.222222222222225</c:v>
                </c:pt>
                <c:pt idx="3">
                  <c:v>-0.111111111111114</c:v>
                </c:pt>
                <c:pt idx="4">
                  <c:v>0.222222222222225</c:v>
                </c:pt>
                <c:pt idx="5">
                  <c:v>0.0</c:v>
                </c:pt>
                <c:pt idx="6">
                  <c:v>2.111111111111111</c:v>
                </c:pt>
                <c:pt idx="7">
                  <c:v>1.5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-3.5</c:v>
                </c:pt>
                <c:pt idx="14">
                  <c:v>0.111111111111111</c:v>
                </c:pt>
                <c:pt idx="15">
                  <c:v>13.55555555555555</c:v>
                </c:pt>
                <c:pt idx="16">
                  <c:v>0.0</c:v>
                </c:pt>
                <c:pt idx="17">
                  <c:v>13.55555555555555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0.00135654863870371</c:v>
                </c:pt>
                <c:pt idx="1">
                  <c:v>0.163667904055313</c:v>
                </c:pt>
                <c:pt idx="2">
                  <c:v>0.182662990887028</c:v>
                </c:pt>
                <c:pt idx="3">
                  <c:v>0.0189950868317155</c:v>
                </c:pt>
                <c:pt idx="4">
                  <c:v>0.207521230676047</c:v>
                </c:pt>
                <c:pt idx="5">
                  <c:v>-0.0248582397890189</c:v>
                </c:pt>
                <c:pt idx="6">
                  <c:v>2.150856408981891</c:v>
                </c:pt>
                <c:pt idx="7">
                  <c:v>1.23244758784534</c:v>
                </c:pt>
                <c:pt idx="8">
                  <c:v>0.00123630289310483</c:v>
                </c:pt>
                <c:pt idx="9">
                  <c:v>0.0</c:v>
                </c:pt>
                <c:pt idx="10">
                  <c:v>-9.31061525939469E-5</c:v>
                </c:pt>
                <c:pt idx="11">
                  <c:v>-0.00010336479638795</c:v>
                </c:pt>
                <c:pt idx="12">
                  <c:v>-5.37810474021683E-5</c:v>
                </c:pt>
                <c:pt idx="13">
                  <c:v>-3.711257289033934</c:v>
                </c:pt>
                <c:pt idx="14">
                  <c:v>-0.0227453919036797</c:v>
                </c:pt>
                <c:pt idx="15">
                  <c:v>13.52720064522497</c:v>
                </c:pt>
                <c:pt idx="16">
                  <c:v>0.206509698144252</c:v>
                </c:pt>
                <c:pt idx="17">
                  <c:v>13.5188701799517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0.00806164383562802</c:v>
                </c:pt>
                <c:pt idx="1">
                  <c:v>0.245706621004548</c:v>
                </c:pt>
                <c:pt idx="2">
                  <c:v>0.213821917808172</c:v>
                </c:pt>
                <c:pt idx="3">
                  <c:v>-0.0318847031963756</c:v>
                </c:pt>
                <c:pt idx="4">
                  <c:v>0.227215753424641</c:v>
                </c:pt>
                <c:pt idx="5">
                  <c:v>-0.0133938356164691</c:v>
                </c:pt>
                <c:pt idx="6">
                  <c:v>2.186952054794517</c:v>
                </c:pt>
                <c:pt idx="7">
                  <c:v>1.399229452054765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-2.983818493150707</c:v>
                </c:pt>
                <c:pt idx="14">
                  <c:v>0.0</c:v>
                </c:pt>
                <c:pt idx="15">
                  <c:v>13.62885844748866</c:v>
                </c:pt>
                <c:pt idx="16">
                  <c:v>0.0</c:v>
                </c:pt>
                <c:pt idx="17">
                  <c:v>13.57598630136994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0.0200000000000031</c:v>
                </c:pt>
                <c:pt idx="1">
                  <c:v>0.540000000000003</c:v>
                </c:pt>
                <c:pt idx="2">
                  <c:v>0.190000000000001</c:v>
                </c:pt>
                <c:pt idx="3">
                  <c:v>-0.350000000000001</c:v>
                </c:pt>
                <c:pt idx="4">
                  <c:v>0.220000000000002</c:v>
                </c:pt>
                <c:pt idx="5">
                  <c:v>-0.0300000000000011</c:v>
                </c:pt>
                <c:pt idx="6">
                  <c:v>2.16</c:v>
                </c:pt>
                <c:pt idx="7">
                  <c:v>1.380000000000002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-1.129999999999999</c:v>
                </c:pt>
                <c:pt idx="14">
                  <c:v>0.0</c:v>
                </c:pt>
                <c:pt idx="15">
                  <c:v>15.8</c:v>
                </c:pt>
                <c:pt idx="16">
                  <c:v>0.0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0.00233533090514726</c:v>
                </c:pt>
                <c:pt idx="1">
                  <c:v>0.14334417369145</c:v>
                </c:pt>
                <c:pt idx="2">
                  <c:v>0.20489401624237</c:v>
                </c:pt>
                <c:pt idx="3">
                  <c:v>0.0615498425509209</c:v>
                </c:pt>
                <c:pt idx="4">
                  <c:v>0.220176520553</c:v>
                </c:pt>
                <c:pt idx="5">
                  <c:v>-0.0152825043106297</c:v>
                </c:pt>
                <c:pt idx="6">
                  <c:v>2.144802091520521</c:v>
                </c:pt>
                <c:pt idx="7">
                  <c:v>1.34063392727428</c:v>
                </c:pt>
                <c:pt idx="8">
                  <c:v>-0.920287713626088</c:v>
                </c:pt>
                <c:pt idx="9">
                  <c:v>-0.920287713626088</c:v>
                </c:pt>
                <c:pt idx="10">
                  <c:v>-0.845156677959775</c:v>
                </c:pt>
                <c:pt idx="11">
                  <c:v>-0.889524958644401</c:v>
                </c:pt>
                <c:pt idx="12">
                  <c:v>-0.729134208646315</c:v>
                </c:pt>
                <c:pt idx="13">
                  <c:v>-3.563108656805017</c:v>
                </c:pt>
                <c:pt idx="14">
                  <c:v>-0.0229791732168998</c:v>
                </c:pt>
                <c:pt idx="15">
                  <c:v>13.65118985309252</c:v>
                </c:pt>
                <c:pt idx="16">
                  <c:v>0.152017966169488</c:v>
                </c:pt>
                <c:pt idx="17">
                  <c:v>13.66547793735308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554504"/>
        <c:axId val="-2015568168"/>
      </c:barChart>
      <c:catAx>
        <c:axId val="-201555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56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568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0021836585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554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67693522216493"/>
          <c:y val="0.169222403480152"/>
          <c:w val="0.9215954276525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32.3604</c:v>
                </c:pt>
                <c:pt idx="3">
                  <c:v>32.2321</c:v>
                </c:pt>
                <c:pt idx="4">
                  <c:v>32.3066</c:v>
                </c:pt>
                <c:pt idx="5">
                  <c:v>34.5841</c:v>
                </c:pt>
                <c:pt idx="6">
                  <c:v>33.7585</c:v>
                </c:pt>
                <c:pt idx="7">
                  <c:v>27.1148</c:v>
                </c:pt>
                <c:pt idx="8">
                  <c:v>26.8256</c:v>
                </c:pt>
                <c:pt idx="9">
                  <c:v>26.1999</c:v>
                </c:pt>
                <c:pt idx="10">
                  <c:v>27.1992</c:v>
                </c:pt>
                <c:pt idx="11">
                  <c:v>27.0452</c:v>
                </c:pt>
                <c:pt idx="12">
                  <c:v>25.8054</c:v>
                </c:pt>
                <c:pt idx="13">
                  <c:v>26.1003</c:v>
                </c:pt>
                <c:pt idx="14">
                  <c:v>16.1232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32.0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35.0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</c:v>
                </c:pt>
                <c:pt idx="1">
                  <c:v>26.4746739615409</c:v>
                </c:pt>
                <c:pt idx="2">
                  <c:v>31.7089308969112</c:v>
                </c:pt>
                <c:pt idx="3">
                  <c:v>31.0686463987533</c:v>
                </c:pt>
                <c:pt idx="4">
                  <c:v>31.4977434409478</c:v>
                </c:pt>
                <c:pt idx="5">
                  <c:v>35.0021343924439</c:v>
                </c:pt>
                <c:pt idx="6">
                  <c:v>32.5105548870014</c:v>
                </c:pt>
                <c:pt idx="7">
                  <c:v>26.9098739284018</c:v>
                </c:pt>
                <c:pt idx="8">
                  <c:v>0.0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25.0029707240886</c:v>
                </c:pt>
                <c:pt idx="12">
                  <c:v>24.9998308943731</c:v>
                </c:pt>
                <c:pt idx="13">
                  <c:v>24.9998308714153</c:v>
                </c:pt>
                <c:pt idx="14">
                  <c:v>15.0004707508725</c:v>
                </c:pt>
                <c:pt idx="15">
                  <c:v>20.0004179612653</c:v>
                </c:pt>
                <c:pt idx="16">
                  <c:v>34.9994866716953</c:v>
                </c:pt>
                <c:pt idx="17">
                  <c:v>25.0002639868767</c:v>
                </c:pt>
                <c:pt idx="18">
                  <c:v>15.0005432807681</c:v>
                </c:pt>
                <c:pt idx="19">
                  <c:v>35.0000010306497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35.0</c:v>
                </c:pt>
                <c:pt idx="6">
                  <c:v>33.0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35.0</c:v>
                </c:pt>
                <c:pt idx="17">
                  <c:v>25.02</c:v>
                </c:pt>
                <c:pt idx="18">
                  <c:v>15.05</c:v>
                </c:pt>
                <c:pt idx="19">
                  <c:v>35.0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35.0</c:v>
                </c:pt>
                <c:pt idx="6">
                  <c:v>33.13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25.0</c:v>
                </c:pt>
                <c:pt idx="13">
                  <c:v>25.0</c:v>
                </c:pt>
                <c:pt idx="14">
                  <c:v>18.62</c:v>
                </c:pt>
                <c:pt idx="15">
                  <c:v>20.93</c:v>
                </c:pt>
                <c:pt idx="16">
                  <c:v>35.0</c:v>
                </c:pt>
                <c:pt idx="17">
                  <c:v>25.0</c:v>
                </c:pt>
                <c:pt idx="18">
                  <c:v>15.0</c:v>
                </c:pt>
                <c:pt idx="19">
                  <c:v>35.0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25.0032761000654</c:v>
                </c:pt>
                <c:pt idx="1">
                  <c:v>26.5572386567161</c:v>
                </c:pt>
                <c:pt idx="2">
                  <c:v>31.8436514103664</c:v>
                </c:pt>
                <c:pt idx="3">
                  <c:v>31.49644225870397</c:v>
                </c:pt>
                <c:pt idx="4">
                  <c:v>31.7450918379263</c:v>
                </c:pt>
                <c:pt idx="5">
                  <c:v>35.0020916545614</c:v>
                </c:pt>
                <c:pt idx="6">
                  <c:v>32.82027158956815</c:v>
                </c:pt>
                <c:pt idx="7">
                  <c:v>25.26554394091433</c:v>
                </c:pt>
                <c:pt idx="8">
                  <c:v>25.26554394091433</c:v>
                </c:pt>
                <c:pt idx="9">
                  <c:v>25.00327609994826</c:v>
                </c:pt>
                <c:pt idx="10">
                  <c:v>25.00350855904827</c:v>
                </c:pt>
                <c:pt idx="11">
                  <c:v>25.00327610006548</c:v>
                </c:pt>
                <c:pt idx="12">
                  <c:v>25.00133133832477</c:v>
                </c:pt>
                <c:pt idx="13">
                  <c:v>25.0013321884508</c:v>
                </c:pt>
                <c:pt idx="14">
                  <c:v>15.26682400170434</c:v>
                </c:pt>
                <c:pt idx="15">
                  <c:v>20.00266076969824</c:v>
                </c:pt>
                <c:pt idx="16">
                  <c:v>34.98563820374564</c:v>
                </c:pt>
                <c:pt idx="17">
                  <c:v>25.00260908347076</c:v>
                </c:pt>
                <c:pt idx="18">
                  <c:v>15.00306050168265</c:v>
                </c:pt>
                <c:pt idx="19">
                  <c:v>35.00029653980596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021640"/>
        <c:axId val="-2044025400"/>
      </c:barChart>
      <c:catAx>
        <c:axId val="-204402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025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025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021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"/>
          <c:y val="0.932572050027189"/>
          <c:w val="0.753783401936023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1297595847134"/>
          <c:y val="0.169222403480152"/>
          <c:w val="0.89706718402707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12594.40155676431</c:v>
                </c:pt>
                <c:pt idx="2">
                  <c:v>13028.19860487865</c:v>
                </c:pt>
                <c:pt idx="3">
                  <c:v>13346.70102282067</c:v>
                </c:pt>
                <c:pt idx="4">
                  <c:v>13180.901834486</c:v>
                </c:pt>
                <c:pt idx="5">
                  <c:v>11626.88901094117</c:v>
                </c:pt>
                <c:pt idx="6">
                  <c:v>12769.50218217716</c:v>
                </c:pt>
                <c:pt idx="7">
                  <c:v>11627.86772967833</c:v>
                </c:pt>
                <c:pt idx="8">
                  <c:v>11627.86772967833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</c:v>
                </c:pt>
                <c:pt idx="13">
                  <c:v>11204.89675338828</c:v>
                </c:pt>
                <c:pt idx="14">
                  <c:v>11035.38983996219</c:v>
                </c:pt>
                <c:pt idx="15">
                  <c:v>10430.77912871194</c:v>
                </c:pt>
                <c:pt idx="16">
                  <c:v>9366.74809287033</c:v>
                </c:pt>
                <c:pt idx="17">
                  <c:v>8028.328546612417</c:v>
                </c:pt>
                <c:pt idx="18">
                  <c:v>8698.956160670863</c:v>
                </c:pt>
                <c:pt idx="19">
                  <c:v>7204.827024115065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11564.0</c:v>
                </c:pt>
                <c:pt idx="1">
                  <c:v>12583.0</c:v>
                </c:pt>
                <c:pt idx="2">
                  <c:v>12916.0</c:v>
                </c:pt>
                <c:pt idx="3">
                  <c:v>13212.0</c:v>
                </c:pt>
                <c:pt idx="4">
                  <c:v>13158.0</c:v>
                </c:pt>
                <c:pt idx="5">
                  <c:v>11654.0</c:v>
                </c:pt>
                <c:pt idx="6">
                  <c:v>12736.0</c:v>
                </c:pt>
                <c:pt idx="7">
                  <c:v>11564.0</c:v>
                </c:pt>
                <c:pt idx="8">
                  <c:v>11564.0</c:v>
                </c:pt>
                <c:pt idx="9">
                  <c:v>11564.0</c:v>
                </c:pt>
                <c:pt idx="10">
                  <c:v>11564.0</c:v>
                </c:pt>
                <c:pt idx="11">
                  <c:v>11564.0</c:v>
                </c:pt>
                <c:pt idx="12">
                  <c:v>10431.0</c:v>
                </c:pt>
                <c:pt idx="13">
                  <c:v>11590.0</c:v>
                </c:pt>
                <c:pt idx="14">
                  <c:v>10989.0</c:v>
                </c:pt>
                <c:pt idx="15">
                  <c:v>10972.0</c:v>
                </c:pt>
                <c:pt idx="16">
                  <c:v>9538.0</c:v>
                </c:pt>
                <c:pt idx="17">
                  <c:v>8059.0</c:v>
                </c:pt>
                <c:pt idx="18">
                  <c:v>8943.0</c:v>
                </c:pt>
                <c:pt idx="19">
                  <c:v>7350.0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11602.0</c:v>
                </c:pt>
                <c:pt idx="1">
                  <c:v>12595.0</c:v>
                </c:pt>
                <c:pt idx="2">
                  <c:v>12981.0</c:v>
                </c:pt>
                <c:pt idx="3">
                  <c:v>13407.0</c:v>
                </c:pt>
                <c:pt idx="4">
                  <c:v>13190.0</c:v>
                </c:pt>
                <c:pt idx="5">
                  <c:v>11602.0</c:v>
                </c:pt>
                <c:pt idx="6">
                  <c:v>12726.0</c:v>
                </c:pt>
                <c:pt idx="7">
                  <c:v>11677.0</c:v>
                </c:pt>
                <c:pt idx="8">
                  <c:v>11602.0</c:v>
                </c:pt>
                <c:pt idx="9">
                  <c:v>11602.0</c:v>
                </c:pt>
                <c:pt idx="10">
                  <c:v>11602.0</c:v>
                </c:pt>
                <c:pt idx="11">
                  <c:v>11602.0</c:v>
                </c:pt>
                <c:pt idx="12">
                  <c:v>10425.0</c:v>
                </c:pt>
                <c:pt idx="13">
                  <c:v>11587.0</c:v>
                </c:pt>
                <c:pt idx="14">
                  <c:v>11014.0</c:v>
                </c:pt>
                <c:pt idx="15">
                  <c:v>10966.0</c:v>
                </c:pt>
                <c:pt idx="16">
                  <c:v>9531.0</c:v>
                </c:pt>
                <c:pt idx="17">
                  <c:v>8055.0</c:v>
                </c:pt>
                <c:pt idx="18">
                  <c:v>8939.0</c:v>
                </c:pt>
                <c:pt idx="19">
                  <c:v>7346.0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</c:v>
                </c:pt>
                <c:pt idx="3">
                  <c:v>13314.10990109545</c:v>
                </c:pt>
                <c:pt idx="4">
                  <c:v>13134.17030812735</c:v>
                </c:pt>
                <c:pt idx="5">
                  <c:v>11899.86186746705</c:v>
                </c:pt>
                <c:pt idx="6">
                  <c:v>12744.27828233315</c:v>
                </c:pt>
                <c:pt idx="7">
                  <c:v>11899.85968201855</c:v>
                </c:pt>
                <c:pt idx="8">
                  <c:v>0.0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</c:v>
                </c:pt>
                <c:pt idx="13">
                  <c:v>11409.80343697233</c:v>
                </c:pt>
                <c:pt idx="14">
                  <c:v>11100.5252576956</c:v>
                </c:pt>
                <c:pt idx="15">
                  <c:v>10762.38715226553</c:v>
                </c:pt>
                <c:pt idx="16">
                  <c:v>9569.570525761592</c:v>
                </c:pt>
                <c:pt idx="17">
                  <c:v>8171.047851555582</c:v>
                </c:pt>
                <c:pt idx="18">
                  <c:v>8677.402479509226</c:v>
                </c:pt>
                <c:pt idx="19">
                  <c:v>7762.75602566165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11932.0</c:v>
                </c:pt>
                <c:pt idx="1">
                  <c:v>12653.0</c:v>
                </c:pt>
                <c:pt idx="2">
                  <c:v>13104.0</c:v>
                </c:pt>
                <c:pt idx="3">
                  <c:v>13467.0</c:v>
                </c:pt>
                <c:pt idx="4">
                  <c:v>13277.0</c:v>
                </c:pt>
                <c:pt idx="5">
                  <c:v>11932.0</c:v>
                </c:pt>
                <c:pt idx="6">
                  <c:v>12863.0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10177.0</c:v>
                </c:pt>
                <c:pt idx="13">
                  <c:v>11186.0</c:v>
                </c:pt>
                <c:pt idx="14">
                  <c:v>11044.0</c:v>
                </c:pt>
                <c:pt idx="15">
                  <c:v>10639.0</c:v>
                </c:pt>
                <c:pt idx="16">
                  <c:v>9419.0</c:v>
                </c:pt>
                <c:pt idx="17">
                  <c:v>7992.0</c:v>
                </c:pt>
                <c:pt idx="18">
                  <c:v>8846.0</c:v>
                </c:pt>
                <c:pt idx="19">
                  <c:v>7351.0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11548.0</c:v>
                </c:pt>
                <c:pt idx="1">
                  <c:v>12162.0</c:v>
                </c:pt>
                <c:pt idx="2">
                  <c:v>12875.0</c:v>
                </c:pt>
                <c:pt idx="3">
                  <c:v>13335.0</c:v>
                </c:pt>
                <c:pt idx="4">
                  <c:v>13101.0</c:v>
                </c:pt>
                <c:pt idx="5">
                  <c:v>11546.0</c:v>
                </c:pt>
                <c:pt idx="6">
                  <c:v>12762.0</c:v>
                </c:pt>
                <c:pt idx="7">
                  <c:v>11519.0</c:v>
                </c:pt>
                <c:pt idx="8">
                  <c:v>11549.0</c:v>
                </c:pt>
                <c:pt idx="9">
                  <c:v>11548.0</c:v>
                </c:pt>
                <c:pt idx="10">
                  <c:v>11548.0</c:v>
                </c:pt>
                <c:pt idx="11">
                  <c:v>11461.0</c:v>
                </c:pt>
                <c:pt idx="12">
                  <c:v>10274.0</c:v>
                </c:pt>
                <c:pt idx="13">
                  <c:v>11344.0</c:v>
                </c:pt>
                <c:pt idx="14">
                  <c:v>10684.0</c:v>
                </c:pt>
                <c:pt idx="15">
                  <c:v>10747.0</c:v>
                </c:pt>
                <c:pt idx="16">
                  <c:v>9585.0</c:v>
                </c:pt>
                <c:pt idx="17">
                  <c:v>8089.0</c:v>
                </c:pt>
                <c:pt idx="18">
                  <c:v>8985.0</c:v>
                </c:pt>
                <c:pt idx="19">
                  <c:v>7471.0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11996.08710167816</c:v>
                </c:pt>
                <c:pt idx="1">
                  <c:v>12572.14291510828</c:v>
                </c:pt>
                <c:pt idx="2">
                  <c:v>12988.80161511552</c:v>
                </c:pt>
                <c:pt idx="3">
                  <c:v>13356.23489611412</c:v>
                </c:pt>
                <c:pt idx="4">
                  <c:v>13174.92569005848</c:v>
                </c:pt>
                <c:pt idx="5">
                  <c:v>11996.07787695876</c:v>
                </c:pt>
                <c:pt idx="6">
                  <c:v>12776.50310347295</c:v>
                </c:pt>
                <c:pt idx="7">
                  <c:v>11996.0871015624</c:v>
                </c:pt>
                <c:pt idx="8">
                  <c:v>11996.0871015624</c:v>
                </c:pt>
                <c:pt idx="9">
                  <c:v>11996.08710167813</c:v>
                </c:pt>
                <c:pt idx="10">
                  <c:v>11996.0871016781</c:v>
                </c:pt>
                <c:pt idx="11">
                  <c:v>11996.08710167817</c:v>
                </c:pt>
                <c:pt idx="12">
                  <c:v>10438.48225727353</c:v>
                </c:pt>
                <c:pt idx="13">
                  <c:v>11450.74992949364</c:v>
                </c:pt>
                <c:pt idx="14">
                  <c:v>11261.82983311761</c:v>
                </c:pt>
                <c:pt idx="15">
                  <c:v>10902.65061078212</c:v>
                </c:pt>
                <c:pt idx="16">
                  <c:v>9588.252809248972</c:v>
                </c:pt>
                <c:pt idx="17">
                  <c:v>8299.574983846716</c:v>
                </c:pt>
                <c:pt idx="18">
                  <c:v>9079.661135521334</c:v>
                </c:pt>
                <c:pt idx="19">
                  <c:v>7768.51013652707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825976"/>
        <c:axId val="-2126569368"/>
      </c:barChart>
      <c:catAx>
        <c:axId val="202082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56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6569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4600411897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825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3"/>
          <c:y val="0.932572050027189"/>
          <c:w val="0.72864201630734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</c:v>
                </c:pt>
                <c:pt idx="1">
                  <c:v>6.160499999999999</c:v>
                </c:pt>
                <c:pt idx="2">
                  <c:v>6.032200000000003</c:v>
                </c:pt>
                <c:pt idx="3">
                  <c:v>-0.128299999999996</c:v>
                </c:pt>
                <c:pt idx="4">
                  <c:v>6.106700000000004</c:v>
                </c:pt>
                <c:pt idx="5">
                  <c:v>-0.0745000000000004</c:v>
                </c:pt>
                <c:pt idx="6">
                  <c:v>8.3842</c:v>
                </c:pt>
                <c:pt idx="7">
                  <c:v>7.558599999999998</c:v>
                </c:pt>
                <c:pt idx="8">
                  <c:v>0.914899999999999</c:v>
                </c:pt>
                <c:pt idx="9">
                  <c:v>0.625700000000002</c:v>
                </c:pt>
                <c:pt idx="10">
                  <c:v>0.0</c:v>
                </c:pt>
                <c:pt idx="11">
                  <c:v>0.999300000000002</c:v>
                </c:pt>
                <c:pt idx="12">
                  <c:v>0.845300000000002</c:v>
                </c:pt>
                <c:pt idx="13">
                  <c:v>-0.394500000000001</c:v>
                </c:pt>
                <c:pt idx="14">
                  <c:v>0.294900000000002</c:v>
                </c:pt>
                <c:pt idx="15">
                  <c:v>19.9568</c:v>
                </c:pt>
                <c:pt idx="16">
                  <c:v>0.310600000000001</c:v>
                </c:pt>
                <c:pt idx="17">
                  <c:v>19.525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</c:v>
                </c:pt>
                <c:pt idx="1">
                  <c:v>6.5</c:v>
                </c:pt>
                <c:pt idx="2">
                  <c:v>6.609999999999999</c:v>
                </c:pt>
                <c:pt idx="3">
                  <c:v>0.109999999999999</c:v>
                </c:pt>
                <c:pt idx="4">
                  <c:v>6.5</c:v>
                </c:pt>
                <c:pt idx="5">
                  <c:v>0.109999999999999</c:v>
                </c:pt>
                <c:pt idx="6">
                  <c:v>9.829999999999998</c:v>
                </c:pt>
                <c:pt idx="7">
                  <c:v>7.670000000000002</c:v>
                </c:pt>
                <c:pt idx="8">
                  <c:v>2.449999999999999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18.95</c:v>
                </c:pt>
                <c:pt idx="16">
                  <c:v>-0.0500000000000007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</c:v>
                </c:pt>
                <c:pt idx="1">
                  <c:v>6.39</c:v>
                </c:pt>
                <c:pt idx="2">
                  <c:v>6.89</c:v>
                </c:pt>
                <c:pt idx="3">
                  <c:v>0.5</c:v>
                </c:pt>
                <c:pt idx="4">
                  <c:v>6.45</c:v>
                </c:pt>
                <c:pt idx="5">
                  <c:v>0.440000000000001</c:v>
                </c:pt>
                <c:pt idx="6">
                  <c:v>9.829999999999998</c:v>
                </c:pt>
                <c:pt idx="7">
                  <c:v>7.450000000000003</c:v>
                </c:pt>
                <c:pt idx="8">
                  <c:v>3.719999999999999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19.12</c:v>
                </c:pt>
                <c:pt idx="16">
                  <c:v>-0.0500000000000007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1.472198331520801</c:v>
                </c:pt>
                <c:pt idx="1">
                  <c:v>6.706455266891098</c:v>
                </c:pt>
                <c:pt idx="2">
                  <c:v>6.066170768733201</c:v>
                </c:pt>
                <c:pt idx="3">
                  <c:v>-0.640284498157896</c:v>
                </c:pt>
                <c:pt idx="4">
                  <c:v>6.4952678109277</c:v>
                </c:pt>
                <c:pt idx="5">
                  <c:v>-0.429097042194499</c:v>
                </c:pt>
                <c:pt idx="6">
                  <c:v>9.999658762423798</c:v>
                </c:pt>
                <c:pt idx="7">
                  <c:v>7.508079256981297</c:v>
                </c:pt>
                <c:pt idx="8">
                  <c:v>1.9073982983817</c:v>
                </c:pt>
                <c:pt idx="9">
                  <c:v>0.0</c:v>
                </c:pt>
                <c:pt idx="10">
                  <c:v>-1.54010137976002E-11</c:v>
                </c:pt>
                <c:pt idx="11">
                  <c:v>0.000567940069199579</c:v>
                </c:pt>
                <c:pt idx="12">
                  <c:v>0.000495094068497792</c:v>
                </c:pt>
                <c:pt idx="13">
                  <c:v>-0.00264473564699941</c:v>
                </c:pt>
                <c:pt idx="14">
                  <c:v>-2.29578027699517E-8</c:v>
                </c:pt>
                <c:pt idx="15">
                  <c:v>19.9990159208228</c:v>
                </c:pt>
                <c:pt idx="16">
                  <c:v>0.000433092503598686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</c:v>
                </c:pt>
                <c:pt idx="1">
                  <c:v>7.27</c:v>
                </c:pt>
                <c:pt idx="2">
                  <c:v>6.849999999999998</c:v>
                </c:pt>
                <c:pt idx="3">
                  <c:v>-0.420000000000002</c:v>
                </c:pt>
                <c:pt idx="4">
                  <c:v>7.099999999999998</c:v>
                </c:pt>
                <c:pt idx="5">
                  <c:v>-0.25</c:v>
                </c:pt>
                <c:pt idx="6">
                  <c:v>9.95</c:v>
                </c:pt>
                <c:pt idx="7">
                  <c:v>7.95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-0.0300000000000011</c:v>
                </c:pt>
                <c:pt idx="14">
                  <c:v>0.0</c:v>
                </c:pt>
                <c:pt idx="15">
                  <c:v>19.02</c:v>
                </c:pt>
                <c:pt idx="16">
                  <c:v>0.0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1.0</c:v>
                </c:pt>
                <c:pt idx="1">
                  <c:v>5.459999999999997</c:v>
                </c:pt>
                <c:pt idx="2">
                  <c:v>5.109999999999999</c:v>
                </c:pt>
                <c:pt idx="3">
                  <c:v>-0.349999999999998</c:v>
                </c:pt>
                <c:pt idx="4">
                  <c:v>5.389999999999997</c:v>
                </c:pt>
                <c:pt idx="5">
                  <c:v>-0.279999999999998</c:v>
                </c:pt>
                <c:pt idx="6">
                  <c:v>8.809999999999998</c:v>
                </c:pt>
                <c:pt idx="7">
                  <c:v>6.940000000000001</c:v>
                </c:pt>
                <c:pt idx="8">
                  <c:v>-0.150000000000002</c:v>
                </c:pt>
                <c:pt idx="9">
                  <c:v>0.0</c:v>
                </c:pt>
                <c:pt idx="10">
                  <c:v>0.0399999999999991</c:v>
                </c:pt>
                <c:pt idx="11">
                  <c:v>0.259999999999998</c:v>
                </c:pt>
                <c:pt idx="12">
                  <c:v>0.0700000000000003</c:v>
                </c:pt>
                <c:pt idx="13">
                  <c:v>-1.190000000000001</c:v>
                </c:pt>
                <c:pt idx="14">
                  <c:v>0.0</c:v>
                </c:pt>
                <c:pt idx="15">
                  <c:v>16.38</c:v>
                </c:pt>
                <c:pt idx="16">
                  <c:v>0.0</c:v>
                </c:pt>
                <c:pt idx="17">
                  <c:v>20.0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1.553962556650706</c:v>
                </c:pt>
                <c:pt idx="1">
                  <c:v>6.840375310301002</c:v>
                </c:pt>
                <c:pt idx="2">
                  <c:v>6.493166158638573</c:v>
                </c:pt>
                <c:pt idx="3">
                  <c:v>-0.34720915166243</c:v>
                </c:pt>
                <c:pt idx="4">
                  <c:v>6.741815737860907</c:v>
                </c:pt>
                <c:pt idx="5">
                  <c:v>-0.248649579222334</c:v>
                </c:pt>
                <c:pt idx="6">
                  <c:v>9.998815554496008</c:v>
                </c:pt>
                <c:pt idx="7">
                  <c:v>7.816995489502755</c:v>
                </c:pt>
                <c:pt idx="8">
                  <c:v>0.262267840848931</c:v>
                </c:pt>
                <c:pt idx="9">
                  <c:v>0.262267840848931</c:v>
                </c:pt>
                <c:pt idx="10">
                  <c:v>-1.17132969990052E-10</c:v>
                </c:pt>
                <c:pt idx="11">
                  <c:v>0.000232458982878825</c:v>
                </c:pt>
                <c:pt idx="12">
                  <c:v>8.17124146124115E-14</c:v>
                </c:pt>
                <c:pt idx="13">
                  <c:v>-0.0019447617406243</c:v>
                </c:pt>
                <c:pt idx="14">
                  <c:v>8.5012602468737E-7</c:v>
                </c:pt>
                <c:pt idx="15">
                  <c:v>19.71881420204129</c:v>
                </c:pt>
                <c:pt idx="16">
                  <c:v>0.00127774514598755</c:v>
                </c:pt>
                <c:pt idx="17">
                  <c:v>19.9972360381233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041240"/>
        <c:axId val="-2044051656"/>
      </c:barChart>
      <c:catAx>
        <c:axId val="-204404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05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0516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0021836585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041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67693522216493"/>
          <c:y val="0.169222403480152"/>
          <c:w val="0.92159542765256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7.92998</c:v>
                </c:pt>
                <c:pt idx="1">
                  <c:v>7.92998</c:v>
                </c:pt>
                <c:pt idx="2">
                  <c:v>7.92998</c:v>
                </c:pt>
                <c:pt idx="3">
                  <c:v>7.92998</c:v>
                </c:pt>
                <c:pt idx="4">
                  <c:v>7.92998</c:v>
                </c:pt>
                <c:pt idx="5">
                  <c:v>7.92998</c:v>
                </c:pt>
                <c:pt idx="6">
                  <c:v>7.92998</c:v>
                </c:pt>
                <c:pt idx="7">
                  <c:v>7.92998</c:v>
                </c:pt>
                <c:pt idx="8">
                  <c:v>7.92998</c:v>
                </c:pt>
                <c:pt idx="9">
                  <c:v>7.92998</c:v>
                </c:pt>
                <c:pt idx="10">
                  <c:v>7.92998</c:v>
                </c:pt>
                <c:pt idx="11">
                  <c:v>7.92998</c:v>
                </c:pt>
                <c:pt idx="12">
                  <c:v>8.42701</c:v>
                </c:pt>
                <c:pt idx="13">
                  <c:v>8.42701</c:v>
                </c:pt>
                <c:pt idx="14">
                  <c:v>8.30526</c:v>
                </c:pt>
                <c:pt idx="15">
                  <c:v>8.4141</c:v>
                </c:pt>
                <c:pt idx="16">
                  <c:v>8.44415</c:v>
                </c:pt>
                <c:pt idx="17">
                  <c:v>8.4215</c:v>
                </c:pt>
                <c:pt idx="18">
                  <c:v>8.22778</c:v>
                </c:pt>
                <c:pt idx="19">
                  <c:v>8.44856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8.71753510379903</c:v>
                </c:pt>
                <c:pt idx="1">
                  <c:v>8.71740621456701</c:v>
                </c:pt>
                <c:pt idx="2">
                  <c:v>7.75373143295844</c:v>
                </c:pt>
                <c:pt idx="3">
                  <c:v>8.71596699920514</c:v>
                </c:pt>
                <c:pt idx="4">
                  <c:v>8.71596699920514</c:v>
                </c:pt>
                <c:pt idx="5">
                  <c:v>8.71753510379903</c:v>
                </c:pt>
                <c:pt idx="6">
                  <c:v>8.717714933000179</c:v>
                </c:pt>
                <c:pt idx="7">
                  <c:v>8.717535103799</c:v>
                </c:pt>
                <c:pt idx="8">
                  <c:v>0.0</c:v>
                </c:pt>
                <c:pt idx="9">
                  <c:v>8.717535103799</c:v>
                </c:pt>
                <c:pt idx="10">
                  <c:v>8.717535103799</c:v>
                </c:pt>
                <c:pt idx="11">
                  <c:v>8.717535103799</c:v>
                </c:pt>
                <c:pt idx="12">
                  <c:v>8.93878874501373</c:v>
                </c:pt>
                <c:pt idx="13">
                  <c:v>8.938788757614979</c:v>
                </c:pt>
                <c:pt idx="14">
                  <c:v>8.83496247901735</c:v>
                </c:pt>
                <c:pt idx="15">
                  <c:v>8.89778073395255</c:v>
                </c:pt>
                <c:pt idx="16">
                  <c:v>9.01470359247621</c:v>
                </c:pt>
                <c:pt idx="17">
                  <c:v>8.93810358038137</c:v>
                </c:pt>
                <c:pt idx="18">
                  <c:v>8.8326749980272</c:v>
                </c:pt>
                <c:pt idx="19">
                  <c:v>9.01316313952124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8.54</c:v>
                </c:pt>
                <c:pt idx="13">
                  <c:v>8.54</c:v>
                </c:pt>
                <c:pt idx="14">
                  <c:v>8.51</c:v>
                </c:pt>
                <c:pt idx="15">
                  <c:v>8.54</c:v>
                </c:pt>
                <c:pt idx="16">
                  <c:v>8.54</c:v>
                </c:pt>
                <c:pt idx="17">
                  <c:v>8.54</c:v>
                </c:pt>
                <c:pt idx="18">
                  <c:v>8.51</c:v>
                </c:pt>
                <c:pt idx="19">
                  <c:v>8.54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7.0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8.724016023518718</c:v>
                </c:pt>
                <c:pt idx="1">
                  <c:v>8.723939021688352</c:v>
                </c:pt>
                <c:pt idx="2">
                  <c:v>7.757602449200651</c:v>
                </c:pt>
                <c:pt idx="3">
                  <c:v>8.724958515993164</c:v>
                </c:pt>
                <c:pt idx="4">
                  <c:v>8.724958515993164</c:v>
                </c:pt>
                <c:pt idx="5">
                  <c:v>8.724016023518718</c:v>
                </c:pt>
                <c:pt idx="6">
                  <c:v>8.724196034943675</c:v>
                </c:pt>
                <c:pt idx="7">
                  <c:v>8.724016023468445</c:v>
                </c:pt>
                <c:pt idx="8">
                  <c:v>8.724016023468445</c:v>
                </c:pt>
                <c:pt idx="9">
                  <c:v>8.724016023468445</c:v>
                </c:pt>
                <c:pt idx="10">
                  <c:v>8.724016023468445</c:v>
                </c:pt>
                <c:pt idx="11">
                  <c:v>8.724016023468445</c:v>
                </c:pt>
                <c:pt idx="12">
                  <c:v>8.95660863492501</c:v>
                </c:pt>
                <c:pt idx="13">
                  <c:v>8.956608638144587</c:v>
                </c:pt>
                <c:pt idx="14">
                  <c:v>8.832268671464824</c:v>
                </c:pt>
                <c:pt idx="15">
                  <c:v>8.902478415077512</c:v>
                </c:pt>
                <c:pt idx="16">
                  <c:v>9.035707467732575</c:v>
                </c:pt>
                <c:pt idx="17">
                  <c:v>8.95440707462238</c:v>
                </c:pt>
                <c:pt idx="18">
                  <c:v>8.831327555715443</c:v>
                </c:pt>
                <c:pt idx="19">
                  <c:v>9.03370507850252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227864"/>
        <c:axId val="-2044231064"/>
      </c:barChart>
      <c:catAx>
        <c:axId val="-204422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23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2310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227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1"/>
          <c:y val="0.932572050027189"/>
          <c:w val="0.753783401936023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931368179422"/>
          <c:y val="0.169222403480152"/>
          <c:w val="0.902371643056272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0.00906908220319634</c:v>
                </c:pt>
                <c:pt idx="1">
                  <c:v>0.0110708860856165</c:v>
                </c:pt>
                <c:pt idx="2">
                  <c:v>0.00998803732534248</c:v>
                </c:pt>
                <c:pt idx="3">
                  <c:v>0.00974094461872146</c:v>
                </c:pt>
                <c:pt idx="4">
                  <c:v>0.00979140590410958</c:v>
                </c:pt>
                <c:pt idx="5">
                  <c:v>0.00970593086415523</c:v>
                </c:pt>
                <c:pt idx="6">
                  <c:v>0.0084994811107306</c:v>
                </c:pt>
                <c:pt idx="7">
                  <c:v>0.00980114509589043</c:v>
                </c:pt>
                <c:pt idx="8">
                  <c:v>0.00974047719406393</c:v>
                </c:pt>
                <c:pt idx="9">
                  <c:v>0.00926388753881277</c:v>
                </c:pt>
                <c:pt idx="10">
                  <c:v>0.00931027677968038</c:v>
                </c:pt>
                <c:pt idx="11">
                  <c:v>0.00915781994863019</c:v>
                </c:pt>
                <c:pt idx="12">
                  <c:v>0.00977529966552525</c:v>
                </c:pt>
                <c:pt idx="13">
                  <c:v>0.011020851416122</c:v>
                </c:pt>
                <c:pt idx="14">
                  <c:v>0.0113954199074074</c:v>
                </c:pt>
                <c:pt idx="15">
                  <c:v>0.0066924052328766</c:v>
                </c:pt>
                <c:pt idx="16">
                  <c:v>0.00819044689383492</c:v>
                </c:pt>
                <c:pt idx="17">
                  <c:v>0.0137127125125573</c:v>
                </c:pt>
                <c:pt idx="18">
                  <c:v>0.00622654871346923</c:v>
                </c:pt>
                <c:pt idx="19">
                  <c:v>0.00446010855022867</c:v>
                </c:pt>
                <c:pt idx="20">
                  <c:v>0.00622654871346923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0.0092</c:v>
                </c:pt>
                <c:pt idx="1">
                  <c:v>0.0113</c:v>
                </c:pt>
                <c:pt idx="2">
                  <c:v>0.0101</c:v>
                </c:pt>
                <c:pt idx="3">
                  <c:v>0.0099</c:v>
                </c:pt>
                <c:pt idx="4">
                  <c:v>0.0099</c:v>
                </c:pt>
                <c:pt idx="5">
                  <c:v>0.01</c:v>
                </c:pt>
                <c:pt idx="6">
                  <c:v>0.0087</c:v>
                </c:pt>
                <c:pt idx="7">
                  <c:v>0.01</c:v>
                </c:pt>
                <c:pt idx="8">
                  <c:v>0.0095</c:v>
                </c:pt>
                <c:pt idx="9">
                  <c:v>0.0094</c:v>
                </c:pt>
                <c:pt idx="10">
                  <c:v>0.0094</c:v>
                </c:pt>
                <c:pt idx="11">
                  <c:v>0.0093</c:v>
                </c:pt>
                <c:pt idx="12">
                  <c:v>0.0</c:v>
                </c:pt>
                <c:pt idx="13">
                  <c:v>0.0114</c:v>
                </c:pt>
                <c:pt idx="14">
                  <c:v>0.0114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0.0092</c:v>
                </c:pt>
                <c:pt idx="1">
                  <c:v>0.0113</c:v>
                </c:pt>
                <c:pt idx="2">
                  <c:v>0.0101</c:v>
                </c:pt>
                <c:pt idx="3">
                  <c:v>0.0099</c:v>
                </c:pt>
                <c:pt idx="4">
                  <c:v>0.0099</c:v>
                </c:pt>
                <c:pt idx="5">
                  <c:v>0.01</c:v>
                </c:pt>
                <c:pt idx="6">
                  <c:v>0.0087</c:v>
                </c:pt>
                <c:pt idx="7">
                  <c:v>0.01</c:v>
                </c:pt>
                <c:pt idx="8">
                  <c:v>0.0095</c:v>
                </c:pt>
                <c:pt idx="9">
                  <c:v>0.0094</c:v>
                </c:pt>
                <c:pt idx="10">
                  <c:v>0.0094</c:v>
                </c:pt>
                <c:pt idx="11">
                  <c:v>0.0093</c:v>
                </c:pt>
                <c:pt idx="12">
                  <c:v>0.0</c:v>
                </c:pt>
                <c:pt idx="13">
                  <c:v>0.0114</c:v>
                </c:pt>
                <c:pt idx="14">
                  <c:v>0.0114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0.00928613455069768</c:v>
                </c:pt>
                <c:pt idx="1">
                  <c:v>0.011260758937502</c:v>
                </c:pt>
                <c:pt idx="2">
                  <c:v>0.0101141078222038</c:v>
                </c:pt>
                <c:pt idx="3">
                  <c:v>0.00996843218202766</c:v>
                </c:pt>
                <c:pt idx="4">
                  <c:v>0.00998372094955182</c:v>
                </c:pt>
                <c:pt idx="5">
                  <c:v>0.00992569350132038</c:v>
                </c:pt>
                <c:pt idx="6">
                  <c:v>0.00876589399293883</c:v>
                </c:pt>
                <c:pt idx="7">
                  <c:v>0.0100868588157208</c:v>
                </c:pt>
                <c:pt idx="8">
                  <c:v>0.0</c:v>
                </c:pt>
                <c:pt idx="9">
                  <c:v>0.00944855587528367</c:v>
                </c:pt>
                <c:pt idx="10">
                  <c:v>0.00948950101172199</c:v>
                </c:pt>
                <c:pt idx="11">
                  <c:v>0.00933413656593525</c:v>
                </c:pt>
                <c:pt idx="12">
                  <c:v>0.00937282046677405</c:v>
                </c:pt>
                <c:pt idx="13">
                  <c:v>0.0113215650005282</c:v>
                </c:pt>
                <c:pt idx="14">
                  <c:v>0.0113289060703361</c:v>
                </c:pt>
                <c:pt idx="15">
                  <c:v>0.00604520341458405</c:v>
                </c:pt>
                <c:pt idx="16">
                  <c:v>0.00760741087580451</c:v>
                </c:pt>
                <c:pt idx="17">
                  <c:v>0.013801573414694</c:v>
                </c:pt>
                <c:pt idx="18">
                  <c:v>0.00671217050697886</c:v>
                </c:pt>
                <c:pt idx="19">
                  <c:v>0.00434664544911704</c:v>
                </c:pt>
                <c:pt idx="20">
                  <c:v>0.00673340278742318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0.00917482020547942</c:v>
                </c:pt>
                <c:pt idx="1">
                  <c:v>0.0111746388127854</c:v>
                </c:pt>
                <c:pt idx="2">
                  <c:v>0.0100491989726027</c:v>
                </c:pt>
                <c:pt idx="3">
                  <c:v>0.00981160479452051</c:v>
                </c:pt>
                <c:pt idx="4">
                  <c:v>0.00986833367579907</c:v>
                </c:pt>
                <c:pt idx="5">
                  <c:v>0.00975854817351593</c:v>
                </c:pt>
                <c:pt idx="6">
                  <c:v>0.00855244954337896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0.0102182893835614</c:v>
                </c:pt>
                <c:pt idx="13">
                  <c:v>0.0113292949346405</c:v>
                </c:pt>
                <c:pt idx="14">
                  <c:v>0.011328404956427</c:v>
                </c:pt>
                <c:pt idx="15">
                  <c:v>0.00702337442922405</c:v>
                </c:pt>
                <c:pt idx="16">
                  <c:v>0.00857972876712363</c:v>
                </c:pt>
                <c:pt idx="17">
                  <c:v>0.0139803073059357</c:v>
                </c:pt>
                <c:pt idx="18">
                  <c:v>0.00579750947488515</c:v>
                </c:pt>
                <c:pt idx="19">
                  <c:v>0.00385457385844804</c:v>
                </c:pt>
                <c:pt idx="20">
                  <c:v>0.00674903584474805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0.0092</c:v>
                </c:pt>
                <c:pt idx="1">
                  <c:v>0.0111</c:v>
                </c:pt>
                <c:pt idx="2">
                  <c:v>0.0099</c:v>
                </c:pt>
                <c:pt idx="3">
                  <c:v>0.0099</c:v>
                </c:pt>
                <c:pt idx="4">
                  <c:v>0.0099</c:v>
                </c:pt>
                <c:pt idx="5">
                  <c:v>0.00977</c:v>
                </c:pt>
                <c:pt idx="6">
                  <c:v>0.00858</c:v>
                </c:pt>
                <c:pt idx="7">
                  <c:v>0.01</c:v>
                </c:pt>
                <c:pt idx="8">
                  <c:v>0.0095</c:v>
                </c:pt>
                <c:pt idx="9">
                  <c:v>0.0093</c:v>
                </c:pt>
                <c:pt idx="10">
                  <c:v>0.0094</c:v>
                </c:pt>
                <c:pt idx="11">
                  <c:v>0.0092</c:v>
                </c:pt>
                <c:pt idx="12">
                  <c:v>0.0107</c:v>
                </c:pt>
                <c:pt idx="13">
                  <c:v>0.0109</c:v>
                </c:pt>
                <c:pt idx="14">
                  <c:v>0.0109</c:v>
                </c:pt>
                <c:pt idx="15">
                  <c:v>0.00763</c:v>
                </c:pt>
                <c:pt idx="16">
                  <c:v>0.00901</c:v>
                </c:pt>
                <c:pt idx="17">
                  <c:v>0.0151</c:v>
                </c:pt>
                <c:pt idx="18">
                  <c:v>0.00667</c:v>
                </c:pt>
                <c:pt idx="19">
                  <c:v>0.00463</c:v>
                </c:pt>
                <c:pt idx="20">
                  <c:v>0.00722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0.00917125295971249</c:v>
                </c:pt>
                <c:pt idx="1">
                  <c:v>0.0111664450566907</c:v>
                </c:pt>
                <c:pt idx="2">
                  <c:v>0.0100412813962138</c:v>
                </c:pt>
                <c:pt idx="3">
                  <c:v>0.00988549670291105</c:v>
                </c:pt>
                <c:pt idx="4">
                  <c:v>0.00990709624664457</c:v>
                </c:pt>
                <c:pt idx="5">
                  <c:v>0.00980040932512584</c:v>
                </c:pt>
                <c:pt idx="6">
                  <c:v>0.00861361131887488</c:v>
                </c:pt>
                <c:pt idx="7">
                  <c:v>0.00976936881026727</c:v>
                </c:pt>
                <c:pt idx="8">
                  <c:v>0.00976936881026727</c:v>
                </c:pt>
                <c:pt idx="9">
                  <c:v>0.00934774832713603</c:v>
                </c:pt>
                <c:pt idx="10">
                  <c:v>0.00938031742646477</c:v>
                </c:pt>
                <c:pt idx="11">
                  <c:v>0.00922845506722103</c:v>
                </c:pt>
                <c:pt idx="12">
                  <c:v>0.00917941495290082</c:v>
                </c:pt>
                <c:pt idx="13">
                  <c:v>0.010999319598399</c:v>
                </c:pt>
                <c:pt idx="14">
                  <c:v>0.0110077099680261</c:v>
                </c:pt>
                <c:pt idx="15">
                  <c:v>0.00600292569767743</c:v>
                </c:pt>
                <c:pt idx="16">
                  <c:v>0.00748573987548106</c:v>
                </c:pt>
                <c:pt idx="17">
                  <c:v>0.0134644094766573</c:v>
                </c:pt>
                <c:pt idx="18">
                  <c:v>0.00635656673127411</c:v>
                </c:pt>
                <c:pt idx="19">
                  <c:v>0.00426825556382721</c:v>
                </c:pt>
                <c:pt idx="20">
                  <c:v>0.00673646164259632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328808"/>
        <c:axId val="-2044325640"/>
      </c:barChart>
      <c:catAx>
        <c:axId val="-204432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325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325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328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9"/>
          <c:y val="0.932572050027189"/>
          <c:w val="0.73300485608000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73865725163933"/>
          <c:y val="0.169222403480152"/>
          <c:w val="0.92097820735782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0.00200180388242012</c:v>
                </c:pt>
                <c:pt idx="1">
                  <c:v>0.000918955122146139</c:v>
                </c:pt>
                <c:pt idx="2">
                  <c:v>0.000671862415525125</c:v>
                </c:pt>
                <c:pt idx="3">
                  <c:v>-0.000247092706621014</c:v>
                </c:pt>
                <c:pt idx="4">
                  <c:v>0.000722323700913243</c:v>
                </c:pt>
                <c:pt idx="5">
                  <c:v>-5.04612853881176E-5</c:v>
                </c:pt>
                <c:pt idx="6">
                  <c:v>0.000636848660958892</c:v>
                </c:pt>
                <c:pt idx="7">
                  <c:v>-0.000569601092465737</c:v>
                </c:pt>
                <c:pt idx="8">
                  <c:v>0.000732062892694091</c:v>
                </c:pt>
                <c:pt idx="9">
                  <c:v>0.000671394990867588</c:v>
                </c:pt>
                <c:pt idx="10">
                  <c:v>0.000194805335616431</c:v>
                </c:pt>
                <c:pt idx="11">
                  <c:v>0.000241194576484039</c:v>
                </c:pt>
                <c:pt idx="12">
                  <c:v>8.87377454338485E-5</c:v>
                </c:pt>
                <c:pt idx="13">
                  <c:v>0.00070621746232891</c:v>
                </c:pt>
                <c:pt idx="14">
                  <c:v>0.000374568491285388</c:v>
                </c:pt>
                <c:pt idx="15">
                  <c:v>0.00702030727968065</c:v>
                </c:pt>
                <c:pt idx="16">
                  <c:v>-0.00354875095205602</c:v>
                </c:pt>
                <c:pt idx="17">
                  <c:v>0.00176644016324055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0.0021</c:v>
                </c:pt>
                <c:pt idx="1">
                  <c:v>0.000899999999999999</c:v>
                </c:pt>
                <c:pt idx="2">
                  <c:v>0.000700000000000001</c:v>
                </c:pt>
                <c:pt idx="3">
                  <c:v>-0.000199999999999999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0.0008</c:v>
                </c:pt>
                <c:pt idx="7">
                  <c:v>-0.0005</c:v>
                </c:pt>
                <c:pt idx="8">
                  <c:v>0.0008</c:v>
                </c:pt>
                <c:pt idx="9">
                  <c:v>0.0003</c:v>
                </c:pt>
                <c:pt idx="10">
                  <c:v>0.0002</c:v>
                </c:pt>
                <c:pt idx="11">
                  <c:v>0.0002</c:v>
                </c:pt>
                <c:pt idx="12">
                  <c:v>9.99999999999994E-5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0.0021</c:v>
                </c:pt>
                <c:pt idx="1">
                  <c:v>0.000899999999999999</c:v>
                </c:pt>
                <c:pt idx="2">
                  <c:v>0.000700000000000001</c:v>
                </c:pt>
                <c:pt idx="3">
                  <c:v>-0.000199999999999999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0.0008</c:v>
                </c:pt>
                <c:pt idx="7">
                  <c:v>-0.0005</c:v>
                </c:pt>
                <c:pt idx="8">
                  <c:v>0.0008</c:v>
                </c:pt>
                <c:pt idx="9">
                  <c:v>0.0003</c:v>
                </c:pt>
                <c:pt idx="10">
                  <c:v>0.0002</c:v>
                </c:pt>
                <c:pt idx="11">
                  <c:v>0.0002</c:v>
                </c:pt>
                <c:pt idx="12">
                  <c:v>9.99999999999994E-5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0.00197462438680433</c:v>
                </c:pt>
                <c:pt idx="1">
                  <c:v>0.000827973271506148</c:v>
                </c:pt>
                <c:pt idx="2">
                  <c:v>0.000682297631329981</c:v>
                </c:pt>
                <c:pt idx="3">
                  <c:v>-0.000145675640176167</c:v>
                </c:pt>
                <c:pt idx="4">
                  <c:v>0.000697586398854142</c:v>
                </c:pt>
                <c:pt idx="5">
                  <c:v>-1.5288767524161E-5</c:v>
                </c:pt>
                <c:pt idx="6">
                  <c:v>0.000639558950622702</c:v>
                </c:pt>
                <c:pt idx="7">
                  <c:v>-0.000520240557758844</c:v>
                </c:pt>
                <c:pt idx="8">
                  <c:v>0.000800724265023162</c:v>
                </c:pt>
                <c:pt idx="9">
                  <c:v>0.0</c:v>
                </c:pt>
                <c:pt idx="10">
                  <c:v>0.000162421324585993</c:v>
                </c:pt>
                <c:pt idx="11">
                  <c:v>0.000203366461024311</c:v>
                </c:pt>
                <c:pt idx="12">
                  <c:v>4.80020152375735E-5</c:v>
                </c:pt>
                <c:pt idx="13">
                  <c:v>8.66859160763757E-5</c:v>
                </c:pt>
                <c:pt idx="14">
                  <c:v>7.34106980796074E-6</c:v>
                </c:pt>
                <c:pt idx="15">
                  <c:v>0.00775637000010999</c:v>
                </c:pt>
                <c:pt idx="16">
                  <c:v>-0.00266064995979519</c:v>
                </c:pt>
                <c:pt idx="17">
                  <c:v>0.00238675733830614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0.00199981860730595</c:v>
                </c:pt>
                <c:pt idx="1">
                  <c:v>0.000874378767123315</c:v>
                </c:pt>
                <c:pt idx="2">
                  <c:v>0.00063678458904109</c:v>
                </c:pt>
                <c:pt idx="3">
                  <c:v>-0.000237594178082225</c:v>
                </c:pt>
                <c:pt idx="4">
                  <c:v>0.000693513470319646</c:v>
                </c:pt>
                <c:pt idx="5">
                  <c:v>-5.6728881278556E-5</c:v>
                </c:pt>
                <c:pt idx="6">
                  <c:v>0.000583727968036508</c:v>
                </c:pt>
                <c:pt idx="7">
                  <c:v>-0.000622370662100456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0.00104346917808194</c:v>
                </c:pt>
                <c:pt idx="14">
                  <c:v>-8.89978213533191E-7</c:v>
                </c:pt>
                <c:pt idx="15">
                  <c:v>0.00695693287671166</c:v>
                </c:pt>
                <c:pt idx="16">
                  <c:v>-0.00442077990867621</c:v>
                </c:pt>
                <c:pt idx="17">
                  <c:v>0.00289446198630002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0.0019</c:v>
                </c:pt>
                <c:pt idx="1">
                  <c:v>0.000700000000000001</c:v>
                </c:pt>
                <c:pt idx="2">
                  <c:v>0.000700000000000001</c:v>
                </c:pt>
                <c:pt idx="3">
                  <c:v>0.0</c:v>
                </c:pt>
                <c:pt idx="4">
                  <c:v>0.000700000000000001</c:v>
                </c:pt>
                <c:pt idx="5">
                  <c:v>0.0</c:v>
                </c:pt>
                <c:pt idx="6">
                  <c:v>0.000569999999999999</c:v>
                </c:pt>
                <c:pt idx="7">
                  <c:v>-0.000619999999999999</c:v>
                </c:pt>
                <c:pt idx="8">
                  <c:v>0.0008</c:v>
                </c:pt>
                <c:pt idx="9">
                  <c:v>0.0003</c:v>
                </c:pt>
                <c:pt idx="10">
                  <c:v>9.99999999999994E-5</c:v>
                </c:pt>
                <c:pt idx="11">
                  <c:v>0.0002</c:v>
                </c:pt>
                <c:pt idx="12">
                  <c:v>0.0</c:v>
                </c:pt>
                <c:pt idx="13">
                  <c:v>0.0015</c:v>
                </c:pt>
                <c:pt idx="14">
                  <c:v>0.0</c:v>
                </c:pt>
                <c:pt idx="15">
                  <c:v>0.00747</c:v>
                </c:pt>
                <c:pt idx="16">
                  <c:v>-0.00403</c:v>
                </c:pt>
                <c:pt idx="17">
                  <c:v>0.00259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0.00199519209697825</c:v>
                </c:pt>
                <c:pt idx="1">
                  <c:v>0.000870028436501307</c:v>
                </c:pt>
                <c:pt idx="2">
                  <c:v>0.000714243743198556</c:v>
                </c:pt>
                <c:pt idx="3">
                  <c:v>-0.000155784693302751</c:v>
                </c:pt>
                <c:pt idx="4">
                  <c:v>0.000735843286932072</c:v>
                </c:pt>
                <c:pt idx="5">
                  <c:v>-2.15995437335154E-5</c:v>
                </c:pt>
                <c:pt idx="6">
                  <c:v>0.000629156365413351</c:v>
                </c:pt>
                <c:pt idx="7">
                  <c:v>-0.000557641640837613</c:v>
                </c:pt>
                <c:pt idx="8">
                  <c:v>0.000598115850554776</c:v>
                </c:pt>
                <c:pt idx="9">
                  <c:v>0.000598115850554776</c:v>
                </c:pt>
                <c:pt idx="10">
                  <c:v>0.000176495367423535</c:v>
                </c:pt>
                <c:pt idx="11">
                  <c:v>0.000209064466752279</c:v>
                </c:pt>
                <c:pt idx="12">
                  <c:v>5.72021075085343E-5</c:v>
                </c:pt>
                <c:pt idx="13">
                  <c:v>8.16199318832977E-6</c:v>
                </c:pt>
                <c:pt idx="14">
                  <c:v>8.39036962705514E-6</c:v>
                </c:pt>
                <c:pt idx="15">
                  <c:v>0.00746148377897983</c:v>
                </c:pt>
                <c:pt idx="16">
                  <c:v>-0.00282284822162671</c:v>
                </c:pt>
                <c:pt idx="17">
                  <c:v>0.0024682060787691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956600"/>
        <c:axId val="-2012953432"/>
      </c:barChart>
      <c:catAx>
        <c:axId val="-201295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953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9534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956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"/>
          <c:y val="0.932572050027189"/>
          <c:w val="0.7295330647487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69691302460666"/>
          <c:y val="0.169222403480152"/>
          <c:w val="0.90139564962814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0.0132843</c:v>
                </c:pt>
                <c:pt idx="1">
                  <c:v>0.0157501</c:v>
                </c:pt>
                <c:pt idx="2">
                  <c:v>0.0180169</c:v>
                </c:pt>
                <c:pt idx="3">
                  <c:v>0.0176514</c:v>
                </c:pt>
                <c:pt idx="4">
                  <c:v>0.0178714</c:v>
                </c:pt>
                <c:pt idx="5">
                  <c:v>0.0167582</c:v>
                </c:pt>
                <c:pt idx="6">
                  <c:v>0.0134334</c:v>
                </c:pt>
                <c:pt idx="7">
                  <c:v>0.0169436</c:v>
                </c:pt>
                <c:pt idx="8">
                  <c:v>0.0168355</c:v>
                </c:pt>
                <c:pt idx="9">
                  <c:v>0.0142968</c:v>
                </c:pt>
                <c:pt idx="10">
                  <c:v>0.0162306</c:v>
                </c:pt>
                <c:pt idx="11">
                  <c:v>0.0133128</c:v>
                </c:pt>
                <c:pt idx="12">
                  <c:v>0.0117197</c:v>
                </c:pt>
                <c:pt idx="13">
                  <c:v>0.0118714</c:v>
                </c:pt>
                <c:pt idx="14">
                  <c:v>0.00754031</c:v>
                </c:pt>
                <c:pt idx="15">
                  <c:v>0.00942635</c:v>
                </c:pt>
                <c:pt idx="16">
                  <c:v>0.0179324</c:v>
                </c:pt>
                <c:pt idx="17">
                  <c:v>0.00698915</c:v>
                </c:pt>
                <c:pt idx="18">
                  <c:v>0.00608405</c:v>
                </c:pt>
                <c:pt idx="19">
                  <c:v>0.00698915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0.0138</c:v>
                </c:pt>
                <c:pt idx="1">
                  <c:v>0.0188</c:v>
                </c:pt>
                <c:pt idx="2">
                  <c:v>0.0177</c:v>
                </c:pt>
                <c:pt idx="3">
                  <c:v>0.0178</c:v>
                </c:pt>
                <c:pt idx="4">
                  <c:v>0.0177</c:v>
                </c:pt>
                <c:pt idx="5">
                  <c:v>0.0199</c:v>
                </c:pt>
                <c:pt idx="6">
                  <c:v>0.0138</c:v>
                </c:pt>
                <c:pt idx="7">
                  <c:v>0.017</c:v>
                </c:pt>
                <c:pt idx="8">
                  <c:v>0.0169</c:v>
                </c:pt>
                <c:pt idx="9">
                  <c:v>0.0147</c:v>
                </c:pt>
                <c:pt idx="10">
                  <c:v>0.0156</c:v>
                </c:pt>
                <c:pt idx="11">
                  <c:v>0.0138</c:v>
                </c:pt>
                <c:pt idx="12">
                  <c:v>0.0119</c:v>
                </c:pt>
                <c:pt idx="13">
                  <c:v>0.0119</c:v>
                </c:pt>
                <c:pt idx="14">
                  <c:v>0.0077</c:v>
                </c:pt>
                <c:pt idx="15">
                  <c:v>0.0095</c:v>
                </c:pt>
                <c:pt idx="16">
                  <c:v>0.018</c:v>
                </c:pt>
                <c:pt idx="17">
                  <c:v>0.0081</c:v>
                </c:pt>
                <c:pt idx="18">
                  <c:v>0.005</c:v>
                </c:pt>
                <c:pt idx="19">
                  <c:v>0.0122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0.0137</c:v>
                </c:pt>
                <c:pt idx="1">
                  <c:v>0.0189</c:v>
                </c:pt>
                <c:pt idx="2">
                  <c:v>0.0176</c:v>
                </c:pt>
                <c:pt idx="3">
                  <c:v>0.0177</c:v>
                </c:pt>
                <c:pt idx="4">
                  <c:v>0.0174</c:v>
                </c:pt>
                <c:pt idx="5">
                  <c:v>0.0199</c:v>
                </c:pt>
                <c:pt idx="6">
                  <c:v>0.0137</c:v>
                </c:pt>
                <c:pt idx="7">
                  <c:v>0.017</c:v>
                </c:pt>
                <c:pt idx="8">
                  <c:v>0.0169</c:v>
                </c:pt>
                <c:pt idx="9">
                  <c:v>0.0141</c:v>
                </c:pt>
                <c:pt idx="10">
                  <c:v>0.0156</c:v>
                </c:pt>
                <c:pt idx="11">
                  <c:v>0.0137</c:v>
                </c:pt>
                <c:pt idx="12">
                  <c:v>0.0118</c:v>
                </c:pt>
                <c:pt idx="13">
                  <c:v>0.0119</c:v>
                </c:pt>
                <c:pt idx="14">
                  <c:v>0.0078</c:v>
                </c:pt>
                <c:pt idx="15">
                  <c:v>0.0138</c:v>
                </c:pt>
                <c:pt idx="16">
                  <c:v>0.018</c:v>
                </c:pt>
                <c:pt idx="17">
                  <c:v>0.0081</c:v>
                </c:pt>
                <c:pt idx="18">
                  <c:v>0.0063</c:v>
                </c:pt>
                <c:pt idx="19">
                  <c:v>0.0122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0.0136262066919152</c:v>
                </c:pt>
                <c:pt idx="1">
                  <c:v>0.0156374264030872</c:v>
                </c:pt>
                <c:pt idx="2">
                  <c:v>0.0178073313815993</c:v>
                </c:pt>
                <c:pt idx="3">
                  <c:v>0.0179336039562529</c:v>
                </c:pt>
                <c:pt idx="4">
                  <c:v>0.0177869888677495</c:v>
                </c:pt>
                <c:pt idx="5">
                  <c:v>0.0171898162376675</c:v>
                </c:pt>
                <c:pt idx="6">
                  <c:v>0.0138601955385098</c:v>
                </c:pt>
                <c:pt idx="7">
                  <c:v>0.0168762386768187</c:v>
                </c:pt>
                <c:pt idx="8">
                  <c:v>0.0</c:v>
                </c:pt>
                <c:pt idx="9">
                  <c:v>0.0145925967365662</c:v>
                </c:pt>
                <c:pt idx="10">
                  <c:v>0.0161345171520538</c:v>
                </c:pt>
                <c:pt idx="11">
                  <c:v>0.0136262066932849</c:v>
                </c:pt>
                <c:pt idx="12">
                  <c:v>0.0116851463056089</c:v>
                </c:pt>
                <c:pt idx="13">
                  <c:v>0.0116885524342549</c:v>
                </c:pt>
                <c:pt idx="14">
                  <c:v>0.00702364607914332</c:v>
                </c:pt>
                <c:pt idx="15">
                  <c:v>0.00911097537465879</c:v>
                </c:pt>
                <c:pt idx="16">
                  <c:v>0.0184858925396621</c:v>
                </c:pt>
                <c:pt idx="17">
                  <c:v>0.00677553360932305</c:v>
                </c:pt>
                <c:pt idx="18">
                  <c:v>0.00677553360913774</c:v>
                </c:pt>
                <c:pt idx="19">
                  <c:v>0.0067755336093273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0.013457</c:v>
                </c:pt>
                <c:pt idx="1">
                  <c:v>0.015432</c:v>
                </c:pt>
                <c:pt idx="2">
                  <c:v>0.017547</c:v>
                </c:pt>
                <c:pt idx="3">
                  <c:v>0.017045</c:v>
                </c:pt>
                <c:pt idx="4">
                  <c:v>0.017272</c:v>
                </c:pt>
                <c:pt idx="5">
                  <c:v>0.016479</c:v>
                </c:pt>
                <c:pt idx="6">
                  <c:v>0.013457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0.011713</c:v>
                </c:pt>
                <c:pt idx="13">
                  <c:v>0.011716</c:v>
                </c:pt>
                <c:pt idx="14">
                  <c:v>0.007566</c:v>
                </c:pt>
                <c:pt idx="15">
                  <c:v>0.009398</c:v>
                </c:pt>
                <c:pt idx="16">
                  <c:v>0.017626</c:v>
                </c:pt>
                <c:pt idx="17">
                  <c:v>0.005491</c:v>
                </c:pt>
                <c:pt idx="18">
                  <c:v>0.003256</c:v>
                </c:pt>
                <c:pt idx="19">
                  <c:v>0.006689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0.0134</c:v>
                </c:pt>
                <c:pt idx="1">
                  <c:v>0.0157</c:v>
                </c:pt>
                <c:pt idx="2">
                  <c:v>0.0177</c:v>
                </c:pt>
                <c:pt idx="3">
                  <c:v>0.0177</c:v>
                </c:pt>
                <c:pt idx="4">
                  <c:v>0.0177</c:v>
                </c:pt>
                <c:pt idx="5">
                  <c:v>0.0166</c:v>
                </c:pt>
                <c:pt idx="6">
                  <c:v>0.0134</c:v>
                </c:pt>
                <c:pt idx="7">
                  <c:v>0.0173</c:v>
                </c:pt>
                <c:pt idx="8">
                  <c:v>0.0173</c:v>
                </c:pt>
                <c:pt idx="9">
                  <c:v>0.0147</c:v>
                </c:pt>
                <c:pt idx="10">
                  <c:v>0.0158</c:v>
                </c:pt>
                <c:pt idx="11">
                  <c:v>0.0134</c:v>
                </c:pt>
                <c:pt idx="12">
                  <c:v>0.0115</c:v>
                </c:pt>
                <c:pt idx="13">
                  <c:v>0.0115</c:v>
                </c:pt>
                <c:pt idx="14">
                  <c:v>0.0106</c:v>
                </c:pt>
                <c:pt idx="15">
                  <c:v>0.0107</c:v>
                </c:pt>
                <c:pt idx="16">
                  <c:v>0.0173</c:v>
                </c:pt>
                <c:pt idx="17">
                  <c:v>0.00677</c:v>
                </c:pt>
                <c:pt idx="18">
                  <c:v>0.00634</c:v>
                </c:pt>
                <c:pt idx="19">
                  <c:v>0.00763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0.0135208662376408</c:v>
                </c:pt>
                <c:pt idx="1">
                  <c:v>0.0155018185650859</c:v>
                </c:pt>
                <c:pt idx="2">
                  <c:v>0.0177024673998511</c:v>
                </c:pt>
                <c:pt idx="3">
                  <c:v>0.0178234507595427</c:v>
                </c:pt>
                <c:pt idx="4">
                  <c:v>0.0177074138951087</c:v>
                </c:pt>
                <c:pt idx="5">
                  <c:v>0.0169454110961472</c:v>
                </c:pt>
                <c:pt idx="6">
                  <c:v>0.0135208309429456</c:v>
                </c:pt>
                <c:pt idx="7">
                  <c:v>0.0160652089878077</c:v>
                </c:pt>
                <c:pt idx="8">
                  <c:v>0.0160652089878077</c:v>
                </c:pt>
                <c:pt idx="9">
                  <c:v>0.0147133142644415</c:v>
                </c:pt>
                <c:pt idx="10">
                  <c:v>0.0160652089879784</c:v>
                </c:pt>
                <c:pt idx="11">
                  <c:v>0.0135208662365687</c:v>
                </c:pt>
                <c:pt idx="12">
                  <c:v>0.0113797463480063</c:v>
                </c:pt>
                <c:pt idx="13">
                  <c:v>0.0113897314816845</c:v>
                </c:pt>
                <c:pt idx="14">
                  <c:v>0.00710396981310516</c:v>
                </c:pt>
                <c:pt idx="15">
                  <c:v>0.00897452192521337</c:v>
                </c:pt>
                <c:pt idx="16">
                  <c:v>0.0178484696525521</c:v>
                </c:pt>
                <c:pt idx="17">
                  <c:v>0.00633020161537952</c:v>
                </c:pt>
                <c:pt idx="18">
                  <c:v>0.00375859108550771</c:v>
                </c:pt>
                <c:pt idx="19">
                  <c:v>0.00677851055837747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428488"/>
        <c:axId val="-2044433384"/>
      </c:barChart>
      <c:catAx>
        <c:axId val="-204442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43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4333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428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"/>
          <c:y val="0.932572050027189"/>
          <c:w val="0.73307873141828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73865725163933"/>
          <c:y val="0.169222403480152"/>
          <c:w val="0.92097820735782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0.0024658</c:v>
                </c:pt>
                <c:pt idx="1">
                  <c:v>0.0047326</c:v>
                </c:pt>
                <c:pt idx="2">
                  <c:v>0.0043671</c:v>
                </c:pt>
                <c:pt idx="3">
                  <c:v>-0.000365499999999998</c:v>
                </c:pt>
                <c:pt idx="4">
                  <c:v>0.0045871</c:v>
                </c:pt>
                <c:pt idx="5">
                  <c:v>-0.000219999999999998</c:v>
                </c:pt>
                <c:pt idx="6">
                  <c:v>0.0034739</c:v>
                </c:pt>
                <c:pt idx="7">
                  <c:v>0.000149099999999999</c:v>
                </c:pt>
                <c:pt idx="8">
                  <c:v>0.0036593</c:v>
                </c:pt>
                <c:pt idx="9">
                  <c:v>0.0035512</c:v>
                </c:pt>
                <c:pt idx="10">
                  <c:v>0.0010125</c:v>
                </c:pt>
                <c:pt idx="11">
                  <c:v>0.0029463</c:v>
                </c:pt>
                <c:pt idx="12">
                  <c:v>2.8499999999999E-5</c:v>
                </c:pt>
                <c:pt idx="13">
                  <c:v>-0.0015646</c:v>
                </c:pt>
                <c:pt idx="14">
                  <c:v>0.000151700000000001</c:v>
                </c:pt>
                <c:pt idx="15">
                  <c:v>0.01039209</c:v>
                </c:pt>
                <c:pt idx="16">
                  <c:v>-0.00473055</c:v>
                </c:pt>
                <c:pt idx="17">
                  <c:v>0.0009051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0.005</c:v>
                </c:pt>
                <c:pt idx="1">
                  <c:v>0.0039</c:v>
                </c:pt>
                <c:pt idx="2">
                  <c:v>0.004</c:v>
                </c:pt>
                <c:pt idx="3">
                  <c:v>9.99999999999994E-5</c:v>
                </c:pt>
                <c:pt idx="4">
                  <c:v>0.0039</c:v>
                </c:pt>
                <c:pt idx="5">
                  <c:v>9.99999999999994E-5</c:v>
                </c:pt>
                <c:pt idx="6">
                  <c:v>0.0061</c:v>
                </c:pt>
                <c:pt idx="7">
                  <c:v>0.0</c:v>
                </c:pt>
                <c:pt idx="8">
                  <c:v>0.0032</c:v>
                </c:pt>
                <c:pt idx="9">
                  <c:v>0.0031</c:v>
                </c:pt>
                <c:pt idx="10">
                  <c:v>0.000899999999999999</c:v>
                </c:pt>
                <c:pt idx="11">
                  <c:v>0.0018</c:v>
                </c:pt>
                <c:pt idx="12">
                  <c:v>0.0</c:v>
                </c:pt>
                <c:pt idx="13">
                  <c:v>-0.0019</c:v>
                </c:pt>
                <c:pt idx="14">
                  <c:v>0.0</c:v>
                </c:pt>
                <c:pt idx="15">
                  <c:v>0.0103</c:v>
                </c:pt>
                <c:pt idx="16">
                  <c:v>-0.0038</c:v>
                </c:pt>
                <c:pt idx="17">
                  <c:v>0.0072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0.0052</c:v>
                </c:pt>
                <c:pt idx="1">
                  <c:v>0.0039</c:v>
                </c:pt>
                <c:pt idx="2">
                  <c:v>0.004</c:v>
                </c:pt>
                <c:pt idx="3">
                  <c:v>9.99999999999994E-5</c:v>
                </c:pt>
                <c:pt idx="4">
                  <c:v>0.0037</c:v>
                </c:pt>
                <c:pt idx="5">
                  <c:v>0.000300000000000002</c:v>
                </c:pt>
                <c:pt idx="6">
                  <c:v>0.0062</c:v>
                </c:pt>
                <c:pt idx="7">
                  <c:v>0.0</c:v>
                </c:pt>
                <c:pt idx="8">
                  <c:v>0.0033</c:v>
                </c:pt>
                <c:pt idx="9">
                  <c:v>0.0032</c:v>
                </c:pt>
                <c:pt idx="10">
                  <c:v>0.000399999999999999</c:v>
                </c:pt>
                <c:pt idx="11">
                  <c:v>0.0019</c:v>
                </c:pt>
                <c:pt idx="12">
                  <c:v>0.0</c:v>
                </c:pt>
                <c:pt idx="13">
                  <c:v>-0.0019</c:v>
                </c:pt>
                <c:pt idx="14">
                  <c:v>0.000100000000000001</c:v>
                </c:pt>
                <c:pt idx="15">
                  <c:v>0.0102</c:v>
                </c:pt>
                <c:pt idx="16">
                  <c:v>-0.0037</c:v>
                </c:pt>
                <c:pt idx="17">
                  <c:v>0.0059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0.002011219711172</c:v>
                </c:pt>
                <c:pt idx="1">
                  <c:v>0.0041811246896841</c:v>
                </c:pt>
                <c:pt idx="2">
                  <c:v>0.0043073972643377</c:v>
                </c:pt>
                <c:pt idx="3">
                  <c:v>0.000126272574653599</c:v>
                </c:pt>
                <c:pt idx="4">
                  <c:v>0.0041607821758343</c:v>
                </c:pt>
                <c:pt idx="5">
                  <c:v>0.000146615088503398</c:v>
                </c:pt>
                <c:pt idx="6">
                  <c:v>0.0035636095457523</c:v>
                </c:pt>
                <c:pt idx="7">
                  <c:v>0.000233988846594599</c:v>
                </c:pt>
                <c:pt idx="8">
                  <c:v>0.0032500319849035</c:v>
                </c:pt>
                <c:pt idx="9">
                  <c:v>0.0</c:v>
                </c:pt>
                <c:pt idx="10">
                  <c:v>0.000966390044650999</c:v>
                </c:pt>
                <c:pt idx="11">
                  <c:v>0.0025083104601386</c:v>
                </c:pt>
                <c:pt idx="12">
                  <c:v>1.36969949271482E-12</c:v>
                </c:pt>
                <c:pt idx="13">
                  <c:v>-0.0019410603863063</c:v>
                </c:pt>
                <c:pt idx="14">
                  <c:v>3.40612864600104E-6</c:v>
                </c:pt>
                <c:pt idx="15">
                  <c:v>0.0114622464605188</c:v>
                </c:pt>
                <c:pt idx="16">
                  <c:v>-0.00490961269628585</c:v>
                </c:pt>
                <c:pt idx="17">
                  <c:v>1.8956017311389E-13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0.001975</c:v>
                </c:pt>
                <c:pt idx="1">
                  <c:v>0.00409</c:v>
                </c:pt>
                <c:pt idx="2">
                  <c:v>0.003588</c:v>
                </c:pt>
                <c:pt idx="3">
                  <c:v>-0.000501999999999999</c:v>
                </c:pt>
                <c:pt idx="4">
                  <c:v>0.003815</c:v>
                </c:pt>
                <c:pt idx="5">
                  <c:v>-0.000226999999999998</c:v>
                </c:pt>
                <c:pt idx="6">
                  <c:v>0.003022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-0.001744</c:v>
                </c:pt>
                <c:pt idx="14">
                  <c:v>3.00000000000127E-6</c:v>
                </c:pt>
                <c:pt idx="15">
                  <c:v>0.01006</c:v>
                </c:pt>
                <c:pt idx="16">
                  <c:v>-0.006222</c:v>
                </c:pt>
                <c:pt idx="17">
                  <c:v>0.003433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0.0023</c:v>
                </c:pt>
                <c:pt idx="1">
                  <c:v>0.0043</c:v>
                </c:pt>
                <c:pt idx="2">
                  <c:v>0.0043</c:v>
                </c:pt>
                <c:pt idx="3">
                  <c:v>0.0</c:v>
                </c:pt>
                <c:pt idx="4">
                  <c:v>0.0043</c:v>
                </c:pt>
                <c:pt idx="5">
                  <c:v>0.0</c:v>
                </c:pt>
                <c:pt idx="6">
                  <c:v>0.0032</c:v>
                </c:pt>
                <c:pt idx="7">
                  <c:v>0.0</c:v>
                </c:pt>
                <c:pt idx="8">
                  <c:v>0.0039</c:v>
                </c:pt>
                <c:pt idx="9">
                  <c:v>0.0039</c:v>
                </c:pt>
                <c:pt idx="10">
                  <c:v>0.0013</c:v>
                </c:pt>
                <c:pt idx="11">
                  <c:v>0.0024</c:v>
                </c:pt>
                <c:pt idx="12">
                  <c:v>0.0</c:v>
                </c:pt>
                <c:pt idx="13">
                  <c:v>-0.0019</c:v>
                </c:pt>
                <c:pt idx="14">
                  <c:v>0.0</c:v>
                </c:pt>
                <c:pt idx="15">
                  <c:v>0.0067</c:v>
                </c:pt>
                <c:pt idx="16">
                  <c:v>-0.00473</c:v>
                </c:pt>
                <c:pt idx="17">
                  <c:v>0.00129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0.00198095232744514</c:v>
                </c:pt>
                <c:pt idx="1">
                  <c:v>0.00418160116221027</c:v>
                </c:pt>
                <c:pt idx="2">
                  <c:v>0.00430258452190189</c:v>
                </c:pt>
                <c:pt idx="3">
                  <c:v>0.000120983359691622</c:v>
                </c:pt>
                <c:pt idx="4">
                  <c:v>0.00418654765746788</c:v>
                </c:pt>
                <c:pt idx="5">
                  <c:v>0.000116036864434017</c:v>
                </c:pt>
                <c:pt idx="6">
                  <c:v>0.00342454485850643</c:v>
                </c:pt>
                <c:pt idx="7">
                  <c:v>-3.52946951682337E-8</c:v>
                </c:pt>
                <c:pt idx="8">
                  <c:v>0.00254434275016694</c:v>
                </c:pt>
                <c:pt idx="9">
                  <c:v>0.00254434275016694</c:v>
                </c:pt>
                <c:pt idx="10">
                  <c:v>0.00119244802680068</c:v>
                </c:pt>
                <c:pt idx="11">
                  <c:v>0.00254434275033757</c:v>
                </c:pt>
                <c:pt idx="12">
                  <c:v>-1.07211808875185E-12</c:v>
                </c:pt>
                <c:pt idx="13">
                  <c:v>-0.00214111988963451</c:v>
                </c:pt>
                <c:pt idx="14">
                  <c:v>9.98513367819753E-6</c:v>
                </c:pt>
                <c:pt idx="15">
                  <c:v>0.010744499839447</c:v>
                </c:pt>
                <c:pt idx="16">
                  <c:v>-0.00504954473262678</c:v>
                </c:pt>
                <c:pt idx="17">
                  <c:v>0.00301991947286976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593016"/>
        <c:axId val="-2038601592"/>
      </c:barChart>
      <c:catAx>
        <c:axId val="-203859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601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601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10223803590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593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9"/>
          <c:y val="0.932572050027189"/>
          <c:w val="0.7295330647487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69691302460666"/>
          <c:y val="0.169222403480152"/>
          <c:w val="0.901395649628148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0.00187685</c:v>
                </c:pt>
                <c:pt idx="1">
                  <c:v>0.00187686</c:v>
                </c:pt>
                <c:pt idx="2">
                  <c:v>0.00187685</c:v>
                </c:pt>
                <c:pt idx="3">
                  <c:v>0.00187685</c:v>
                </c:pt>
                <c:pt idx="4">
                  <c:v>0.00187685</c:v>
                </c:pt>
                <c:pt idx="5">
                  <c:v>0.00187685</c:v>
                </c:pt>
                <c:pt idx="6">
                  <c:v>0.00187685</c:v>
                </c:pt>
                <c:pt idx="7">
                  <c:v>0.00187685</c:v>
                </c:pt>
                <c:pt idx="8">
                  <c:v>0.00187685</c:v>
                </c:pt>
                <c:pt idx="9">
                  <c:v>0.00187685</c:v>
                </c:pt>
                <c:pt idx="10">
                  <c:v>0.00187685</c:v>
                </c:pt>
                <c:pt idx="11">
                  <c:v>0.00187685</c:v>
                </c:pt>
                <c:pt idx="12">
                  <c:v>0.00682756</c:v>
                </c:pt>
                <c:pt idx="13">
                  <c:v>0.00682756</c:v>
                </c:pt>
                <c:pt idx="14">
                  <c:v>0.00610296</c:v>
                </c:pt>
                <c:pt idx="15">
                  <c:v>0.00682149</c:v>
                </c:pt>
                <c:pt idx="16">
                  <c:v>0.00683562</c:v>
                </c:pt>
                <c:pt idx="17">
                  <c:v>0.00620797</c:v>
                </c:pt>
                <c:pt idx="18">
                  <c:v>0.00410963</c:v>
                </c:pt>
                <c:pt idx="19">
                  <c:v>0.00620797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0.0017</c:v>
                </c:pt>
                <c:pt idx="1">
                  <c:v>0.0017</c:v>
                </c:pt>
                <c:pt idx="2">
                  <c:v>0.0017</c:v>
                </c:pt>
                <c:pt idx="3">
                  <c:v>0.0017</c:v>
                </c:pt>
                <c:pt idx="4">
                  <c:v>0.0017</c:v>
                </c:pt>
                <c:pt idx="5">
                  <c:v>0.0017</c:v>
                </c:pt>
                <c:pt idx="6">
                  <c:v>0.0017</c:v>
                </c:pt>
                <c:pt idx="7">
                  <c:v>0.0017</c:v>
                </c:pt>
                <c:pt idx="8">
                  <c:v>0.0017</c:v>
                </c:pt>
                <c:pt idx="9">
                  <c:v>0.0017</c:v>
                </c:pt>
                <c:pt idx="10">
                  <c:v>0.0017</c:v>
                </c:pt>
                <c:pt idx="11">
                  <c:v>0.0017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0.0017</c:v>
                </c:pt>
                <c:pt idx="1">
                  <c:v>0.0017</c:v>
                </c:pt>
                <c:pt idx="2">
                  <c:v>0.0017</c:v>
                </c:pt>
                <c:pt idx="3">
                  <c:v>0.0017</c:v>
                </c:pt>
                <c:pt idx="4">
                  <c:v>0.0017</c:v>
                </c:pt>
                <c:pt idx="5">
                  <c:v>0.0017</c:v>
                </c:pt>
                <c:pt idx="6">
                  <c:v>0.0017</c:v>
                </c:pt>
                <c:pt idx="7">
                  <c:v>0.0017</c:v>
                </c:pt>
                <c:pt idx="8">
                  <c:v>0.0017</c:v>
                </c:pt>
                <c:pt idx="9">
                  <c:v>0.0017</c:v>
                </c:pt>
                <c:pt idx="10">
                  <c:v>0.0017</c:v>
                </c:pt>
                <c:pt idx="11">
                  <c:v>0.0017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0.00192770342204335</c:v>
                </c:pt>
                <c:pt idx="1">
                  <c:v>0.0019433116500102</c:v>
                </c:pt>
                <c:pt idx="2">
                  <c:v>0.00193357062811095</c:v>
                </c:pt>
                <c:pt idx="3">
                  <c:v>0.00192768638621351</c:v>
                </c:pt>
                <c:pt idx="4">
                  <c:v>0.00192768638621351</c:v>
                </c:pt>
                <c:pt idx="5">
                  <c:v>0.00192770342204335</c:v>
                </c:pt>
                <c:pt idx="6">
                  <c:v>0.00192770339972493</c:v>
                </c:pt>
                <c:pt idx="7">
                  <c:v>0.0019277034242487</c:v>
                </c:pt>
                <c:pt idx="8">
                  <c:v>0.0</c:v>
                </c:pt>
                <c:pt idx="9">
                  <c:v>0.00192770342076213</c:v>
                </c:pt>
                <c:pt idx="10">
                  <c:v>0.0019277034242487</c:v>
                </c:pt>
                <c:pt idx="11">
                  <c:v>0.00192770342029904</c:v>
                </c:pt>
                <c:pt idx="12">
                  <c:v>0.00700484487156822</c:v>
                </c:pt>
                <c:pt idx="13">
                  <c:v>0.0070048448777472</c:v>
                </c:pt>
                <c:pt idx="14">
                  <c:v>0.00652130778959682</c:v>
                </c:pt>
                <c:pt idx="15">
                  <c:v>0.00698469149217326</c:v>
                </c:pt>
                <c:pt idx="16">
                  <c:v>0.00704213062051484</c:v>
                </c:pt>
                <c:pt idx="17">
                  <c:v>0.00673479433454579</c:v>
                </c:pt>
                <c:pt idx="18">
                  <c:v>0.00381856897227554</c:v>
                </c:pt>
                <c:pt idx="19">
                  <c:v>0.0067755336093234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0.001968</c:v>
                </c:pt>
                <c:pt idx="1">
                  <c:v>0.002019</c:v>
                </c:pt>
                <c:pt idx="2">
                  <c:v>0.001968</c:v>
                </c:pt>
                <c:pt idx="3">
                  <c:v>0.001968</c:v>
                </c:pt>
                <c:pt idx="4">
                  <c:v>0.001968</c:v>
                </c:pt>
                <c:pt idx="5">
                  <c:v>0.001968</c:v>
                </c:pt>
                <c:pt idx="6">
                  <c:v>0.001968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0.006908</c:v>
                </c:pt>
                <c:pt idx="13">
                  <c:v>0.006908</c:v>
                </c:pt>
                <c:pt idx="14">
                  <c:v>0.006525</c:v>
                </c:pt>
                <c:pt idx="15">
                  <c:v>0.006908</c:v>
                </c:pt>
                <c:pt idx="16">
                  <c:v>0.006909</c:v>
                </c:pt>
                <c:pt idx="17">
                  <c:v>0.005454</c:v>
                </c:pt>
                <c:pt idx="18">
                  <c:v>0.003253</c:v>
                </c:pt>
                <c:pt idx="19">
                  <c:v>0.006685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0.00197</c:v>
                </c:pt>
                <c:pt idx="1">
                  <c:v>0.00196</c:v>
                </c:pt>
                <c:pt idx="2">
                  <c:v>0.00197</c:v>
                </c:pt>
                <c:pt idx="3">
                  <c:v>0.00197</c:v>
                </c:pt>
                <c:pt idx="4">
                  <c:v>0.00197</c:v>
                </c:pt>
                <c:pt idx="5">
                  <c:v>0.00197</c:v>
                </c:pt>
                <c:pt idx="6">
                  <c:v>0.00197</c:v>
                </c:pt>
                <c:pt idx="7">
                  <c:v>0.00197</c:v>
                </c:pt>
                <c:pt idx="8">
                  <c:v>0.00197</c:v>
                </c:pt>
                <c:pt idx="9">
                  <c:v>0.00197</c:v>
                </c:pt>
                <c:pt idx="10">
                  <c:v>0.00197</c:v>
                </c:pt>
                <c:pt idx="11">
                  <c:v>0.00197</c:v>
                </c:pt>
                <c:pt idx="12">
                  <c:v>0.0103</c:v>
                </c:pt>
                <c:pt idx="13">
                  <c:v>0.0105</c:v>
                </c:pt>
                <c:pt idx="14">
                  <c:v>0.00657</c:v>
                </c:pt>
                <c:pt idx="15">
                  <c:v>0.00783</c:v>
                </c:pt>
                <c:pt idx="16">
                  <c:v>0.0154</c:v>
                </c:pt>
                <c:pt idx="17">
                  <c:v>0.00663</c:v>
                </c:pt>
                <c:pt idx="18">
                  <c:v>0.0042</c:v>
                </c:pt>
                <c:pt idx="19">
                  <c:v>0.007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0.00192918820857744</c:v>
                </c:pt>
                <c:pt idx="1">
                  <c:v>0.00194346707500448</c:v>
                </c:pt>
                <c:pt idx="2">
                  <c:v>0.00193510777838017</c:v>
                </c:pt>
                <c:pt idx="3">
                  <c:v>0.00192919843885348</c:v>
                </c:pt>
                <c:pt idx="4">
                  <c:v>0.00192919843885348</c:v>
                </c:pt>
                <c:pt idx="5">
                  <c:v>0.00192918820857744</c:v>
                </c:pt>
                <c:pt idx="6">
                  <c:v>0.00192918818621733</c:v>
                </c:pt>
                <c:pt idx="7">
                  <c:v>0.00192918817272749</c:v>
                </c:pt>
                <c:pt idx="8">
                  <c:v>0.00192918817272749</c:v>
                </c:pt>
                <c:pt idx="9">
                  <c:v>0.00192918817084516</c:v>
                </c:pt>
                <c:pt idx="10">
                  <c:v>0.00192918817272749</c:v>
                </c:pt>
                <c:pt idx="11">
                  <c:v>0.00192918817180648</c:v>
                </c:pt>
                <c:pt idx="12">
                  <c:v>0.00701894931328744</c:v>
                </c:pt>
                <c:pt idx="13">
                  <c:v>0.00701894931328744</c:v>
                </c:pt>
                <c:pt idx="14">
                  <c:v>0.00625619020100047</c:v>
                </c:pt>
                <c:pt idx="15">
                  <c:v>0.00699240500822138</c:v>
                </c:pt>
                <c:pt idx="16">
                  <c:v>0.00705789647295578</c:v>
                </c:pt>
                <c:pt idx="17">
                  <c:v>0.00626102612855215</c:v>
                </c:pt>
                <c:pt idx="18">
                  <c:v>0.00371842792084845</c:v>
                </c:pt>
                <c:pt idx="19">
                  <c:v>0.0067785105583738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676856"/>
        <c:axId val="-2015682536"/>
      </c:barChart>
      <c:catAx>
        <c:axId val="-201567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682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682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97227610007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676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9"/>
          <c:y val="0.932572050027189"/>
          <c:w val="0.73307873141828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44363072817896"/>
          <c:y val="0.169222403480152"/>
          <c:w val="0.913928472592425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</c:v>
                </c:pt>
                <c:pt idx="1">
                  <c:v>58.33070091324161</c:v>
                </c:pt>
                <c:pt idx="2">
                  <c:v>52.00530301369875</c:v>
                </c:pt>
                <c:pt idx="3">
                  <c:v>50.84447054794528</c:v>
                </c:pt>
                <c:pt idx="4">
                  <c:v>51.08503204337903</c:v>
                </c:pt>
                <c:pt idx="5">
                  <c:v>45.48395562785403</c:v>
                </c:pt>
                <c:pt idx="6">
                  <c:v>41.03347398401826</c:v>
                </c:pt>
                <c:pt idx="7">
                  <c:v>50.77089772831047</c:v>
                </c:pt>
                <c:pt idx="8">
                  <c:v>50.49709894977157</c:v>
                </c:pt>
                <c:pt idx="9">
                  <c:v>48.77936800228333</c:v>
                </c:pt>
                <c:pt idx="10">
                  <c:v>48.82194484018274</c:v>
                </c:pt>
                <c:pt idx="11">
                  <c:v>48.32976866438373</c:v>
                </c:pt>
                <c:pt idx="12">
                  <c:v>66.52612220319625</c:v>
                </c:pt>
                <c:pt idx="13">
                  <c:v>57.04763188997816</c:v>
                </c:pt>
                <c:pt idx="14">
                  <c:v>54.7000728213508</c:v>
                </c:pt>
                <c:pt idx="15">
                  <c:v>69.87445598173498</c:v>
                </c:pt>
                <c:pt idx="16">
                  <c:v>68.67737526255728</c:v>
                </c:pt>
                <c:pt idx="17">
                  <c:v>61.467399063927</c:v>
                </c:pt>
                <c:pt idx="18">
                  <c:v>46.7299398744293</c:v>
                </c:pt>
                <c:pt idx="19">
                  <c:v>48.52098203196381</c:v>
                </c:pt>
                <c:pt idx="20">
                  <c:v>36.62487599315072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0.0</c:v>
                </c:pt>
                <c:pt idx="13">
                  <c:v>57.47</c:v>
                </c:pt>
                <c:pt idx="14">
                  <c:v>57.36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0.0</c:v>
                </c:pt>
                <c:pt idx="13">
                  <c:v>57.47</c:v>
                </c:pt>
                <c:pt idx="14">
                  <c:v>57.36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</c:v>
                </c:pt>
                <c:pt idx="1">
                  <c:v>58.55118971365172</c:v>
                </c:pt>
                <c:pt idx="2">
                  <c:v>51.84073213359719</c:v>
                </c:pt>
                <c:pt idx="3">
                  <c:v>51.17648053790212</c:v>
                </c:pt>
                <c:pt idx="4">
                  <c:v>51.14792944635849</c:v>
                </c:pt>
                <c:pt idx="5">
                  <c:v>45.1731322315177</c:v>
                </c:pt>
                <c:pt idx="6">
                  <c:v>42.36948589413783</c:v>
                </c:pt>
                <c:pt idx="7">
                  <c:v>52.54853969492693</c:v>
                </c:pt>
                <c:pt idx="8">
                  <c:v>0.0</c:v>
                </c:pt>
                <c:pt idx="9">
                  <c:v>49.39810770769826</c:v>
                </c:pt>
                <c:pt idx="10">
                  <c:v>49.60023137086997</c:v>
                </c:pt>
                <c:pt idx="11">
                  <c:v>48.82883839042838</c:v>
                </c:pt>
                <c:pt idx="12">
                  <c:v>59.1975771486797</c:v>
                </c:pt>
                <c:pt idx="13">
                  <c:v>57.32189972846286</c:v>
                </c:pt>
                <c:pt idx="14">
                  <c:v>57.43607252935817</c:v>
                </c:pt>
                <c:pt idx="15">
                  <c:v>61.40491558436528</c:v>
                </c:pt>
                <c:pt idx="16">
                  <c:v>60.75236159767146</c:v>
                </c:pt>
                <c:pt idx="17">
                  <c:v>54.99444459384054</c:v>
                </c:pt>
                <c:pt idx="18">
                  <c:v>48.97327338784215</c:v>
                </c:pt>
                <c:pt idx="19">
                  <c:v>46.30718879493556</c:v>
                </c:pt>
                <c:pt idx="20">
                  <c:v>38.63059836531541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</c:v>
                </c:pt>
                <c:pt idx="2">
                  <c:v>51.10342465753446</c:v>
                </c:pt>
                <c:pt idx="3">
                  <c:v>50.08481735159827</c:v>
                </c:pt>
                <c:pt idx="4">
                  <c:v>50.29668949771715</c:v>
                </c:pt>
                <c:pt idx="5">
                  <c:v>44.31621004566217</c:v>
                </c:pt>
                <c:pt idx="6">
                  <c:v>40.87100456621188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65.9418949771712</c:v>
                </c:pt>
                <c:pt idx="13">
                  <c:v>57.07216775598879</c:v>
                </c:pt>
                <c:pt idx="14">
                  <c:v>57.06154684095605</c:v>
                </c:pt>
                <c:pt idx="15">
                  <c:v>70.22682648401693</c:v>
                </c:pt>
                <c:pt idx="16">
                  <c:v>68.231392694062</c:v>
                </c:pt>
                <c:pt idx="17">
                  <c:v>60.138698630132</c:v>
                </c:pt>
                <c:pt idx="18">
                  <c:v>41.4515981735217</c:v>
                </c:pt>
                <c:pt idx="19">
                  <c:v>40.0509132420057</c:v>
                </c:pt>
                <c:pt idx="20">
                  <c:v>36.87465753424964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47.9538131904797</c:v>
                </c:pt>
                <c:pt idx="1">
                  <c:v>58.00589398600127</c:v>
                </c:pt>
                <c:pt idx="2">
                  <c:v>51.45505314165513</c:v>
                </c:pt>
                <c:pt idx="3">
                  <c:v>50.61418410174702</c:v>
                </c:pt>
                <c:pt idx="4">
                  <c:v>50.65511895111272</c:v>
                </c:pt>
                <c:pt idx="5">
                  <c:v>44.61016722328392</c:v>
                </c:pt>
                <c:pt idx="6">
                  <c:v>41.38332987651411</c:v>
                </c:pt>
                <c:pt idx="7">
                  <c:v>53.70273684547528</c:v>
                </c:pt>
                <c:pt idx="8">
                  <c:v>53.70273684547528</c:v>
                </c:pt>
                <c:pt idx="9">
                  <c:v>51.32964543878001</c:v>
                </c:pt>
                <c:pt idx="10">
                  <c:v>51.64588214373367</c:v>
                </c:pt>
                <c:pt idx="11">
                  <c:v>50.23051164480794</c:v>
                </c:pt>
                <c:pt idx="12">
                  <c:v>57.7561512242855</c:v>
                </c:pt>
                <c:pt idx="13">
                  <c:v>55.6600815892233</c:v>
                </c:pt>
                <c:pt idx="14">
                  <c:v>55.77799583116164</c:v>
                </c:pt>
                <c:pt idx="15">
                  <c:v>60.62477036474644</c:v>
                </c:pt>
                <c:pt idx="16">
                  <c:v>59.41774267584261</c:v>
                </c:pt>
                <c:pt idx="17">
                  <c:v>53.6073543850689</c:v>
                </c:pt>
                <c:pt idx="18">
                  <c:v>46.40911141015033</c:v>
                </c:pt>
                <c:pt idx="19">
                  <c:v>45.39056546213875</c:v>
                </c:pt>
                <c:pt idx="20">
                  <c:v>38.13004083445875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767496"/>
        <c:axId val="-2015785864"/>
      </c:barChart>
      <c:catAx>
        <c:axId val="-201576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785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785864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7674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"/>
          <c:y val="0.932572050027189"/>
          <c:w val="0.74483679551154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</c:v>
                </c:pt>
                <c:pt idx="2">
                  <c:v>2.229610445205424</c:v>
                </c:pt>
                <c:pt idx="3">
                  <c:v>-1.160832465753472</c:v>
                </c:pt>
                <c:pt idx="4">
                  <c:v>2.470171940639183</c:v>
                </c:pt>
                <c:pt idx="5">
                  <c:v>-0.240561495433759</c:v>
                </c:pt>
                <c:pt idx="6">
                  <c:v>-3.130904474885824</c:v>
                </c:pt>
                <c:pt idx="7">
                  <c:v>-7.581386118721596</c:v>
                </c:pt>
                <c:pt idx="8">
                  <c:v>2.156037625570619</c:v>
                </c:pt>
                <c:pt idx="9">
                  <c:v>1.882238847031715</c:v>
                </c:pt>
                <c:pt idx="10">
                  <c:v>0.164507899543473</c:v>
                </c:pt>
                <c:pt idx="11">
                  <c:v>0.207084737442884</c:v>
                </c:pt>
                <c:pt idx="12">
                  <c:v>-0.285091438356126</c:v>
                </c:pt>
                <c:pt idx="13">
                  <c:v>17.9112621004564</c:v>
                </c:pt>
                <c:pt idx="14">
                  <c:v>-2.347559068627354</c:v>
                </c:pt>
                <c:pt idx="15">
                  <c:v>-8.407056917807977</c:v>
                </c:pt>
                <c:pt idx="16">
                  <c:v>-19.79618232876696</c:v>
                </c:pt>
                <c:pt idx="17">
                  <c:v>-11.89610603881309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2.950000000000003</c:v>
                </c:pt>
                <c:pt idx="2">
                  <c:v>2.32</c:v>
                </c:pt>
                <c:pt idx="3">
                  <c:v>-0.630000000000002</c:v>
                </c:pt>
                <c:pt idx="4">
                  <c:v>2.43</c:v>
                </c:pt>
                <c:pt idx="5">
                  <c:v>-0.109999999999999</c:v>
                </c:pt>
                <c:pt idx="6">
                  <c:v>-2.809999999999995</c:v>
                </c:pt>
                <c:pt idx="7">
                  <c:v>-6.769999999999996</c:v>
                </c:pt>
                <c:pt idx="8">
                  <c:v>3.950000000000003</c:v>
                </c:pt>
                <c:pt idx="9">
                  <c:v>1.39</c:v>
                </c:pt>
                <c:pt idx="10">
                  <c:v>0.880000000000002</c:v>
                </c:pt>
                <c:pt idx="11">
                  <c:v>0.910000000000004</c:v>
                </c:pt>
                <c:pt idx="12">
                  <c:v>0.200000000000003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2.969999999999999</c:v>
                </c:pt>
                <c:pt idx="2">
                  <c:v>2.369999999999997</c:v>
                </c:pt>
                <c:pt idx="3">
                  <c:v>-0.600000000000001</c:v>
                </c:pt>
                <c:pt idx="4">
                  <c:v>2.449999999999996</c:v>
                </c:pt>
                <c:pt idx="5">
                  <c:v>-0.0799999999999983</c:v>
                </c:pt>
                <c:pt idx="6">
                  <c:v>-2.730000000000004</c:v>
                </c:pt>
                <c:pt idx="7">
                  <c:v>-6.79</c:v>
                </c:pt>
                <c:pt idx="8">
                  <c:v>3.969999999999999</c:v>
                </c:pt>
                <c:pt idx="9">
                  <c:v>1.350000000000001</c:v>
                </c:pt>
                <c:pt idx="10">
                  <c:v>0.689999999999998</c:v>
                </c:pt>
                <c:pt idx="11">
                  <c:v>1.019999999999996</c:v>
                </c:pt>
                <c:pt idx="12">
                  <c:v>0.289999999999999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</c:v>
                </c:pt>
                <c:pt idx="1">
                  <c:v>3.249385238050912</c:v>
                </c:pt>
                <c:pt idx="2">
                  <c:v>2.58513364235585</c:v>
                </c:pt>
                <c:pt idx="3">
                  <c:v>-0.664251595695063</c:v>
                </c:pt>
                <c:pt idx="4">
                  <c:v>2.556582550812216</c:v>
                </c:pt>
                <c:pt idx="5">
                  <c:v>0.0285510915436333</c:v>
                </c:pt>
                <c:pt idx="6">
                  <c:v>-3.418214664028568</c:v>
                </c:pt>
                <c:pt idx="7">
                  <c:v>-6.221861001408442</c:v>
                </c:pt>
                <c:pt idx="8">
                  <c:v>3.957192799380657</c:v>
                </c:pt>
                <c:pt idx="9">
                  <c:v>0.0</c:v>
                </c:pt>
                <c:pt idx="10">
                  <c:v>0.806760812151985</c:v>
                </c:pt>
                <c:pt idx="11">
                  <c:v>1.008884475323697</c:v>
                </c:pt>
                <c:pt idx="12">
                  <c:v>0.237491494882114</c:v>
                </c:pt>
                <c:pt idx="13">
                  <c:v>10.60623025313343</c:v>
                </c:pt>
                <c:pt idx="14">
                  <c:v>0.114172800895311</c:v>
                </c:pt>
                <c:pt idx="15">
                  <c:v>-6.410470990524743</c:v>
                </c:pt>
                <c:pt idx="16">
                  <c:v>-10.22430376083756</c:v>
                </c:pt>
                <c:pt idx="17">
                  <c:v>-7.676590429620148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</c:v>
                </c:pt>
                <c:pt idx="1">
                  <c:v>3.277283105022811</c:v>
                </c:pt>
                <c:pt idx="2">
                  <c:v>2.258675799086618</c:v>
                </c:pt>
                <c:pt idx="3">
                  <c:v>-1.018607305936193</c:v>
                </c:pt>
                <c:pt idx="4">
                  <c:v>2.470547945205503</c:v>
                </c:pt>
                <c:pt idx="5">
                  <c:v>-0.211872146118885</c:v>
                </c:pt>
                <c:pt idx="6">
                  <c:v>-3.509931506849476</c:v>
                </c:pt>
                <c:pt idx="7">
                  <c:v>-6.95513698629977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18.11575342465955</c:v>
                </c:pt>
                <c:pt idx="14">
                  <c:v>-0.0106209150327317</c:v>
                </c:pt>
                <c:pt idx="15">
                  <c:v>-10.08812785388493</c:v>
                </c:pt>
                <c:pt idx="16">
                  <c:v>-24.49029680364951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</c:v>
                </c:pt>
                <c:pt idx="1">
                  <c:v>2.009999999999998</c:v>
                </c:pt>
                <c:pt idx="2">
                  <c:v>2.770000000000003</c:v>
                </c:pt>
                <c:pt idx="3">
                  <c:v>0.760000000000005</c:v>
                </c:pt>
                <c:pt idx="4">
                  <c:v>2.850000000000001</c:v>
                </c:pt>
                <c:pt idx="5">
                  <c:v>-0.0799999999999983</c:v>
                </c:pt>
                <c:pt idx="6">
                  <c:v>-3.369999999999997</c:v>
                </c:pt>
                <c:pt idx="7">
                  <c:v>-6.719999999999999</c:v>
                </c:pt>
                <c:pt idx="8">
                  <c:v>4.079999999999998</c:v>
                </c:pt>
                <c:pt idx="9">
                  <c:v>1.82</c:v>
                </c:pt>
                <c:pt idx="10">
                  <c:v>0.829999999999998</c:v>
                </c:pt>
                <c:pt idx="11">
                  <c:v>1.240000000000002</c:v>
                </c:pt>
                <c:pt idx="12">
                  <c:v>0.299999999999997</c:v>
                </c:pt>
                <c:pt idx="13">
                  <c:v>15.8</c:v>
                </c:pt>
                <c:pt idx="14">
                  <c:v>0.109999999999999</c:v>
                </c:pt>
                <c:pt idx="15">
                  <c:v>-14.8</c:v>
                </c:pt>
                <c:pt idx="16">
                  <c:v>-24.13</c:v>
                </c:pt>
                <c:pt idx="17">
                  <c:v>-14.62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10.05208079552157</c:v>
                </c:pt>
                <c:pt idx="1">
                  <c:v>3.501239951175428</c:v>
                </c:pt>
                <c:pt idx="2">
                  <c:v>2.660370911267321</c:v>
                </c:pt>
                <c:pt idx="3">
                  <c:v>-0.840869039908107</c:v>
                </c:pt>
                <c:pt idx="4">
                  <c:v>2.701305760633026</c:v>
                </c:pt>
                <c:pt idx="5">
                  <c:v>-0.0409348493657049</c:v>
                </c:pt>
                <c:pt idx="6">
                  <c:v>-3.343645967195783</c:v>
                </c:pt>
                <c:pt idx="7">
                  <c:v>-6.570483313965589</c:v>
                </c:pt>
                <c:pt idx="8">
                  <c:v>5.748923654995586</c:v>
                </c:pt>
                <c:pt idx="9">
                  <c:v>5.748923654995586</c:v>
                </c:pt>
                <c:pt idx="10">
                  <c:v>3.375832248300306</c:v>
                </c:pt>
                <c:pt idx="11">
                  <c:v>3.692068953253972</c:v>
                </c:pt>
                <c:pt idx="12">
                  <c:v>2.276698454328248</c:v>
                </c:pt>
                <c:pt idx="13">
                  <c:v>9.802338033805803</c:v>
                </c:pt>
                <c:pt idx="14">
                  <c:v>0.117914241938337</c:v>
                </c:pt>
                <c:pt idx="15">
                  <c:v>-7.017415979677537</c:v>
                </c:pt>
                <c:pt idx="16">
                  <c:v>-11.34703981413517</c:v>
                </c:pt>
                <c:pt idx="17">
                  <c:v>-7.260524627679999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686232"/>
        <c:axId val="-2038683064"/>
      </c:barChart>
      <c:catAx>
        <c:axId val="-203868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683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6830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69114076890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686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54263999463996"/>
          <c:y val="0.169222403480152"/>
          <c:w val="0.9129383799278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68.7892</c:v>
                </c:pt>
                <c:pt idx="1">
                  <c:v>77.7029</c:v>
                </c:pt>
                <c:pt idx="2">
                  <c:v>81.83580000000001</c:v>
                </c:pt>
                <c:pt idx="3">
                  <c:v>76.6591</c:v>
                </c:pt>
                <c:pt idx="4">
                  <c:v>79.9293</c:v>
                </c:pt>
                <c:pt idx="5">
                  <c:v>68.7892</c:v>
                </c:pt>
                <c:pt idx="6">
                  <c:v>68.7892</c:v>
                </c:pt>
                <c:pt idx="7">
                  <c:v>83.7534</c:v>
                </c:pt>
                <c:pt idx="8">
                  <c:v>83.2247</c:v>
                </c:pt>
                <c:pt idx="9">
                  <c:v>70.8411</c:v>
                </c:pt>
                <c:pt idx="10">
                  <c:v>80.7087</c:v>
                </c:pt>
                <c:pt idx="11">
                  <c:v>68.7242</c:v>
                </c:pt>
                <c:pt idx="12">
                  <c:v>100.0</c:v>
                </c:pt>
                <c:pt idx="13">
                  <c:v>100.0</c:v>
                </c:pt>
                <c:pt idx="14">
                  <c:v>90.2299</c:v>
                </c:pt>
                <c:pt idx="15">
                  <c:v>100.0</c:v>
                </c:pt>
                <c:pt idx="16">
                  <c:v>100.0</c:v>
                </c:pt>
                <c:pt idx="17">
                  <c:v>91.0445</c:v>
                </c:pt>
                <c:pt idx="18">
                  <c:v>61.275</c:v>
                </c:pt>
                <c:pt idx="19">
                  <c:v>90.8772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69.35</c:v>
                </c:pt>
                <c:pt idx="1">
                  <c:v>100.18</c:v>
                </c:pt>
                <c:pt idx="2">
                  <c:v>83.41</c:v>
                </c:pt>
                <c:pt idx="3">
                  <c:v>78.46</c:v>
                </c:pt>
                <c:pt idx="4">
                  <c:v>81.37</c:v>
                </c:pt>
                <c:pt idx="5">
                  <c:v>81.12</c:v>
                </c:pt>
                <c:pt idx="6">
                  <c:v>69.35</c:v>
                </c:pt>
                <c:pt idx="7">
                  <c:v>85.57</c:v>
                </c:pt>
                <c:pt idx="8">
                  <c:v>84.79</c:v>
                </c:pt>
                <c:pt idx="9">
                  <c:v>74.51</c:v>
                </c:pt>
                <c:pt idx="10">
                  <c:v>78.43</c:v>
                </c:pt>
                <c:pt idx="11">
                  <c:v>69.35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68.85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</c:v>
                </c:pt>
                <c:pt idx="5">
                  <c:v>81.12</c:v>
                </c:pt>
                <c:pt idx="6">
                  <c:v>68.85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</c:v>
                </c:pt>
                <c:pt idx="11">
                  <c:v>68.85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</c:v>
                </c:pt>
                <c:pt idx="1">
                  <c:v>78.6439153155256</c:v>
                </c:pt>
                <c:pt idx="2">
                  <c:v>82.9665886571559</c:v>
                </c:pt>
                <c:pt idx="3">
                  <c:v>76.8754557056899</c:v>
                </c:pt>
                <c:pt idx="4">
                  <c:v>80.7959749615123</c:v>
                </c:pt>
                <c:pt idx="5">
                  <c:v>68.3673150296126</c:v>
                </c:pt>
                <c:pt idx="6">
                  <c:v>68.3671485477854</c:v>
                </c:pt>
                <c:pt idx="7">
                  <c:v>84.6363203893751</c:v>
                </c:pt>
                <c:pt idx="8">
                  <c:v>0.0</c:v>
                </c:pt>
                <c:pt idx="9">
                  <c:v>73.28404393068411</c:v>
                </c:pt>
                <c:pt idx="10">
                  <c:v>80.74271883765969</c:v>
                </c:pt>
                <c:pt idx="11">
                  <c:v>68.3673150362695</c:v>
                </c:pt>
                <c:pt idx="12">
                  <c:v>100.0</c:v>
                </c:pt>
                <c:pt idx="13">
                  <c:v>100.0</c:v>
                </c:pt>
                <c:pt idx="14">
                  <c:v>93.8136500455459</c:v>
                </c:pt>
                <c:pt idx="15">
                  <c:v>100.0</c:v>
                </c:pt>
                <c:pt idx="16">
                  <c:v>100.0</c:v>
                </c:pt>
                <c:pt idx="17">
                  <c:v>96.1602157807819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68.0</c:v>
                </c:pt>
                <c:pt idx="1">
                  <c:v>77.0</c:v>
                </c:pt>
                <c:pt idx="2">
                  <c:v>83.0</c:v>
                </c:pt>
                <c:pt idx="3">
                  <c:v>76.0</c:v>
                </c:pt>
                <c:pt idx="4">
                  <c:v>80.0</c:v>
                </c:pt>
                <c:pt idx="5">
                  <c:v>70.0</c:v>
                </c:pt>
                <c:pt idx="6">
                  <c:v>68.0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100.0</c:v>
                </c:pt>
                <c:pt idx="13">
                  <c:v>100.0</c:v>
                </c:pt>
                <c:pt idx="14">
                  <c:v>95.0</c:v>
                </c:pt>
                <c:pt idx="15">
                  <c:v>100.0</c:v>
                </c:pt>
                <c:pt idx="16">
                  <c:v>100.0</c:v>
                </c:pt>
                <c:pt idx="17">
                  <c:v>79.0</c:v>
                </c:pt>
                <c:pt idx="18">
                  <c:v>47.0</c:v>
                </c:pt>
                <c:pt idx="19">
                  <c:v>97.0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72.65000000000001</c:v>
                </c:pt>
                <c:pt idx="6">
                  <c:v>67.44</c:v>
                </c:pt>
                <c:pt idx="7">
                  <c:v>86.31</c:v>
                </c:pt>
                <c:pt idx="8">
                  <c:v>86.18000000000001</c:v>
                </c:pt>
                <c:pt idx="9">
                  <c:v>73.85</c:v>
                </c:pt>
                <c:pt idx="10">
                  <c:v>78.94</c:v>
                </c:pt>
                <c:pt idx="11">
                  <c:v>67.51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71.32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67.77799897000861</c:v>
                </c:pt>
                <c:pt idx="1">
                  <c:v>77.92582117073893</c:v>
                </c:pt>
                <c:pt idx="2">
                  <c:v>82.71414275440492</c:v>
                </c:pt>
                <c:pt idx="3">
                  <c:v>76.63813638346654</c:v>
                </c:pt>
                <c:pt idx="4">
                  <c:v>80.5453105252567</c:v>
                </c:pt>
                <c:pt idx="5">
                  <c:v>67.77799897000862</c:v>
                </c:pt>
                <c:pt idx="6">
                  <c:v>67.77782580643091</c:v>
                </c:pt>
                <c:pt idx="7">
                  <c:v>89.7506546444356</c:v>
                </c:pt>
                <c:pt idx="8">
                  <c:v>89.7506546444356</c:v>
                </c:pt>
                <c:pt idx="9">
                  <c:v>89.69192668302358</c:v>
                </c:pt>
                <c:pt idx="10">
                  <c:v>89.750940352762</c:v>
                </c:pt>
                <c:pt idx="11">
                  <c:v>72.19753137775437</c:v>
                </c:pt>
                <c:pt idx="12">
                  <c:v>100.0</c:v>
                </c:pt>
                <c:pt idx="13">
                  <c:v>100.0</c:v>
                </c:pt>
                <c:pt idx="14">
                  <c:v>89.98674824790205</c:v>
                </c:pt>
                <c:pt idx="15">
                  <c:v>100.0</c:v>
                </c:pt>
                <c:pt idx="16">
                  <c:v>100.0</c:v>
                </c:pt>
                <c:pt idx="17">
                  <c:v>89.2949712968361</c:v>
                </c:pt>
                <c:pt idx="18">
                  <c:v>53.70503044057188</c:v>
                </c:pt>
                <c:pt idx="19">
                  <c:v>96.06693937261025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033080"/>
        <c:axId val="-2013029816"/>
      </c:barChart>
      <c:catAx>
        <c:axId val="-201303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02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029816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033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"/>
          <c:y val="0.932572050027189"/>
          <c:w val="0.74490997171413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</c:v>
                </c:pt>
                <c:pt idx="2">
                  <c:v>1720.663953560343</c:v>
                </c:pt>
                <c:pt idx="3">
                  <c:v>318.5024179420234</c:v>
                </c:pt>
                <c:pt idx="4">
                  <c:v>1554.86476522567</c:v>
                </c:pt>
                <c:pt idx="5">
                  <c:v>165.7991883346731</c:v>
                </c:pt>
                <c:pt idx="6">
                  <c:v>0.851941680841264</c:v>
                </c:pt>
                <c:pt idx="7">
                  <c:v>1143.465112916832</c:v>
                </c:pt>
                <c:pt idx="8">
                  <c:v>1.83066041800339</c:v>
                </c:pt>
                <c:pt idx="9">
                  <c:v>1.83066041800339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-1459.553943985387</c:v>
                </c:pt>
                <c:pt idx="14">
                  <c:v>1038.41362811334</c:v>
                </c:pt>
                <c:pt idx="15">
                  <c:v>-1668.641747091859</c:v>
                </c:pt>
                <c:pt idx="16">
                  <c:v>-2138.154578662526</c:v>
                </c:pt>
                <c:pt idx="17">
                  <c:v>-1494.129136555797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1019.0</c:v>
                </c:pt>
                <c:pt idx="1">
                  <c:v>1352.0</c:v>
                </c:pt>
                <c:pt idx="2">
                  <c:v>1648.0</c:v>
                </c:pt>
                <c:pt idx="3">
                  <c:v>296.0</c:v>
                </c:pt>
                <c:pt idx="4">
                  <c:v>1594.0</c:v>
                </c:pt>
                <c:pt idx="5">
                  <c:v>54.0</c:v>
                </c:pt>
                <c:pt idx="6">
                  <c:v>90.0</c:v>
                </c:pt>
                <c:pt idx="7">
                  <c:v>1172.0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-1133.0</c:v>
                </c:pt>
                <c:pt idx="14">
                  <c:v>1159.0</c:v>
                </c:pt>
                <c:pt idx="15">
                  <c:v>-1451.0</c:v>
                </c:pt>
                <c:pt idx="16">
                  <c:v>-2372.0</c:v>
                </c:pt>
                <c:pt idx="17">
                  <c:v>-1593.0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993.0</c:v>
                </c:pt>
                <c:pt idx="1">
                  <c:v>1379.0</c:v>
                </c:pt>
                <c:pt idx="2">
                  <c:v>1805.0</c:v>
                </c:pt>
                <c:pt idx="3">
                  <c:v>426.0</c:v>
                </c:pt>
                <c:pt idx="4">
                  <c:v>1588.0</c:v>
                </c:pt>
                <c:pt idx="5">
                  <c:v>217.0</c:v>
                </c:pt>
                <c:pt idx="6">
                  <c:v>0.0</c:v>
                </c:pt>
                <c:pt idx="7">
                  <c:v>1124.0</c:v>
                </c:pt>
                <c:pt idx="8">
                  <c:v>75.0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-1177.0</c:v>
                </c:pt>
                <c:pt idx="14">
                  <c:v>1162.0</c:v>
                </c:pt>
                <c:pt idx="15">
                  <c:v>-1483.0</c:v>
                </c:pt>
                <c:pt idx="16">
                  <c:v>-2370.0</c:v>
                </c:pt>
                <c:pt idx="17">
                  <c:v>-1593.0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640.9591330405001</c:v>
                </c:pt>
                <c:pt idx="1">
                  <c:v>1054.566969699201</c:v>
                </c:pt>
                <c:pt idx="2">
                  <c:v>1414.2502173213</c:v>
                </c:pt>
                <c:pt idx="3">
                  <c:v>359.6832476220989</c:v>
                </c:pt>
                <c:pt idx="4">
                  <c:v>1234.3106243532</c:v>
                </c:pt>
                <c:pt idx="5">
                  <c:v>179.9395929680995</c:v>
                </c:pt>
                <c:pt idx="6">
                  <c:v>0.00218369290087139</c:v>
                </c:pt>
                <c:pt idx="7">
                  <c:v>844.418598559001</c:v>
                </c:pt>
                <c:pt idx="8">
                  <c:v>-1.75559944182169E-6</c:v>
                </c:pt>
                <c:pt idx="9">
                  <c:v>0.0</c:v>
                </c:pt>
                <c:pt idx="10">
                  <c:v>0.0</c:v>
                </c:pt>
                <c:pt idx="11">
                  <c:v>-1.00044417195022E-10</c:v>
                </c:pt>
                <c:pt idx="12">
                  <c:v>0.0</c:v>
                </c:pt>
                <c:pt idx="13">
                  <c:v>-1501.172440833989</c:v>
                </c:pt>
                <c:pt idx="14">
                  <c:v>1011.11619403217</c:v>
                </c:pt>
                <c:pt idx="15">
                  <c:v>-1530.954731934007</c:v>
                </c:pt>
                <c:pt idx="16">
                  <c:v>-2227.639391384578</c:v>
                </c:pt>
                <c:pt idx="17">
                  <c:v>-914.6464538475748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721.0</c:v>
                </c:pt>
                <c:pt idx="1">
                  <c:v>1172.0</c:v>
                </c:pt>
                <c:pt idx="2">
                  <c:v>1535.0</c:v>
                </c:pt>
                <c:pt idx="3">
                  <c:v>363.0</c:v>
                </c:pt>
                <c:pt idx="4">
                  <c:v>1345.0</c:v>
                </c:pt>
                <c:pt idx="5">
                  <c:v>190.0</c:v>
                </c:pt>
                <c:pt idx="6">
                  <c:v>0.0</c:v>
                </c:pt>
                <c:pt idx="7">
                  <c:v>931.0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-1755.0</c:v>
                </c:pt>
                <c:pt idx="14">
                  <c:v>1009.0</c:v>
                </c:pt>
                <c:pt idx="15">
                  <c:v>-1625.0</c:v>
                </c:pt>
                <c:pt idx="16">
                  <c:v>-2185.0</c:v>
                </c:pt>
                <c:pt idx="17">
                  <c:v>-1495.0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614.0</c:v>
                </c:pt>
                <c:pt idx="1">
                  <c:v>1327.0</c:v>
                </c:pt>
                <c:pt idx="2">
                  <c:v>1787.0</c:v>
                </c:pt>
                <c:pt idx="3">
                  <c:v>460.0</c:v>
                </c:pt>
                <c:pt idx="4">
                  <c:v>1553.0</c:v>
                </c:pt>
                <c:pt idx="5">
                  <c:v>234.0</c:v>
                </c:pt>
                <c:pt idx="6">
                  <c:v>-2.0</c:v>
                </c:pt>
                <c:pt idx="7">
                  <c:v>1214.0</c:v>
                </c:pt>
                <c:pt idx="8">
                  <c:v>-29.0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-87.0</c:v>
                </c:pt>
                <c:pt idx="13">
                  <c:v>-1274.0</c:v>
                </c:pt>
                <c:pt idx="14">
                  <c:v>1070.0</c:v>
                </c:pt>
                <c:pt idx="15">
                  <c:v>-1099.0</c:v>
                </c:pt>
                <c:pt idx="16">
                  <c:v>-2185.0</c:v>
                </c:pt>
                <c:pt idx="17">
                  <c:v>-1514.0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576.0558134301282</c:v>
                </c:pt>
                <c:pt idx="1">
                  <c:v>992.7145134373604</c:v>
                </c:pt>
                <c:pt idx="2">
                  <c:v>1360.147794435967</c:v>
                </c:pt>
                <c:pt idx="3">
                  <c:v>367.4332809986063</c:v>
                </c:pt>
                <c:pt idx="4">
                  <c:v>1178.838588380324</c:v>
                </c:pt>
                <c:pt idx="5">
                  <c:v>181.3092060556428</c:v>
                </c:pt>
                <c:pt idx="6">
                  <c:v>-0.00922471939702518</c:v>
                </c:pt>
                <c:pt idx="7">
                  <c:v>780.4160017947943</c:v>
                </c:pt>
                <c:pt idx="8">
                  <c:v>-1.15758666652255E-7</c:v>
                </c:pt>
                <c:pt idx="9">
                  <c:v>-1.15758666652255E-7</c:v>
                </c:pt>
                <c:pt idx="10">
                  <c:v>-2.91038304567337E-11</c:v>
                </c:pt>
                <c:pt idx="11">
                  <c:v>-5.63886715099215E-11</c:v>
                </c:pt>
                <c:pt idx="12">
                  <c:v>1.45519152283668E-11</c:v>
                </c:pt>
                <c:pt idx="13">
                  <c:v>-1557.604844404626</c:v>
                </c:pt>
                <c:pt idx="14">
                  <c:v>1012.267672220109</c:v>
                </c:pt>
                <c:pt idx="15">
                  <c:v>-1673.577023868636</c:v>
                </c:pt>
                <c:pt idx="16">
                  <c:v>-2138.907273426814</c:v>
                </c:pt>
                <c:pt idx="17">
                  <c:v>-1311.150998994262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182408"/>
        <c:axId val="-2066186472"/>
      </c:barChart>
      <c:catAx>
        <c:axId val="-206618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18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186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1959000312562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182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"/>
          <c:y val="0.169222403480152"/>
          <c:w val="0.941120423210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</c:v>
                </c:pt>
                <c:pt idx="1">
                  <c:v>13.04660000000001</c:v>
                </c:pt>
                <c:pt idx="2">
                  <c:v>7.869900000000001</c:v>
                </c:pt>
                <c:pt idx="3">
                  <c:v>-5.176700000000011</c:v>
                </c:pt>
                <c:pt idx="4">
                  <c:v>11.1401</c:v>
                </c:pt>
                <c:pt idx="5">
                  <c:v>-3.270200000000003</c:v>
                </c:pt>
                <c:pt idx="6">
                  <c:v>0.0</c:v>
                </c:pt>
                <c:pt idx="7">
                  <c:v>0.0</c:v>
                </c:pt>
                <c:pt idx="8">
                  <c:v>14.96420000000001</c:v>
                </c:pt>
                <c:pt idx="9">
                  <c:v>14.4355</c:v>
                </c:pt>
                <c:pt idx="10">
                  <c:v>2.051900000000003</c:v>
                </c:pt>
                <c:pt idx="11">
                  <c:v>11.9195</c:v>
                </c:pt>
                <c:pt idx="12">
                  <c:v>-0.0649999999999977</c:v>
                </c:pt>
                <c:pt idx="13">
                  <c:v>31.21080000000001</c:v>
                </c:pt>
                <c:pt idx="14">
                  <c:v>0.0</c:v>
                </c:pt>
                <c:pt idx="15">
                  <c:v>9.7701</c:v>
                </c:pt>
                <c:pt idx="16">
                  <c:v>-8.9555</c:v>
                </c:pt>
                <c:pt idx="17">
                  <c:v>29.6022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</c:v>
                </c:pt>
                <c:pt idx="1">
                  <c:v>14.06</c:v>
                </c:pt>
                <c:pt idx="2">
                  <c:v>9.11</c:v>
                </c:pt>
                <c:pt idx="3">
                  <c:v>-4.950000000000003</c:v>
                </c:pt>
                <c:pt idx="4">
                  <c:v>12.02000000000001</c:v>
                </c:pt>
                <c:pt idx="5">
                  <c:v>-2.910000000000011</c:v>
                </c:pt>
                <c:pt idx="6">
                  <c:v>11.77000000000001</c:v>
                </c:pt>
                <c:pt idx="7">
                  <c:v>0.0</c:v>
                </c:pt>
                <c:pt idx="8">
                  <c:v>16.22</c:v>
                </c:pt>
                <c:pt idx="9">
                  <c:v>15.44000000000001</c:v>
                </c:pt>
                <c:pt idx="10">
                  <c:v>5.160000000000011</c:v>
                </c:pt>
                <c:pt idx="11">
                  <c:v>9.080000000000012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31.85000000000001</c:v>
                </c:pt>
                <c:pt idx="1">
                  <c:v>14.82000000000001</c:v>
                </c:pt>
                <c:pt idx="2">
                  <c:v>9.090000000000003</c:v>
                </c:pt>
                <c:pt idx="3">
                  <c:v>-5.730000000000004</c:v>
                </c:pt>
                <c:pt idx="4">
                  <c:v>12.41000000000001</c:v>
                </c:pt>
                <c:pt idx="5">
                  <c:v>-3.320000000000007</c:v>
                </c:pt>
                <c:pt idx="6">
                  <c:v>12.27000000000001</c:v>
                </c:pt>
                <c:pt idx="7">
                  <c:v>0.0</c:v>
                </c:pt>
                <c:pt idx="8">
                  <c:v>16.72</c:v>
                </c:pt>
                <c:pt idx="9">
                  <c:v>15.94000000000001</c:v>
                </c:pt>
                <c:pt idx="10">
                  <c:v>2.680000000000007</c:v>
                </c:pt>
                <c:pt idx="11">
                  <c:v>9.580000000000012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</c:v>
                </c:pt>
                <c:pt idx="1">
                  <c:v>14.59927362754379</c:v>
                </c:pt>
                <c:pt idx="2">
                  <c:v>8.508140676077801</c:v>
                </c:pt>
                <c:pt idx="3">
                  <c:v>-6.091132951465994</c:v>
                </c:pt>
                <c:pt idx="4">
                  <c:v>12.4286599319002</c:v>
                </c:pt>
                <c:pt idx="5">
                  <c:v>-3.920519255822398</c:v>
                </c:pt>
                <c:pt idx="6">
                  <c:v>4.9737991503207E-13</c:v>
                </c:pt>
                <c:pt idx="7">
                  <c:v>-0.000166481826695985</c:v>
                </c:pt>
                <c:pt idx="8">
                  <c:v>16.269005359763</c:v>
                </c:pt>
                <c:pt idx="9">
                  <c:v>0.0</c:v>
                </c:pt>
                <c:pt idx="10">
                  <c:v>4.916728901072005</c:v>
                </c:pt>
                <c:pt idx="11">
                  <c:v>12.3754038080476</c:v>
                </c:pt>
                <c:pt idx="12">
                  <c:v>6.65740174099483E-9</c:v>
                </c:pt>
                <c:pt idx="13">
                  <c:v>31.6326849703879</c:v>
                </c:pt>
                <c:pt idx="14">
                  <c:v>0.0</c:v>
                </c:pt>
                <c:pt idx="15">
                  <c:v>6.1863499544541</c:v>
                </c:pt>
                <c:pt idx="16">
                  <c:v>-3.839784219218103</c:v>
                </c:pt>
                <c:pt idx="17">
                  <c:v>41.0554052378559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9.0</c:v>
                </c:pt>
                <c:pt idx="1">
                  <c:v>15.0</c:v>
                </c:pt>
                <c:pt idx="2">
                  <c:v>8.0</c:v>
                </c:pt>
                <c:pt idx="3">
                  <c:v>-7.0</c:v>
                </c:pt>
                <c:pt idx="4">
                  <c:v>12.0</c:v>
                </c:pt>
                <c:pt idx="5">
                  <c:v>-4.0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32.0</c:v>
                </c:pt>
                <c:pt idx="14">
                  <c:v>0.0</c:v>
                </c:pt>
                <c:pt idx="15">
                  <c:v>5.0</c:v>
                </c:pt>
                <c:pt idx="16">
                  <c:v>-21.0</c:v>
                </c:pt>
                <c:pt idx="17">
                  <c:v>50.0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14.44</c:v>
                </c:pt>
                <c:pt idx="2">
                  <c:v>11.26000000000001</c:v>
                </c:pt>
                <c:pt idx="3">
                  <c:v>-3.179999999999993</c:v>
                </c:pt>
                <c:pt idx="4">
                  <c:v>12.81</c:v>
                </c:pt>
                <c:pt idx="5">
                  <c:v>-1.549999999999997</c:v>
                </c:pt>
                <c:pt idx="6">
                  <c:v>5.210000000000008</c:v>
                </c:pt>
                <c:pt idx="7">
                  <c:v>0.0</c:v>
                </c:pt>
                <c:pt idx="8">
                  <c:v>18.87</c:v>
                </c:pt>
                <c:pt idx="9">
                  <c:v>18.74000000000001</c:v>
                </c:pt>
                <c:pt idx="10">
                  <c:v>6.409999999999996</c:v>
                </c:pt>
                <c:pt idx="11">
                  <c:v>11.5</c:v>
                </c:pt>
                <c:pt idx="12">
                  <c:v>0.0700000000000074</c:v>
                </c:pt>
                <c:pt idx="13">
                  <c:v>-7.359999999999999</c:v>
                </c:pt>
                <c:pt idx="14">
                  <c:v>-2.57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10.14782220073032</c:v>
                </c:pt>
                <c:pt idx="1">
                  <c:v>14.93614378439631</c:v>
                </c:pt>
                <c:pt idx="2">
                  <c:v>8.860137413457934</c:v>
                </c:pt>
                <c:pt idx="3">
                  <c:v>-6.076006370938373</c:v>
                </c:pt>
                <c:pt idx="4">
                  <c:v>12.76731155524809</c:v>
                </c:pt>
                <c:pt idx="5">
                  <c:v>-3.90717414179015</c:v>
                </c:pt>
                <c:pt idx="6">
                  <c:v>1.4210854715202E-14</c:v>
                </c:pt>
                <c:pt idx="7">
                  <c:v>-0.000173163577699142</c:v>
                </c:pt>
                <c:pt idx="8">
                  <c:v>21.97265567442699</c:v>
                </c:pt>
                <c:pt idx="9">
                  <c:v>21.97265567442699</c:v>
                </c:pt>
                <c:pt idx="10">
                  <c:v>21.91392771301497</c:v>
                </c:pt>
                <c:pt idx="11">
                  <c:v>21.97294138275339</c:v>
                </c:pt>
                <c:pt idx="12">
                  <c:v>4.419532407745763</c:v>
                </c:pt>
                <c:pt idx="13">
                  <c:v>32.22200102999139</c:v>
                </c:pt>
                <c:pt idx="14">
                  <c:v>0.0</c:v>
                </c:pt>
                <c:pt idx="15">
                  <c:v>10.01325175209794</c:v>
                </c:pt>
                <c:pt idx="16">
                  <c:v>-10.7050287031639</c:v>
                </c:pt>
                <c:pt idx="17">
                  <c:v>42.36190893203836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560744"/>
        <c:axId val="-2044564728"/>
      </c:barChart>
      <c:catAx>
        <c:axId val="-204456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64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5647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66911407689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60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"/>
          <c:y val="0.932572050027189"/>
          <c:w val="0.75023482220105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54263999463996"/>
          <c:y val="0.169222403480152"/>
          <c:w val="0.91293837992781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</c:v>
                </c:pt>
                <c:pt idx="1">
                  <c:v>13.3898</c:v>
                </c:pt>
                <c:pt idx="2">
                  <c:v>13.3312</c:v>
                </c:pt>
                <c:pt idx="3">
                  <c:v>13.3312</c:v>
                </c:pt>
                <c:pt idx="4">
                  <c:v>13.3312</c:v>
                </c:pt>
                <c:pt idx="5">
                  <c:v>13.3312</c:v>
                </c:pt>
                <c:pt idx="6">
                  <c:v>13.3312</c:v>
                </c:pt>
                <c:pt idx="7">
                  <c:v>13.209</c:v>
                </c:pt>
                <c:pt idx="8">
                  <c:v>13.2091</c:v>
                </c:pt>
                <c:pt idx="9">
                  <c:v>13.2099</c:v>
                </c:pt>
                <c:pt idx="10">
                  <c:v>13.2078</c:v>
                </c:pt>
                <c:pt idx="11">
                  <c:v>13.2069</c:v>
                </c:pt>
                <c:pt idx="12">
                  <c:v>53.4054</c:v>
                </c:pt>
                <c:pt idx="13">
                  <c:v>52.0879</c:v>
                </c:pt>
                <c:pt idx="14">
                  <c:v>61.2679</c:v>
                </c:pt>
                <c:pt idx="15">
                  <c:v>58.5054</c:v>
                </c:pt>
                <c:pt idx="16">
                  <c:v>45.5284</c:v>
                </c:pt>
                <c:pt idx="17">
                  <c:v>29.5934</c:v>
                </c:pt>
                <c:pt idx="18">
                  <c:v>36.4749</c:v>
                </c:pt>
                <c:pt idx="19">
                  <c:v>17.1244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14.4024550042286</c:v>
                </c:pt>
                <c:pt idx="4">
                  <c:v>14.4024550042286</c:v>
                </c:pt>
                <c:pt idx="5">
                  <c:v>14.4023498956376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0.0</c:v>
                </c:pt>
                <c:pt idx="9">
                  <c:v>13.9256994487923</c:v>
                </c:pt>
                <c:pt idx="10">
                  <c:v>13.9255712163163</c:v>
                </c:pt>
                <c:pt idx="11">
                  <c:v>13.9255711354267</c:v>
                </c:pt>
                <c:pt idx="12">
                  <c:v>55.1667553369254</c:v>
                </c:pt>
                <c:pt idx="13">
                  <c:v>55.2884019363962</c:v>
                </c:pt>
                <c:pt idx="14">
                  <c:v>61.7266240788876</c:v>
                </c:pt>
                <c:pt idx="15">
                  <c:v>59.1798379577367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15.0</c:v>
                </c:pt>
                <c:pt idx="1">
                  <c:v>16.0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54.0</c:v>
                </c:pt>
                <c:pt idx="13">
                  <c:v>54.0</c:v>
                </c:pt>
                <c:pt idx="14">
                  <c:v>61.0</c:v>
                </c:pt>
                <c:pt idx="15">
                  <c:v>60.0</c:v>
                </c:pt>
                <c:pt idx="16">
                  <c:v>44.0</c:v>
                </c:pt>
                <c:pt idx="17">
                  <c:v>28.0</c:v>
                </c:pt>
                <c:pt idx="18">
                  <c:v>31.0</c:v>
                </c:pt>
                <c:pt idx="19">
                  <c:v>19.0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14.3876667941897</c:v>
                </c:pt>
                <c:pt idx="1">
                  <c:v>18.11618323234499</c:v>
                </c:pt>
                <c:pt idx="2">
                  <c:v>14.79692316365455</c:v>
                </c:pt>
                <c:pt idx="3">
                  <c:v>14.38759737114496</c:v>
                </c:pt>
                <c:pt idx="4">
                  <c:v>14.38759737114496</c:v>
                </c:pt>
                <c:pt idx="5">
                  <c:v>13.22974161301807</c:v>
                </c:pt>
                <c:pt idx="6">
                  <c:v>14.38760920965274</c:v>
                </c:pt>
                <c:pt idx="7">
                  <c:v>16.32809707457384</c:v>
                </c:pt>
                <c:pt idx="8">
                  <c:v>16.32809707457384</c:v>
                </c:pt>
                <c:pt idx="9">
                  <c:v>16.32809353329335</c:v>
                </c:pt>
                <c:pt idx="10">
                  <c:v>16.328097074089</c:v>
                </c:pt>
                <c:pt idx="11">
                  <c:v>16.32809707272114</c:v>
                </c:pt>
                <c:pt idx="12">
                  <c:v>52.55030991227659</c:v>
                </c:pt>
                <c:pt idx="13">
                  <c:v>52.54890140061977</c:v>
                </c:pt>
                <c:pt idx="14">
                  <c:v>59.20064056004786</c:v>
                </c:pt>
                <c:pt idx="15">
                  <c:v>57.1393839481252</c:v>
                </c:pt>
                <c:pt idx="16">
                  <c:v>45.09834075345952</c:v>
                </c:pt>
                <c:pt idx="17">
                  <c:v>31.85126841206164</c:v>
                </c:pt>
                <c:pt idx="18">
                  <c:v>35.19482359419483</c:v>
                </c:pt>
                <c:pt idx="19">
                  <c:v>19.21342740093477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241112"/>
        <c:axId val="-2013237848"/>
      </c:barChart>
      <c:catAx>
        <c:axId val="-201324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237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237848"/>
        <c:scaling>
          <c:orientation val="minMax"/>
          <c:max val="1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561178833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241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8"/>
          <c:y val="0.932572050027189"/>
          <c:w val="0.744909971714135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60356967032839"/>
          <c:y val="0.169222403480152"/>
          <c:w val="0.9123290831709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</c:v>
                </c:pt>
                <c:pt idx="1">
                  <c:v>5044.921946576518</c:v>
                </c:pt>
                <c:pt idx="2">
                  <c:v>1151.983095709555</c:v>
                </c:pt>
                <c:pt idx="3">
                  <c:v>3022.773171584535</c:v>
                </c:pt>
                <c:pt idx="4">
                  <c:v>3894.123282386668</c:v>
                </c:pt>
                <c:pt idx="5">
                  <c:v>871.3501108021319</c:v>
                </c:pt>
                <c:pt idx="6">
                  <c:v>376.076193513845</c:v>
                </c:pt>
                <c:pt idx="7">
                  <c:v>411.4946255515117</c:v>
                </c:pt>
                <c:pt idx="8">
                  <c:v>35.41843203766672</c:v>
                </c:pt>
                <c:pt idx="9">
                  <c:v>304.5624654743683</c:v>
                </c:pt>
                <c:pt idx="10">
                  <c:v>332.2771123181968</c:v>
                </c:pt>
                <c:pt idx="11">
                  <c:v>27.7146468438284</c:v>
                </c:pt>
                <c:pt idx="12">
                  <c:v>502.2436906926834</c:v>
                </c:pt>
                <c:pt idx="13">
                  <c:v>549.5444354139544</c:v>
                </c:pt>
                <c:pt idx="14">
                  <c:v>47.30074472127097</c:v>
                </c:pt>
                <c:pt idx="15">
                  <c:v>406.7382603431886</c:v>
                </c:pt>
                <c:pt idx="16">
                  <c:v>443.7507241926886</c:v>
                </c:pt>
                <c:pt idx="17">
                  <c:v>37.01246384949991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</c:v>
                </c:pt>
                <c:pt idx="1">
                  <c:v>5204.333333333333</c:v>
                </c:pt>
                <c:pt idx="2">
                  <c:v>1228.875</c:v>
                </c:pt>
                <c:pt idx="3">
                  <c:v>3062.0</c:v>
                </c:pt>
                <c:pt idx="4">
                  <c:v>3978.208333333333</c:v>
                </c:pt>
                <c:pt idx="5">
                  <c:v>916.2083333333334</c:v>
                </c:pt>
                <c:pt idx="6">
                  <c:v>389.125</c:v>
                </c:pt>
                <c:pt idx="7">
                  <c:v>426.3333333333333</c:v>
                </c:pt>
                <c:pt idx="8">
                  <c:v>37.20833333333331</c:v>
                </c:pt>
                <c:pt idx="9">
                  <c:v>311.1666666666666</c:v>
                </c:pt>
                <c:pt idx="10">
                  <c:v>339.625</c:v>
                </c:pt>
                <c:pt idx="11">
                  <c:v>28.45833333333331</c:v>
                </c:pt>
                <c:pt idx="12">
                  <c:v>466.5</c:v>
                </c:pt>
                <c:pt idx="13">
                  <c:v>514.4583333333333</c:v>
                </c:pt>
                <c:pt idx="14">
                  <c:v>47.95833333333337</c:v>
                </c:pt>
                <c:pt idx="15">
                  <c:v>360.7916666666667</c:v>
                </c:pt>
                <c:pt idx="16">
                  <c:v>395.5833333333333</c:v>
                </c:pt>
                <c:pt idx="17">
                  <c:v>34.79166666666663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3975.166666666667</c:v>
                </c:pt>
                <c:pt idx="1">
                  <c:v>5204.083333333333</c:v>
                </c:pt>
                <c:pt idx="2">
                  <c:v>1228.916666666667</c:v>
                </c:pt>
                <c:pt idx="3">
                  <c:v>3061.791666666667</c:v>
                </c:pt>
                <c:pt idx="4">
                  <c:v>3978.083333333333</c:v>
                </c:pt>
                <c:pt idx="5">
                  <c:v>916.291666666667</c:v>
                </c:pt>
                <c:pt idx="6">
                  <c:v>389.0833333333333</c:v>
                </c:pt>
                <c:pt idx="7">
                  <c:v>426.3333333333333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466.4166666666667</c:v>
                </c:pt>
                <c:pt idx="13">
                  <c:v>514.3333333333333</c:v>
                </c:pt>
                <c:pt idx="14">
                  <c:v>47.91666666666669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</c:v>
                </c:pt>
                <c:pt idx="1">
                  <c:v>5228.779977824817</c:v>
                </c:pt>
                <c:pt idx="2">
                  <c:v>1199.955796117454</c:v>
                </c:pt>
                <c:pt idx="3">
                  <c:v>3101.437208339988</c:v>
                </c:pt>
                <c:pt idx="4">
                  <c:v>4028.699919822955</c:v>
                </c:pt>
                <c:pt idx="5">
                  <c:v>927.262711482967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518.9273301021728</c:v>
                </c:pt>
                <c:pt idx="13">
                  <c:v>565.5396561780806</c:v>
                </c:pt>
                <c:pt idx="14">
                  <c:v>46.61232607590773</c:v>
                </c:pt>
                <c:pt idx="15">
                  <c:v>412.3973302717592</c:v>
                </c:pt>
                <c:pt idx="16">
                  <c:v>450.0797693109234</c:v>
                </c:pt>
                <c:pt idx="17">
                  <c:v>37.6824390391642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3901.041666666667</c:v>
                </c:pt>
                <c:pt idx="1">
                  <c:v>5066.5</c:v>
                </c:pt>
                <c:pt idx="2">
                  <c:v>1165.458333333333</c:v>
                </c:pt>
                <c:pt idx="3">
                  <c:v>3091.541666666667</c:v>
                </c:pt>
                <c:pt idx="4">
                  <c:v>3934.625</c:v>
                </c:pt>
                <c:pt idx="5">
                  <c:v>843.0833333333334</c:v>
                </c:pt>
                <c:pt idx="6">
                  <c:v>377.25</c:v>
                </c:pt>
                <c:pt idx="7">
                  <c:v>411.3333333333333</c:v>
                </c:pt>
                <c:pt idx="8">
                  <c:v>34.08333333333331</c:v>
                </c:pt>
                <c:pt idx="9">
                  <c:v>305.3333333333333</c:v>
                </c:pt>
                <c:pt idx="10">
                  <c:v>329.25</c:v>
                </c:pt>
                <c:pt idx="11">
                  <c:v>23.91666666666669</c:v>
                </c:pt>
                <c:pt idx="12">
                  <c:v>503.75</c:v>
                </c:pt>
                <c:pt idx="13">
                  <c:v>549.2083333333333</c:v>
                </c:pt>
                <c:pt idx="14">
                  <c:v>45.45833333333337</c:v>
                </c:pt>
                <c:pt idx="15">
                  <c:v>407.75</c:v>
                </c:pt>
                <c:pt idx="16">
                  <c:v>439.7916666666667</c:v>
                </c:pt>
                <c:pt idx="17">
                  <c:v>32.04166666666669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4073.0</c:v>
                </c:pt>
                <c:pt idx="1">
                  <c:v>5230.0</c:v>
                </c:pt>
                <c:pt idx="2">
                  <c:v>1157.0</c:v>
                </c:pt>
                <c:pt idx="3">
                  <c:v>3144.0</c:v>
                </c:pt>
                <c:pt idx="4">
                  <c:v>4043.0</c:v>
                </c:pt>
                <c:pt idx="5">
                  <c:v>899.0</c:v>
                </c:pt>
                <c:pt idx="6">
                  <c:v>391.0</c:v>
                </c:pt>
                <c:pt idx="7">
                  <c:v>424.0</c:v>
                </c:pt>
                <c:pt idx="8">
                  <c:v>33.0</c:v>
                </c:pt>
                <c:pt idx="9">
                  <c:v>314.0</c:v>
                </c:pt>
                <c:pt idx="10">
                  <c:v>340.0</c:v>
                </c:pt>
                <c:pt idx="11">
                  <c:v>26.0</c:v>
                </c:pt>
                <c:pt idx="12">
                  <c:v>522.0</c:v>
                </c:pt>
                <c:pt idx="13">
                  <c:v>566.0</c:v>
                </c:pt>
                <c:pt idx="14">
                  <c:v>44.0</c:v>
                </c:pt>
                <c:pt idx="15">
                  <c:v>419.0</c:v>
                </c:pt>
                <c:pt idx="16">
                  <c:v>454.0</c:v>
                </c:pt>
                <c:pt idx="17">
                  <c:v>35.0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4019.400517951383</c:v>
                </c:pt>
                <c:pt idx="1">
                  <c:v>5244.430550392703</c:v>
                </c:pt>
                <c:pt idx="2">
                  <c:v>1225.030032441319</c:v>
                </c:pt>
                <c:pt idx="3">
                  <c:v>3135.257950386293</c:v>
                </c:pt>
                <c:pt idx="4">
                  <c:v>4094.955494702259</c:v>
                </c:pt>
                <c:pt idx="5">
                  <c:v>959.6975443159658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517.890342086676</c:v>
                </c:pt>
                <c:pt idx="13">
                  <c:v>566.6013448461237</c:v>
                </c:pt>
                <c:pt idx="14">
                  <c:v>48.71100275944775</c:v>
                </c:pt>
                <c:pt idx="15">
                  <c:v>416.5390933885753</c:v>
                </c:pt>
                <c:pt idx="16">
                  <c:v>458.9156172306264</c:v>
                </c:pt>
                <c:pt idx="17">
                  <c:v>42.37652384205114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777384"/>
        <c:axId val="-2038774216"/>
      </c:barChart>
      <c:catAx>
        <c:axId val="-203877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7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774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89222403480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77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"/>
          <c:y val="0.932572050027189"/>
          <c:w val="0.73792514004561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6680416335305"/>
          <c:y val="0.169222403480152"/>
          <c:w val="0.903696738240684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</c:v>
                </c:pt>
                <c:pt idx="1">
                  <c:v>13188.05041666667</c:v>
                </c:pt>
                <c:pt idx="2">
                  <c:v>2.363333333334594</c:v>
                </c:pt>
                <c:pt idx="3">
                  <c:v>9353.163333333332</c:v>
                </c:pt>
                <c:pt idx="4">
                  <c:v>9376.29625</c:v>
                </c:pt>
                <c:pt idx="5">
                  <c:v>23.13291666666919</c:v>
                </c:pt>
                <c:pt idx="6">
                  <c:v>9374.797083333333</c:v>
                </c:pt>
                <c:pt idx="7">
                  <c:v>9377.686666666666</c:v>
                </c:pt>
                <c:pt idx="8">
                  <c:v>2.889583333333576</c:v>
                </c:pt>
                <c:pt idx="9">
                  <c:v>9353.163333333332</c:v>
                </c:pt>
                <c:pt idx="10">
                  <c:v>9376.29625</c:v>
                </c:pt>
                <c:pt idx="11">
                  <c:v>23.13291666666919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-0.526249999999891</c:v>
                </c:pt>
                <c:pt idx="15">
                  <c:v>-5.4771025E-13</c:v>
                </c:pt>
                <c:pt idx="16">
                  <c:v>7.29046166666666E-13</c:v>
                </c:pt>
                <c:pt idx="17">
                  <c:v>1.27675641666667E-12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</c:v>
                </c:pt>
                <c:pt idx="1">
                  <c:v>13837.5318875</c:v>
                </c:pt>
                <c:pt idx="2">
                  <c:v>104.8320999999996</c:v>
                </c:pt>
                <c:pt idx="3">
                  <c:v>9721.150000000001</c:v>
                </c:pt>
                <c:pt idx="4">
                  <c:v>9760.791775</c:v>
                </c:pt>
                <c:pt idx="5">
                  <c:v>39.64177500000005</c:v>
                </c:pt>
                <c:pt idx="6">
                  <c:v>9924.817862500001</c:v>
                </c:pt>
                <c:pt idx="7">
                  <c:v>9981.2396125</c:v>
                </c:pt>
                <c:pt idx="8">
                  <c:v>56.42174999999952</c:v>
                </c:pt>
                <c:pt idx="9">
                  <c:v>9721.150000000001</c:v>
                </c:pt>
                <c:pt idx="10">
                  <c:v>9760.767350000001</c:v>
                </c:pt>
                <c:pt idx="11">
                  <c:v>39.61735000000044</c:v>
                </c:pt>
                <c:pt idx="12">
                  <c:v>3807.881925</c:v>
                </c:pt>
                <c:pt idx="13">
                  <c:v>3856.292275</c:v>
                </c:pt>
                <c:pt idx="14">
                  <c:v>48.41035000000011</c:v>
                </c:pt>
                <c:pt idx="15">
                  <c:v>0.0</c:v>
                </c:pt>
                <c:pt idx="16">
                  <c:v>0.024425</c:v>
                </c:pt>
                <c:pt idx="17">
                  <c:v>0.024425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</c:v>
                </c:pt>
                <c:pt idx="1">
                  <c:v>13837.3853375</c:v>
                </c:pt>
                <c:pt idx="2">
                  <c:v>104.4779374999998</c:v>
                </c:pt>
                <c:pt idx="3">
                  <c:v>9721.39425</c:v>
                </c:pt>
                <c:pt idx="4">
                  <c:v>9760.694075</c:v>
                </c:pt>
                <c:pt idx="5">
                  <c:v>39.29982500000005</c:v>
                </c:pt>
                <c:pt idx="6">
                  <c:v>9925.025475000002</c:v>
                </c:pt>
                <c:pt idx="7">
                  <c:v>9981.0930625</c:v>
                </c:pt>
                <c:pt idx="8">
                  <c:v>56.06758749999972</c:v>
                </c:pt>
                <c:pt idx="9">
                  <c:v>9721.39425</c:v>
                </c:pt>
                <c:pt idx="10">
                  <c:v>9760.669650000001</c:v>
                </c:pt>
                <c:pt idx="11">
                  <c:v>39.27540000000044</c:v>
                </c:pt>
                <c:pt idx="12">
                  <c:v>3807.881925</c:v>
                </c:pt>
                <c:pt idx="13">
                  <c:v>3856.292275</c:v>
                </c:pt>
                <c:pt idx="14">
                  <c:v>48.41035000000011</c:v>
                </c:pt>
                <c:pt idx="15">
                  <c:v>0.0</c:v>
                </c:pt>
                <c:pt idx="16">
                  <c:v>0.024425</c:v>
                </c:pt>
                <c:pt idx="17">
                  <c:v>0.024425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</c:v>
                </c:pt>
                <c:pt idx="1">
                  <c:v>13733.07494753443</c:v>
                </c:pt>
                <c:pt idx="2">
                  <c:v>77.80902761708603</c:v>
                </c:pt>
                <c:pt idx="3">
                  <c:v>9775.240104899525</c:v>
                </c:pt>
                <c:pt idx="4">
                  <c:v>9835.136149559617</c:v>
                </c:pt>
                <c:pt idx="5">
                  <c:v>59.89604466009223</c:v>
                </c:pt>
                <c:pt idx="6">
                  <c:v>9883.625888884263</c:v>
                </c:pt>
                <c:pt idx="7">
                  <c:v>9952.57127471566</c:v>
                </c:pt>
                <c:pt idx="8">
                  <c:v>68.94538583139547</c:v>
                </c:pt>
                <c:pt idx="9">
                  <c:v>9775.240104899525</c:v>
                </c:pt>
                <c:pt idx="10">
                  <c:v>9835.136149559617</c:v>
                </c:pt>
                <c:pt idx="11">
                  <c:v>59.89604466009223</c:v>
                </c:pt>
                <c:pt idx="12">
                  <c:v>3771.640031033082</c:v>
                </c:pt>
                <c:pt idx="13">
                  <c:v>3780.50367281877</c:v>
                </c:pt>
                <c:pt idx="14">
                  <c:v>8.863641785686922</c:v>
                </c:pt>
                <c:pt idx="15">
                  <c:v>5.71297412669216E-13</c:v>
                </c:pt>
                <c:pt idx="16">
                  <c:v>6.68310180858328E-13</c:v>
                </c:pt>
                <c:pt idx="17">
                  <c:v>9.70127681891122E-14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13169.54166666667</c:v>
                </c:pt>
                <c:pt idx="1">
                  <c:v>13198.08333333333</c:v>
                </c:pt>
                <c:pt idx="2">
                  <c:v>28.54166666666788</c:v>
                </c:pt>
                <c:pt idx="3">
                  <c:v>9365.458333333334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9365.458333333334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9365.458333333334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3810.416666666667</c:v>
                </c:pt>
                <c:pt idx="14">
                  <c:v>6.041666666666515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13673.0</c:v>
                </c:pt>
                <c:pt idx="1">
                  <c:v>13727.0</c:v>
                </c:pt>
                <c:pt idx="2">
                  <c:v>54.0</c:v>
                </c:pt>
                <c:pt idx="3">
                  <c:v>9798.0</c:v>
                </c:pt>
                <c:pt idx="4">
                  <c:v>9834.0</c:v>
                </c:pt>
                <c:pt idx="5">
                  <c:v>36.0</c:v>
                </c:pt>
                <c:pt idx="6">
                  <c:v>9902.0</c:v>
                </c:pt>
                <c:pt idx="7">
                  <c:v>9946.0</c:v>
                </c:pt>
                <c:pt idx="8">
                  <c:v>44.0</c:v>
                </c:pt>
                <c:pt idx="9">
                  <c:v>9798.0</c:v>
                </c:pt>
                <c:pt idx="10">
                  <c:v>9834.0</c:v>
                </c:pt>
                <c:pt idx="11">
                  <c:v>36.0</c:v>
                </c:pt>
                <c:pt idx="12">
                  <c:v>3770.0</c:v>
                </c:pt>
                <c:pt idx="13">
                  <c:v>3780.0</c:v>
                </c:pt>
                <c:pt idx="14">
                  <c:v>10.0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13653.81189890335</c:v>
                </c:pt>
                <c:pt idx="1">
                  <c:v>13734.13897790745</c:v>
                </c:pt>
                <c:pt idx="2">
                  <c:v>80.32707900410241</c:v>
                </c:pt>
                <c:pt idx="3">
                  <c:v>9779.383158387083</c:v>
                </c:pt>
                <c:pt idx="4">
                  <c:v>9843.967804679725</c:v>
                </c:pt>
                <c:pt idx="5">
                  <c:v>64.58464629264199</c:v>
                </c:pt>
                <c:pt idx="6">
                  <c:v>9849.879754551655</c:v>
                </c:pt>
                <c:pt idx="7">
                  <c:v>9923.888363285485</c:v>
                </c:pt>
                <c:pt idx="8">
                  <c:v>74.00860873382953</c:v>
                </c:pt>
                <c:pt idx="9">
                  <c:v>9779.383158387083</c:v>
                </c:pt>
                <c:pt idx="10">
                  <c:v>9843.967804679725</c:v>
                </c:pt>
                <c:pt idx="11">
                  <c:v>64.58464629264199</c:v>
                </c:pt>
                <c:pt idx="12">
                  <c:v>3803.932144351696</c:v>
                </c:pt>
                <c:pt idx="13">
                  <c:v>3810.250614621971</c:v>
                </c:pt>
                <c:pt idx="14">
                  <c:v>6.318470270274702</c:v>
                </c:pt>
                <c:pt idx="15">
                  <c:v>2.08425869156296E-13</c:v>
                </c:pt>
                <c:pt idx="16">
                  <c:v>6.72647123186228E-13</c:v>
                </c:pt>
                <c:pt idx="17">
                  <c:v>4.64221254029932E-13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834296"/>
        <c:axId val="-2015877112"/>
      </c:barChart>
      <c:catAx>
        <c:axId val="-201583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87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877112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51103946427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834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"/>
          <c:y val="0.932572050027189"/>
          <c:w val="0.72905299157250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5045837083905"/>
          <c:y val="0.169222403480152"/>
          <c:w val="0.87331894279030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</c:v>
                </c:pt>
                <c:pt idx="1">
                  <c:v>2.931295759216861</c:v>
                </c:pt>
                <c:pt idx="2">
                  <c:v>-0.913500559331001</c:v>
                </c:pt>
                <c:pt idx="3">
                  <c:v>3.543099854148672</c:v>
                </c:pt>
                <c:pt idx="4">
                  <c:v>2.719690139630914</c:v>
                </c:pt>
                <c:pt idx="5">
                  <c:v>-0.823409714517758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3.913611528825032</c:v>
                </c:pt>
                <c:pt idx="1">
                  <c:v>2.950511876649164</c:v>
                </c:pt>
                <c:pt idx="2">
                  <c:v>-0.963099652175867</c:v>
                </c:pt>
                <c:pt idx="3">
                  <c:v>3.598815344984498</c:v>
                </c:pt>
                <c:pt idx="4">
                  <c:v>2.724480450786784</c:v>
                </c:pt>
                <c:pt idx="5">
                  <c:v>-0.874334894197715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3.913903070894194</c:v>
                </c:pt>
                <c:pt idx="1">
                  <c:v>2.950559270216963</c:v>
                </c:pt>
                <c:pt idx="2">
                  <c:v>-0.963343800677231</c:v>
                </c:pt>
                <c:pt idx="3">
                  <c:v>3.599127836482839</c:v>
                </c:pt>
                <c:pt idx="4">
                  <c:v>2.724484866599986</c:v>
                </c:pt>
                <c:pt idx="5">
                  <c:v>-0.874642969882852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</c:v>
                </c:pt>
                <c:pt idx="1">
                  <c:v>2.943130235167182</c:v>
                </c:pt>
                <c:pt idx="2">
                  <c:v>-0.906616468407285</c:v>
                </c:pt>
                <c:pt idx="3">
                  <c:v>3.441399753990705</c:v>
                </c:pt>
                <c:pt idx="4">
                  <c:v>2.77953117388838</c:v>
                </c:pt>
                <c:pt idx="5">
                  <c:v>-0.661868580102325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3.837160039908286</c:v>
                </c:pt>
                <c:pt idx="1">
                  <c:v>2.921265371506894</c:v>
                </c:pt>
                <c:pt idx="2">
                  <c:v>-0.915894668401392</c:v>
                </c:pt>
                <c:pt idx="3">
                  <c:v>3.460435056637667</c:v>
                </c:pt>
                <c:pt idx="4">
                  <c:v>2.690038827291186</c:v>
                </c:pt>
                <c:pt idx="5">
                  <c:v>-0.770396229346481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</c:v>
                </c:pt>
                <c:pt idx="3">
                  <c:v>3.59</c:v>
                </c:pt>
                <c:pt idx="4">
                  <c:v>2.74</c:v>
                </c:pt>
                <c:pt idx="5">
                  <c:v>-0.85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3.899406602618684</c:v>
                </c:pt>
                <c:pt idx="1">
                  <c:v>2.917369771010259</c:v>
                </c:pt>
                <c:pt idx="2">
                  <c:v>-0.982036831608426</c:v>
                </c:pt>
                <c:pt idx="3">
                  <c:v>3.597055698942868</c:v>
                </c:pt>
                <c:pt idx="4">
                  <c:v>2.695152955591336</c:v>
                </c:pt>
                <c:pt idx="5">
                  <c:v>-0.901902743351532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648504"/>
        <c:axId val="-2044645320"/>
      </c:barChart>
      <c:catAx>
        <c:axId val="-204464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64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6453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974171173138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648504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1"/>
          <c:y val="0.932572050027189"/>
          <c:w val="0.74407613587702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60661091059511"/>
          <c:y val="0.169222403480152"/>
          <c:w val="0.87229867076826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0.0106754791666667</c:v>
                </c:pt>
                <c:pt idx="1">
                  <c:v>0.0111683625</c:v>
                </c:pt>
                <c:pt idx="2">
                  <c:v>0.000492883333333334</c:v>
                </c:pt>
                <c:pt idx="3">
                  <c:v>0.00620797</c:v>
                </c:pt>
                <c:pt idx="4">
                  <c:v>0.00620797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0.011</c:v>
                </c:pt>
                <c:pt idx="1">
                  <c:v>0.0115</c:v>
                </c:pt>
                <c:pt idx="2">
                  <c:v>0.0005</c:v>
                </c:pt>
                <c:pt idx="3">
                  <c:v>0.0071</c:v>
                </c:pt>
                <c:pt idx="4">
                  <c:v>0.0078</c:v>
                </c:pt>
                <c:pt idx="5">
                  <c:v>0.000699999999999999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0.011</c:v>
                </c:pt>
                <c:pt idx="1">
                  <c:v>0.0115</c:v>
                </c:pt>
                <c:pt idx="2">
                  <c:v>0.0005</c:v>
                </c:pt>
                <c:pt idx="3">
                  <c:v>0.0071</c:v>
                </c:pt>
                <c:pt idx="4">
                  <c:v>0.0078</c:v>
                </c:pt>
                <c:pt idx="5">
                  <c:v>0.000699999999999999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0.0109843016497566</c:v>
                </c:pt>
                <c:pt idx="1">
                  <c:v>0.0114594333298713</c:v>
                </c:pt>
                <c:pt idx="2">
                  <c:v>0.000475131680114694</c:v>
                </c:pt>
                <c:pt idx="3">
                  <c:v>0.00675313353216183</c:v>
                </c:pt>
                <c:pt idx="4">
                  <c:v>0.00675313353216277</c:v>
                </c:pt>
                <c:pt idx="5">
                  <c:v>9.3414859181351E-16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0.010937625</c:v>
                </c:pt>
                <c:pt idx="1">
                  <c:v>0.0114787916666667</c:v>
                </c:pt>
                <c:pt idx="2">
                  <c:v>0.000541166666666669</c:v>
                </c:pt>
                <c:pt idx="3">
                  <c:v>0.005485</c:v>
                </c:pt>
                <c:pt idx="4">
                  <c:v>0.005478</c:v>
                </c:pt>
                <c:pt idx="5">
                  <c:v>-7.0000000000018E-6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0.016</c:v>
                </c:pt>
                <c:pt idx="1">
                  <c:v>0.011</c:v>
                </c:pt>
                <c:pt idx="2">
                  <c:v>-0.005</c:v>
                </c:pt>
                <c:pt idx="3">
                  <c:v>0.00674</c:v>
                </c:pt>
                <c:pt idx="4">
                  <c:v>0.00674</c:v>
                </c:pt>
                <c:pt idx="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0.0106457756638066</c:v>
                </c:pt>
                <c:pt idx="1">
                  <c:v>0.0111436581842647</c:v>
                </c:pt>
                <c:pt idx="2">
                  <c:v>0.000497882520458086</c:v>
                </c:pt>
                <c:pt idx="3">
                  <c:v>0.00632361280550242</c:v>
                </c:pt>
                <c:pt idx="4">
                  <c:v>0.00632361280550331</c:v>
                </c:pt>
                <c:pt idx="5">
                  <c:v>8.8557633448616E-16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092600"/>
        <c:axId val="-2009089416"/>
      </c:barChart>
      <c:catAx>
        <c:axId val="-200909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08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0894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73355940621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092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"/>
          <c:y val="0.932572050027189"/>
          <c:w val="0.726600073991861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6180883882301"/>
          <c:y val="0.169222403480152"/>
          <c:w val="0.87592427195213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2312.302322799547</c:v>
                </c:pt>
                <c:pt idx="1">
                  <c:v>2310.197709836246</c:v>
                </c:pt>
                <c:pt idx="2">
                  <c:v>2311.027866693436</c:v>
                </c:pt>
                <c:pt idx="3">
                  <c:v>2059.668142531495</c:v>
                </c:pt>
                <c:pt idx="4">
                  <c:v>2285.736616427984</c:v>
                </c:pt>
                <c:pt idx="5">
                  <c:v>2068.991395825617</c:v>
                </c:pt>
                <c:pt idx="6">
                  <c:v>2975.789027095526</c:v>
                </c:pt>
                <c:pt idx="7">
                  <c:v>3936.764010688054</c:v>
                </c:pt>
                <c:pt idx="8">
                  <c:v>4822.877285563361</c:v>
                </c:pt>
                <c:pt idx="9">
                  <c:v>4899.056542455028</c:v>
                </c:pt>
                <c:pt idx="10">
                  <c:v>5505.899482003248</c:v>
                </c:pt>
                <c:pt idx="11">
                  <c:v>5846.135976363256</c:v>
                </c:pt>
                <c:pt idx="12">
                  <c:v>6805.157140974314</c:v>
                </c:pt>
                <c:pt idx="13">
                  <c:v>6827.053465074144</c:v>
                </c:pt>
                <c:pt idx="14">
                  <c:v>8703.45500653353</c:v>
                </c:pt>
                <c:pt idx="15">
                  <c:v>8745.835369172864</c:v>
                </c:pt>
                <c:pt idx="16">
                  <c:v>5950.275977986606</c:v>
                </c:pt>
                <c:pt idx="17">
                  <c:v>5939.365262779308</c:v>
                </c:pt>
                <c:pt idx="18">
                  <c:v>5789.263448784231</c:v>
                </c:pt>
                <c:pt idx="19">
                  <c:v>5386.56352903027</c:v>
                </c:pt>
                <c:pt idx="20">
                  <c:v>4347.79863695019</c:v>
                </c:pt>
                <c:pt idx="21">
                  <c:v>4333.4888796147</c:v>
                </c:pt>
                <c:pt idx="22">
                  <c:v>4556.426697528334</c:v>
                </c:pt>
                <c:pt idx="23">
                  <c:v>4286.965252950318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2134.0</c:v>
                </c:pt>
                <c:pt idx="1">
                  <c:v>2181.0</c:v>
                </c:pt>
                <c:pt idx="2">
                  <c:v>2134.0</c:v>
                </c:pt>
                <c:pt idx="3">
                  <c:v>2128.0</c:v>
                </c:pt>
                <c:pt idx="4">
                  <c:v>1912.0</c:v>
                </c:pt>
                <c:pt idx="5">
                  <c:v>2385.0</c:v>
                </c:pt>
                <c:pt idx="6">
                  <c:v>3550.0</c:v>
                </c:pt>
                <c:pt idx="7">
                  <c:v>3467.0</c:v>
                </c:pt>
                <c:pt idx="8">
                  <c:v>4997.0</c:v>
                </c:pt>
                <c:pt idx="9">
                  <c:v>5130.0</c:v>
                </c:pt>
                <c:pt idx="10">
                  <c:v>5971.0</c:v>
                </c:pt>
                <c:pt idx="11">
                  <c:v>5517.0</c:v>
                </c:pt>
                <c:pt idx="12">
                  <c:v>6637.0</c:v>
                </c:pt>
                <c:pt idx="13">
                  <c:v>7053.0</c:v>
                </c:pt>
                <c:pt idx="14">
                  <c:v>8422.0</c:v>
                </c:pt>
                <c:pt idx="15">
                  <c:v>8990.0</c:v>
                </c:pt>
                <c:pt idx="16">
                  <c:v>6276.0</c:v>
                </c:pt>
                <c:pt idx="17">
                  <c:v>6080.0</c:v>
                </c:pt>
                <c:pt idx="18">
                  <c:v>5192.0</c:v>
                </c:pt>
                <c:pt idx="19">
                  <c:v>5363.0</c:v>
                </c:pt>
                <c:pt idx="20">
                  <c:v>4318.0</c:v>
                </c:pt>
                <c:pt idx="21">
                  <c:v>4224.0</c:v>
                </c:pt>
                <c:pt idx="22">
                  <c:v>4145.0</c:v>
                </c:pt>
                <c:pt idx="23">
                  <c:v>4287.0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2131.0</c:v>
                </c:pt>
                <c:pt idx="1">
                  <c:v>2182.0</c:v>
                </c:pt>
                <c:pt idx="2">
                  <c:v>2131.0</c:v>
                </c:pt>
                <c:pt idx="3">
                  <c:v>2126.0</c:v>
                </c:pt>
                <c:pt idx="4">
                  <c:v>1909.0</c:v>
                </c:pt>
                <c:pt idx="5">
                  <c:v>2392.0</c:v>
                </c:pt>
                <c:pt idx="6">
                  <c:v>3576.0</c:v>
                </c:pt>
                <c:pt idx="7">
                  <c:v>3480.0</c:v>
                </c:pt>
                <c:pt idx="8">
                  <c:v>4993.0</c:v>
                </c:pt>
                <c:pt idx="9">
                  <c:v>5133.0</c:v>
                </c:pt>
                <c:pt idx="10">
                  <c:v>5992.0</c:v>
                </c:pt>
                <c:pt idx="11">
                  <c:v>5513.0</c:v>
                </c:pt>
                <c:pt idx="12">
                  <c:v>6636.0</c:v>
                </c:pt>
                <c:pt idx="13">
                  <c:v>7064.0</c:v>
                </c:pt>
                <c:pt idx="14">
                  <c:v>8437.0</c:v>
                </c:pt>
                <c:pt idx="15">
                  <c:v>9025.0</c:v>
                </c:pt>
                <c:pt idx="16">
                  <c:v>6252.0</c:v>
                </c:pt>
                <c:pt idx="17">
                  <c:v>6072.0</c:v>
                </c:pt>
                <c:pt idx="18">
                  <c:v>5168.0</c:v>
                </c:pt>
                <c:pt idx="19">
                  <c:v>5358.0</c:v>
                </c:pt>
                <c:pt idx="20">
                  <c:v>4324.0</c:v>
                </c:pt>
                <c:pt idx="21">
                  <c:v>4222.0</c:v>
                </c:pt>
                <c:pt idx="22">
                  <c:v>4142.0</c:v>
                </c:pt>
                <c:pt idx="23">
                  <c:v>4287.0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</c:v>
                </c:pt>
                <c:pt idx="1">
                  <c:v>2131.25881702944</c:v>
                </c:pt>
                <c:pt idx="2">
                  <c:v>2112.62246514341</c:v>
                </c:pt>
                <c:pt idx="3">
                  <c:v>2074.73959320778</c:v>
                </c:pt>
                <c:pt idx="4">
                  <c:v>1997.22045432477</c:v>
                </c:pt>
                <c:pt idx="5">
                  <c:v>2141.59660611297</c:v>
                </c:pt>
                <c:pt idx="6">
                  <c:v>2869.57814641977</c:v>
                </c:pt>
                <c:pt idx="7">
                  <c:v>3498.53943915426</c:v>
                </c:pt>
                <c:pt idx="8">
                  <c:v>4681.77615617181</c:v>
                </c:pt>
                <c:pt idx="9">
                  <c:v>4947.60111259658</c:v>
                </c:pt>
                <c:pt idx="10">
                  <c:v>5406.64294544458</c:v>
                </c:pt>
                <c:pt idx="11">
                  <c:v>5632.38499554164</c:v>
                </c:pt>
                <c:pt idx="12">
                  <c:v>7132.80352922189</c:v>
                </c:pt>
                <c:pt idx="13">
                  <c:v>6983.30642620514</c:v>
                </c:pt>
                <c:pt idx="14">
                  <c:v>8572.04379090281</c:v>
                </c:pt>
                <c:pt idx="15">
                  <c:v>8732.69625937814</c:v>
                </c:pt>
                <c:pt idx="16">
                  <c:v>5718.32431626831</c:v>
                </c:pt>
                <c:pt idx="17">
                  <c:v>5880.58279297391</c:v>
                </c:pt>
                <c:pt idx="18">
                  <c:v>5555.11124784861</c:v>
                </c:pt>
                <c:pt idx="19">
                  <c:v>5259.21365533307</c:v>
                </c:pt>
                <c:pt idx="20">
                  <c:v>4325.7082941735</c:v>
                </c:pt>
                <c:pt idx="21">
                  <c:v>4278.88009924135</c:v>
                </c:pt>
                <c:pt idx="22">
                  <c:v>4172.59010797107</c:v>
                </c:pt>
                <c:pt idx="23">
                  <c:v>4151.97371347149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2123.0</c:v>
                </c:pt>
                <c:pt idx="1">
                  <c:v>2208.0</c:v>
                </c:pt>
                <c:pt idx="2">
                  <c:v>2117.0</c:v>
                </c:pt>
                <c:pt idx="3">
                  <c:v>2114.0</c:v>
                </c:pt>
                <c:pt idx="4">
                  <c:v>1980.0</c:v>
                </c:pt>
                <c:pt idx="5">
                  <c:v>2328.0</c:v>
                </c:pt>
                <c:pt idx="6">
                  <c:v>3369.0</c:v>
                </c:pt>
                <c:pt idx="7">
                  <c:v>3655.0</c:v>
                </c:pt>
                <c:pt idx="8">
                  <c:v>4946.0</c:v>
                </c:pt>
                <c:pt idx="9">
                  <c:v>5066.0</c:v>
                </c:pt>
                <c:pt idx="10">
                  <c:v>5754.0</c:v>
                </c:pt>
                <c:pt idx="11">
                  <c:v>5570.0</c:v>
                </c:pt>
                <c:pt idx="12">
                  <c:v>7084.0</c:v>
                </c:pt>
                <c:pt idx="13">
                  <c:v>7168.0</c:v>
                </c:pt>
                <c:pt idx="14">
                  <c:v>8785.0</c:v>
                </c:pt>
                <c:pt idx="15">
                  <c:v>8968.0</c:v>
                </c:pt>
                <c:pt idx="16">
                  <c:v>5825.0</c:v>
                </c:pt>
                <c:pt idx="17">
                  <c:v>5909.0</c:v>
                </c:pt>
                <c:pt idx="18">
                  <c:v>5283.0</c:v>
                </c:pt>
                <c:pt idx="19">
                  <c:v>5307.0</c:v>
                </c:pt>
                <c:pt idx="20">
                  <c:v>4347.0</c:v>
                </c:pt>
                <c:pt idx="21">
                  <c:v>4254.0</c:v>
                </c:pt>
                <c:pt idx="22">
                  <c:v>4147.0</c:v>
                </c:pt>
                <c:pt idx="23">
                  <c:v>4193.0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2139.18</c:v>
                </c:pt>
                <c:pt idx="3">
                  <c:v>2076.548</c:v>
                </c:pt>
                <c:pt idx="4">
                  <c:v>2153.147</c:v>
                </c:pt>
                <c:pt idx="5">
                  <c:v>2799.158</c:v>
                </c:pt>
                <c:pt idx="6">
                  <c:v>3513.919</c:v>
                </c:pt>
                <c:pt idx="7">
                  <c:v>3794.558</c:v>
                </c:pt>
                <c:pt idx="8">
                  <c:v>4949.938</c:v>
                </c:pt>
                <c:pt idx="9">
                  <c:v>5342.735</c:v>
                </c:pt>
                <c:pt idx="10">
                  <c:v>5672.438</c:v>
                </c:pt>
                <c:pt idx="11">
                  <c:v>5501.464</c:v>
                </c:pt>
                <c:pt idx="12">
                  <c:v>7093.864</c:v>
                </c:pt>
                <c:pt idx="13">
                  <c:v>7143.353</c:v>
                </c:pt>
                <c:pt idx="14">
                  <c:v>8825.455</c:v>
                </c:pt>
                <c:pt idx="15">
                  <c:v>8927.2</c:v>
                </c:pt>
                <c:pt idx="16">
                  <c:v>5721.371</c:v>
                </c:pt>
                <c:pt idx="17">
                  <c:v>5629.246</c:v>
                </c:pt>
                <c:pt idx="18">
                  <c:v>5324.69</c:v>
                </c:pt>
                <c:pt idx="19">
                  <c:v>5376.089</c:v>
                </c:pt>
                <c:pt idx="20">
                  <c:v>4341.163</c:v>
                </c:pt>
                <c:pt idx="21">
                  <c:v>4243.269</c:v>
                </c:pt>
                <c:pt idx="22">
                  <c:v>4204.735</c:v>
                </c:pt>
                <c:pt idx="23">
                  <c:v>4049.81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OS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2153.197493092155</c:v>
                </c:pt>
                <c:pt idx="1">
                  <c:v>2166.898175068022</c:v>
                </c:pt>
                <c:pt idx="2">
                  <c:v>2147.801652255416</c:v>
                </c:pt>
                <c:pt idx="3">
                  <c:v>2109.689686703858</c:v>
                </c:pt>
                <c:pt idx="4">
                  <c:v>2031.505381781645</c:v>
                </c:pt>
                <c:pt idx="5">
                  <c:v>2181.598882712598</c:v>
                </c:pt>
                <c:pt idx="6">
                  <c:v>2926.904858106845</c:v>
                </c:pt>
                <c:pt idx="7">
                  <c:v>3571.785354380563</c:v>
                </c:pt>
                <c:pt idx="8">
                  <c:v>4771.719211754586</c:v>
                </c:pt>
                <c:pt idx="9">
                  <c:v>5029.289611376351</c:v>
                </c:pt>
                <c:pt idx="10">
                  <c:v>5485.50194993449</c:v>
                </c:pt>
                <c:pt idx="11">
                  <c:v>5708.6427985642</c:v>
                </c:pt>
                <c:pt idx="12">
                  <c:v>7233.138106098658</c:v>
                </c:pt>
                <c:pt idx="13">
                  <c:v>7086.067434047647</c:v>
                </c:pt>
                <c:pt idx="14">
                  <c:v>8690.098485668372</c:v>
                </c:pt>
                <c:pt idx="15">
                  <c:v>8843.010903685032</c:v>
                </c:pt>
                <c:pt idx="16">
                  <c:v>5791.260650397697</c:v>
                </c:pt>
                <c:pt idx="17">
                  <c:v>5952.897745773386</c:v>
                </c:pt>
                <c:pt idx="18">
                  <c:v>5617.968059113101</c:v>
                </c:pt>
                <c:pt idx="19">
                  <c:v>5316.187716128405</c:v>
                </c:pt>
                <c:pt idx="20">
                  <c:v>4369.76052771931</c:v>
                </c:pt>
                <c:pt idx="21">
                  <c:v>4324.02274745001</c:v>
                </c:pt>
                <c:pt idx="22">
                  <c:v>4216.205775218021</c:v>
                </c:pt>
                <c:pt idx="23">
                  <c:v>4194.479736043398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000200"/>
        <c:axId val="-2016012872"/>
      </c:lineChart>
      <c:catAx>
        <c:axId val="-201600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"/>
              <c:y val="0.80804785209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01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0128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74420795279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0002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3"/>
          <c:y val="0.910821098423056"/>
          <c:w val="0.73103958564557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04945802418427"/>
          <c:y val="0.169222403480152"/>
          <c:w val="0.877404109170038"/>
          <c:h val="0.531702011963024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12810.0</c:v>
                </c:pt>
                <c:pt idx="12">
                  <c:v>16816.1</c:v>
                </c:pt>
                <c:pt idx="13">
                  <c:v>17283.5</c:v>
                </c:pt>
                <c:pt idx="14">
                  <c:v>22882.4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</c:v>
                </c:pt>
                <c:pt idx="22">
                  <c:v>9449.35</c:v>
                </c:pt>
                <c:pt idx="23">
                  <c:v>8806.54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</c:v>
                </c:pt>
                <c:pt idx="1">
                  <c:v>6069.807900000001</c:v>
                </c:pt>
                <c:pt idx="2">
                  <c:v>5881.3446</c:v>
                </c:pt>
                <c:pt idx="3">
                  <c:v>5878.1205</c:v>
                </c:pt>
                <c:pt idx="4">
                  <c:v>5675.295300000001</c:v>
                </c:pt>
                <c:pt idx="5">
                  <c:v>6438.527700000001</c:v>
                </c:pt>
                <c:pt idx="6">
                  <c:v>8342.2122</c:v>
                </c:pt>
                <c:pt idx="7">
                  <c:v>9069.979500000001</c:v>
                </c:pt>
                <c:pt idx="8">
                  <c:v>11872.6017</c:v>
                </c:pt>
                <c:pt idx="9">
                  <c:v>12039.0825</c:v>
                </c:pt>
                <c:pt idx="10">
                  <c:v>12811.9872</c:v>
                </c:pt>
                <c:pt idx="11">
                  <c:v>12612.093</c:v>
                </c:pt>
                <c:pt idx="12">
                  <c:v>17139.0225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</c:v>
                </c:pt>
                <c:pt idx="17">
                  <c:v>12829.8663</c:v>
                </c:pt>
                <c:pt idx="18">
                  <c:v>11875.5327</c:v>
                </c:pt>
                <c:pt idx="19">
                  <c:v>11532.3126</c:v>
                </c:pt>
                <c:pt idx="20">
                  <c:v>9302.407800000001</c:v>
                </c:pt>
                <c:pt idx="21">
                  <c:v>8973.5496</c:v>
                </c:pt>
                <c:pt idx="22">
                  <c:v>8787.431100000001</c:v>
                </c:pt>
                <c:pt idx="23">
                  <c:v>8799.1551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5886.913500000001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</c:v>
                </c:pt>
                <c:pt idx="4">
                  <c:v>5671.7781</c:v>
                </c:pt>
                <c:pt idx="5">
                  <c:v>6438.527700000001</c:v>
                </c:pt>
                <c:pt idx="6">
                  <c:v>8347.781100000001</c:v>
                </c:pt>
                <c:pt idx="7">
                  <c:v>9069.1002</c:v>
                </c:pt>
                <c:pt idx="8">
                  <c:v>11875.2396</c:v>
                </c:pt>
                <c:pt idx="9">
                  <c:v>12041.1342</c:v>
                </c:pt>
                <c:pt idx="10">
                  <c:v>12817.5561</c:v>
                </c:pt>
                <c:pt idx="11">
                  <c:v>12610.9206</c:v>
                </c:pt>
                <c:pt idx="12">
                  <c:v>17135.2122</c:v>
                </c:pt>
                <c:pt idx="13">
                  <c:v>17639.0511</c:v>
                </c:pt>
                <c:pt idx="14">
                  <c:v>22196.7561</c:v>
                </c:pt>
                <c:pt idx="15">
                  <c:v>22533.2349</c:v>
                </c:pt>
                <c:pt idx="16">
                  <c:v>13600.1331</c:v>
                </c:pt>
                <c:pt idx="17">
                  <c:v>12831.6249</c:v>
                </c:pt>
                <c:pt idx="18">
                  <c:v>11871.1362</c:v>
                </c:pt>
                <c:pt idx="19">
                  <c:v>11534.0712</c:v>
                </c:pt>
                <c:pt idx="20">
                  <c:v>9302.7009</c:v>
                </c:pt>
                <c:pt idx="21">
                  <c:v>8973.8427</c:v>
                </c:pt>
                <c:pt idx="22">
                  <c:v>8787.431100000001</c:v>
                </c:pt>
                <c:pt idx="23">
                  <c:v>8799.7413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5810.748027977473</c:v>
                </c:pt>
                <c:pt idx="1">
                  <c:v>5853.14920275111</c:v>
                </c:pt>
                <c:pt idx="2">
                  <c:v>5809.407204356277</c:v>
                </c:pt>
                <c:pt idx="3">
                  <c:v>5743.573347356194</c:v>
                </c:pt>
                <c:pt idx="4">
                  <c:v>5614.132965459305</c:v>
                </c:pt>
                <c:pt idx="5">
                  <c:v>6015.076213319721</c:v>
                </c:pt>
                <c:pt idx="6">
                  <c:v>7532.475441841167</c:v>
                </c:pt>
                <c:pt idx="7">
                  <c:v>8756.655242151027</c:v>
                </c:pt>
                <c:pt idx="8">
                  <c:v>11767.16807694542</c:v>
                </c:pt>
                <c:pt idx="9">
                  <c:v>11996.32975809467</c:v>
                </c:pt>
                <c:pt idx="10">
                  <c:v>12488.09379162878</c:v>
                </c:pt>
                <c:pt idx="11">
                  <c:v>12670.95902779711</c:v>
                </c:pt>
                <c:pt idx="12">
                  <c:v>17401.28276164289</c:v>
                </c:pt>
                <c:pt idx="13">
                  <c:v>17591.91998944444</c:v>
                </c:pt>
                <c:pt idx="14">
                  <c:v>22480.65549800267</c:v>
                </c:pt>
                <c:pt idx="15">
                  <c:v>22557.34081360303</c:v>
                </c:pt>
                <c:pt idx="16">
                  <c:v>13061.48413825086</c:v>
                </c:pt>
                <c:pt idx="17">
                  <c:v>12869.59178223847</c:v>
                </c:pt>
                <c:pt idx="18">
                  <c:v>12169.85389127436</c:v>
                </c:pt>
                <c:pt idx="19">
                  <c:v>11555.6362621977</c:v>
                </c:pt>
                <c:pt idx="20">
                  <c:v>9062.738349208222</c:v>
                </c:pt>
                <c:pt idx="21">
                  <c:v>8952.54219761975</c:v>
                </c:pt>
                <c:pt idx="22">
                  <c:v>8753.473015884221</c:v>
                </c:pt>
                <c:pt idx="23">
                  <c:v>8673.965530293666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5788.0</c:v>
                </c:pt>
                <c:pt idx="1">
                  <c:v>5961.0</c:v>
                </c:pt>
                <c:pt idx="2">
                  <c:v>5788.0</c:v>
                </c:pt>
                <c:pt idx="3">
                  <c:v>5788.0</c:v>
                </c:pt>
                <c:pt idx="4">
                  <c:v>5580.0</c:v>
                </c:pt>
                <c:pt idx="5">
                  <c:v>6341.0</c:v>
                </c:pt>
                <c:pt idx="6">
                  <c:v>8277.0</c:v>
                </c:pt>
                <c:pt idx="7">
                  <c:v>9038.0</c:v>
                </c:pt>
                <c:pt idx="8">
                  <c:v>11971.0</c:v>
                </c:pt>
                <c:pt idx="9">
                  <c:v>11971.0</c:v>
                </c:pt>
                <c:pt idx="10">
                  <c:v>12731.0</c:v>
                </c:pt>
                <c:pt idx="11">
                  <c:v>12559.0</c:v>
                </c:pt>
                <c:pt idx="12">
                  <c:v>17422.0</c:v>
                </c:pt>
                <c:pt idx="13">
                  <c:v>17629.0</c:v>
                </c:pt>
                <c:pt idx="14">
                  <c:v>22491.0</c:v>
                </c:pt>
                <c:pt idx="15">
                  <c:v>22491.0</c:v>
                </c:pt>
                <c:pt idx="16">
                  <c:v>12939.0</c:v>
                </c:pt>
                <c:pt idx="17">
                  <c:v>12729.0</c:v>
                </c:pt>
                <c:pt idx="18">
                  <c:v>11761.0</c:v>
                </c:pt>
                <c:pt idx="19">
                  <c:v>11381.0</c:v>
                </c:pt>
                <c:pt idx="20">
                  <c:v>9036.0</c:v>
                </c:pt>
                <c:pt idx="21">
                  <c:v>8864.0</c:v>
                </c:pt>
                <c:pt idx="22">
                  <c:v>8656.0</c:v>
                </c:pt>
                <c:pt idx="23">
                  <c:v>8656.0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8646.870000000001</c:v>
                </c:pt>
                <c:pt idx="7">
                  <c:v>9298.629999999999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17608.6</c:v>
                </c:pt>
                <c:pt idx="14">
                  <c:v>22350.4</c:v>
                </c:pt>
                <c:pt idx="15">
                  <c:v>22292.0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8931.389999999999</c:v>
                </c:pt>
                <c:pt idx="21">
                  <c:v>8747.219999999999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OS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5807.250591144121</c:v>
                </c:pt>
                <c:pt idx="1">
                  <c:v>5849.70537036291</c:v>
                </c:pt>
                <c:pt idx="2">
                  <c:v>5806.00596579609</c:v>
                </c:pt>
                <c:pt idx="3">
                  <c:v>5740.296942323203</c:v>
                </c:pt>
                <c:pt idx="4">
                  <c:v>5611.12400135711</c:v>
                </c:pt>
                <c:pt idx="5">
                  <c:v>6012.055322907623</c:v>
                </c:pt>
                <c:pt idx="6">
                  <c:v>7527.99943354772</c:v>
                </c:pt>
                <c:pt idx="7">
                  <c:v>8751.477670524875</c:v>
                </c:pt>
                <c:pt idx="8">
                  <c:v>11758.47018994931</c:v>
                </c:pt>
                <c:pt idx="9">
                  <c:v>11985.55387014401</c:v>
                </c:pt>
                <c:pt idx="10">
                  <c:v>12474.14313295701</c:v>
                </c:pt>
                <c:pt idx="11">
                  <c:v>12655.55062284107</c:v>
                </c:pt>
                <c:pt idx="12">
                  <c:v>17378.65305315929</c:v>
                </c:pt>
                <c:pt idx="13">
                  <c:v>17574.86256431225</c:v>
                </c:pt>
                <c:pt idx="14">
                  <c:v>22454.79255117258</c:v>
                </c:pt>
                <c:pt idx="15">
                  <c:v>22528.06506796087</c:v>
                </c:pt>
                <c:pt idx="16">
                  <c:v>13047.39275671618</c:v>
                </c:pt>
                <c:pt idx="17">
                  <c:v>12851.89702032793</c:v>
                </c:pt>
                <c:pt idx="18">
                  <c:v>12152.10484757262</c:v>
                </c:pt>
                <c:pt idx="19">
                  <c:v>11537.7360741799</c:v>
                </c:pt>
                <c:pt idx="20">
                  <c:v>9050.101828949891</c:v>
                </c:pt>
                <c:pt idx="21">
                  <c:v>8939.96007296447</c:v>
                </c:pt>
                <c:pt idx="22">
                  <c:v>8741.166893616943</c:v>
                </c:pt>
                <c:pt idx="23">
                  <c:v>8661.494875317148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4438.4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4437.98</c:v>
                </c:pt>
                <c:pt idx="16">
                  <c:v>4183.03</c:v>
                </c:pt>
                <c:pt idx="17">
                  <c:v>4785.28</c:v>
                </c:pt>
                <c:pt idx="18">
                  <c:v>5170.89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</c:v>
                </c:pt>
                <c:pt idx="1">
                  <c:v>1560.4644</c:v>
                </c:pt>
                <c:pt idx="2">
                  <c:v>1668.9114</c:v>
                </c:pt>
                <c:pt idx="3">
                  <c:v>1655.7219</c:v>
                </c:pt>
                <c:pt idx="4">
                  <c:v>1122.573</c:v>
                </c:pt>
                <c:pt idx="5">
                  <c:v>1697.6352</c:v>
                </c:pt>
                <c:pt idx="6">
                  <c:v>2733.7437</c:v>
                </c:pt>
                <c:pt idx="7">
                  <c:v>1220.7615</c:v>
                </c:pt>
                <c:pt idx="8">
                  <c:v>2913.1209</c:v>
                </c:pt>
                <c:pt idx="9">
                  <c:v>3300.8922</c:v>
                </c:pt>
                <c:pt idx="10">
                  <c:v>4643.2902</c:v>
                </c:pt>
                <c:pt idx="11">
                  <c:v>3603.0783</c:v>
                </c:pt>
                <c:pt idx="12">
                  <c:v>2583.9696</c:v>
                </c:pt>
                <c:pt idx="13">
                  <c:v>3170.1696</c:v>
                </c:pt>
                <c:pt idx="14">
                  <c:v>3190.6866</c:v>
                </c:pt>
                <c:pt idx="15">
                  <c:v>5053.044000000001</c:v>
                </c:pt>
                <c:pt idx="16">
                  <c:v>4605.4803</c:v>
                </c:pt>
                <c:pt idx="17">
                  <c:v>5103.457200000001</c:v>
                </c:pt>
                <c:pt idx="18">
                  <c:v>4136.5203</c:v>
                </c:pt>
                <c:pt idx="19">
                  <c:v>5549.848500000001</c:v>
                </c:pt>
                <c:pt idx="20">
                  <c:v>4133.003100000001</c:v>
                </c:pt>
                <c:pt idx="21">
                  <c:v>4306.8114</c:v>
                </c:pt>
                <c:pt idx="22">
                  <c:v>4404.4137</c:v>
                </c:pt>
                <c:pt idx="23">
                  <c:v>4925.2524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</c:v>
                </c:pt>
                <c:pt idx="1">
                  <c:v>1559.8782</c:v>
                </c:pt>
                <c:pt idx="2">
                  <c:v>1668.0321</c:v>
                </c:pt>
                <c:pt idx="3">
                  <c:v>1654.8426</c:v>
                </c:pt>
                <c:pt idx="4">
                  <c:v>1081.2459</c:v>
                </c:pt>
                <c:pt idx="5">
                  <c:v>1746.5829</c:v>
                </c:pt>
                <c:pt idx="6">
                  <c:v>2884.9833</c:v>
                </c:pt>
                <c:pt idx="7">
                  <c:v>1202.5893</c:v>
                </c:pt>
                <c:pt idx="8">
                  <c:v>2968.8099</c:v>
                </c:pt>
                <c:pt idx="9">
                  <c:v>3351.598500000001</c:v>
                </c:pt>
                <c:pt idx="10">
                  <c:v>4787.495400000001</c:v>
                </c:pt>
                <c:pt idx="11">
                  <c:v>3576.6993</c:v>
                </c:pt>
                <c:pt idx="12">
                  <c:v>2485.7811</c:v>
                </c:pt>
                <c:pt idx="13">
                  <c:v>3180.135</c:v>
                </c:pt>
                <c:pt idx="14">
                  <c:v>3195.9624</c:v>
                </c:pt>
                <c:pt idx="15">
                  <c:v>5187.870000000001</c:v>
                </c:pt>
                <c:pt idx="16">
                  <c:v>4644.4626</c:v>
                </c:pt>
                <c:pt idx="17">
                  <c:v>5146.249800000001</c:v>
                </c:pt>
                <c:pt idx="18">
                  <c:v>4043.3145</c:v>
                </c:pt>
                <c:pt idx="19">
                  <c:v>5586.1929</c:v>
                </c:pt>
                <c:pt idx="20">
                  <c:v>4142.3823</c:v>
                </c:pt>
                <c:pt idx="21">
                  <c:v>4311.2079</c:v>
                </c:pt>
                <c:pt idx="22">
                  <c:v>4404.706800000001</c:v>
                </c:pt>
                <c:pt idx="23">
                  <c:v>4954.5624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</c:v>
                </c:pt>
                <c:pt idx="1">
                  <c:v>1641.261023398225</c:v>
                </c:pt>
                <c:pt idx="2">
                  <c:v>1637.177168636461</c:v>
                </c:pt>
                <c:pt idx="3">
                  <c:v>1588.426094061722</c:v>
                </c:pt>
                <c:pt idx="4">
                  <c:v>1476.889404674908</c:v>
                </c:pt>
                <c:pt idx="5">
                  <c:v>1409.986268164417</c:v>
                </c:pt>
                <c:pt idx="6">
                  <c:v>1683.524586148975</c:v>
                </c:pt>
                <c:pt idx="7">
                  <c:v>1852.755580176197</c:v>
                </c:pt>
                <c:pt idx="8">
                  <c:v>2265.177845094822</c:v>
                </c:pt>
                <c:pt idx="9">
                  <c:v>2781.359676847972</c:v>
                </c:pt>
                <c:pt idx="10">
                  <c:v>3417.315823958917</c:v>
                </c:pt>
                <c:pt idx="11">
                  <c:v>3850.916459003306</c:v>
                </c:pt>
                <c:pt idx="12">
                  <c:v>4187.138958291305</c:v>
                </c:pt>
                <c:pt idx="13">
                  <c:v>3085.937609097944</c:v>
                </c:pt>
                <c:pt idx="14">
                  <c:v>3652.334212369778</c:v>
                </c:pt>
                <c:pt idx="15">
                  <c:v>4107.284022798111</c:v>
                </c:pt>
                <c:pt idx="16">
                  <c:v>3283.129259371722</c:v>
                </c:pt>
                <c:pt idx="17">
                  <c:v>4323.81312700314</c:v>
                </c:pt>
                <c:pt idx="18">
                  <c:v>4707.767802379666</c:v>
                </c:pt>
                <c:pt idx="19">
                  <c:v>4980.857047734806</c:v>
                </c:pt>
                <c:pt idx="20">
                  <c:v>4382.676571008582</c:v>
                </c:pt>
                <c:pt idx="21">
                  <c:v>4433.959221523472</c:v>
                </c:pt>
                <c:pt idx="22">
                  <c:v>4437.093312370194</c:v>
                </c:pt>
                <c:pt idx="23">
                  <c:v>4522.236516589721</c:v>
                </c:pt>
              </c:numCache>
            </c:numRef>
          </c:val>
          <c:smooth val="0"/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1684.0</c:v>
                </c:pt>
                <c:pt idx="1">
                  <c:v>1747.0</c:v>
                </c:pt>
                <c:pt idx="2">
                  <c:v>1657.0</c:v>
                </c:pt>
                <c:pt idx="3">
                  <c:v>1644.0</c:v>
                </c:pt>
                <c:pt idx="4">
                  <c:v>1420.0</c:v>
                </c:pt>
                <c:pt idx="5">
                  <c:v>1574.0</c:v>
                </c:pt>
                <c:pt idx="6">
                  <c:v>2173.0</c:v>
                </c:pt>
                <c:pt idx="7">
                  <c:v>1775.0</c:v>
                </c:pt>
                <c:pt idx="8">
                  <c:v>2660.0</c:v>
                </c:pt>
                <c:pt idx="9">
                  <c:v>3128.0</c:v>
                </c:pt>
                <c:pt idx="10">
                  <c:v>3991.0</c:v>
                </c:pt>
                <c:pt idx="11">
                  <c:v>3699.0</c:v>
                </c:pt>
                <c:pt idx="12">
                  <c:v>3669.0</c:v>
                </c:pt>
                <c:pt idx="13">
                  <c:v>3438.0</c:v>
                </c:pt>
                <c:pt idx="14">
                  <c:v>4145.0</c:v>
                </c:pt>
                <c:pt idx="15">
                  <c:v>4925.0</c:v>
                </c:pt>
                <c:pt idx="16">
                  <c:v>3763.0</c:v>
                </c:pt>
                <c:pt idx="17">
                  <c:v>4582.0</c:v>
                </c:pt>
                <c:pt idx="18">
                  <c:v>4470.0</c:v>
                </c:pt>
                <c:pt idx="19">
                  <c:v>5486.0</c:v>
                </c:pt>
                <c:pt idx="20">
                  <c:v>4447.0</c:v>
                </c:pt>
                <c:pt idx="21">
                  <c:v>4459.0</c:v>
                </c:pt>
                <c:pt idx="22">
                  <c:v>4482.0</c:v>
                </c:pt>
                <c:pt idx="23">
                  <c:v>4666.0</c:v>
                </c:pt>
              </c:numCache>
            </c:numRef>
          </c:val>
          <c:smooth val="0"/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</c:v>
                </c:pt>
                <c:pt idx="22">
                  <c:v>4696.56</c:v>
                </c:pt>
                <c:pt idx="23">
                  <c:v>4613.06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OS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1795.081922844186</c:v>
                </c:pt>
                <c:pt idx="1">
                  <c:v>1778.059557649941</c:v>
                </c:pt>
                <c:pt idx="2">
                  <c:v>1773.206222226408</c:v>
                </c:pt>
                <c:pt idx="3">
                  <c:v>1723.272462002724</c:v>
                </c:pt>
                <c:pt idx="4">
                  <c:v>1607.47244161706</c:v>
                </c:pt>
                <c:pt idx="5">
                  <c:v>1551.009444655496</c:v>
                </c:pt>
                <c:pt idx="6">
                  <c:v>1865.268854902435</c:v>
                </c:pt>
                <c:pt idx="7">
                  <c:v>2069.466657007903</c:v>
                </c:pt>
                <c:pt idx="8">
                  <c:v>2522.672206877063</c:v>
                </c:pt>
                <c:pt idx="9">
                  <c:v>3019.756616221433</c:v>
                </c:pt>
                <c:pt idx="10">
                  <c:v>3654.414702276211</c:v>
                </c:pt>
                <c:pt idx="11">
                  <c:v>4087.277555765343</c:v>
                </c:pt>
                <c:pt idx="12">
                  <c:v>4495.73091146511</c:v>
                </c:pt>
                <c:pt idx="13">
                  <c:v>3359.014987339879</c:v>
                </c:pt>
                <c:pt idx="14">
                  <c:v>3978.724279803196</c:v>
                </c:pt>
                <c:pt idx="15">
                  <c:v>4416.110639874505</c:v>
                </c:pt>
                <c:pt idx="16">
                  <c:v>3479.209024257142</c:v>
                </c:pt>
                <c:pt idx="17">
                  <c:v>4554.634307254233</c:v>
                </c:pt>
                <c:pt idx="18">
                  <c:v>4931.005911889673</c:v>
                </c:pt>
                <c:pt idx="19">
                  <c:v>5206.021335110516</c:v>
                </c:pt>
                <c:pt idx="20">
                  <c:v>4562.107118312844</c:v>
                </c:pt>
                <c:pt idx="21">
                  <c:v>4622.14765420378</c:v>
                </c:pt>
                <c:pt idx="22">
                  <c:v>4624.61178238064</c:v>
                </c:pt>
                <c:pt idx="23">
                  <c:v>4709.871860718553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191000"/>
        <c:axId val="-2016203704"/>
      </c:lineChart>
      <c:catAx>
        <c:axId val="-201619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8"/>
              <c:y val="0.7226753670473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203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203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023002059489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191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5"/>
          <c:y val="0.80967917346384"/>
          <c:w val="0.791712911579726"/>
          <c:h val="0.1859706362153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0557502454258"/>
          <c:y val="0.169222403480152"/>
          <c:w val="0.87607225567392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</c:v>
                </c:pt>
                <c:pt idx="1">
                  <c:v>3.513032657527512</c:v>
                </c:pt>
                <c:pt idx="2">
                  <c:v>3.517002160440926</c:v>
                </c:pt>
                <c:pt idx="3">
                  <c:v>3.507433965124569</c:v>
                </c:pt>
                <c:pt idx="4">
                  <c:v>3.545837233279217</c:v>
                </c:pt>
                <c:pt idx="5">
                  <c:v>3.44654405735432</c:v>
                </c:pt>
                <c:pt idx="6">
                  <c:v>3.263463878512465</c:v>
                </c:pt>
                <c:pt idx="7">
                  <c:v>3.079003457431394</c:v>
                </c:pt>
                <c:pt idx="8">
                  <c:v>3.018036565759262</c:v>
                </c:pt>
                <c:pt idx="9">
                  <c:v>2.988203927253282</c:v>
                </c:pt>
                <c:pt idx="10">
                  <c:v>2.973917350565671</c:v>
                </c:pt>
                <c:pt idx="11">
                  <c:v>2.950393228918672</c:v>
                </c:pt>
                <c:pt idx="12">
                  <c:v>3.012158216976193</c:v>
                </c:pt>
                <c:pt idx="13">
                  <c:v>2.963805703809623</c:v>
                </c:pt>
                <c:pt idx="14">
                  <c:v>3.066285742841932</c:v>
                </c:pt>
                <c:pt idx="15">
                  <c:v>3.055474848542374</c:v>
                </c:pt>
                <c:pt idx="16">
                  <c:v>2.895887529208445</c:v>
                </c:pt>
                <c:pt idx="17">
                  <c:v>2.947432802239911</c:v>
                </c:pt>
                <c:pt idx="18">
                  <c:v>3.05076632912759</c:v>
                </c:pt>
                <c:pt idx="19">
                  <c:v>3.15410927735937</c:v>
                </c:pt>
                <c:pt idx="20">
                  <c:v>3.114205861543243</c:v>
                </c:pt>
                <c:pt idx="21">
                  <c:v>3.130166103300594</c:v>
                </c:pt>
                <c:pt idx="22">
                  <c:v>3.18919648326234</c:v>
                </c:pt>
                <c:pt idx="23">
                  <c:v>3.193811750766405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3.539038284910966</c:v>
                </c:pt>
                <c:pt idx="1">
                  <c:v>3.49852008253095</c:v>
                </c:pt>
                <c:pt idx="2">
                  <c:v>3.538076850984067</c:v>
                </c:pt>
                <c:pt idx="3">
                  <c:v>3.540339473684211</c:v>
                </c:pt>
                <c:pt idx="4">
                  <c:v>3.555370449790796</c:v>
                </c:pt>
                <c:pt idx="5">
                  <c:v>3.411389056603774</c:v>
                </c:pt>
                <c:pt idx="6">
                  <c:v>3.119987577464789</c:v>
                </c:pt>
                <c:pt idx="7">
                  <c:v>2.968197577156043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2.923342388209681</c:v>
                </c:pt>
                <c:pt idx="11">
                  <c:v>2.939128384991844</c:v>
                </c:pt>
                <c:pt idx="12">
                  <c:v>2.971672758776556</c:v>
                </c:pt>
                <c:pt idx="13">
                  <c:v>2.950282347937048</c:v>
                </c:pt>
                <c:pt idx="14">
                  <c:v>3.014384896699121</c:v>
                </c:pt>
                <c:pt idx="15">
                  <c:v>3.067964749721913</c:v>
                </c:pt>
                <c:pt idx="16">
                  <c:v>2.900690583173996</c:v>
                </c:pt>
                <c:pt idx="17">
                  <c:v>2.949559786184211</c:v>
                </c:pt>
                <c:pt idx="18">
                  <c:v>3.083985554699538</c:v>
                </c:pt>
                <c:pt idx="19">
                  <c:v>3.185187600223756</c:v>
                </c:pt>
                <c:pt idx="20">
                  <c:v>3.111489323761001</c:v>
                </c:pt>
                <c:pt idx="21">
                  <c:v>3.144024857954545</c:v>
                </c:pt>
                <c:pt idx="22">
                  <c:v>3.182592231604343</c:v>
                </c:pt>
                <c:pt idx="23">
                  <c:v>3.20140132960112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</c:v>
                </c:pt>
                <c:pt idx="1">
                  <c:v>3.495439138405133</c:v>
                </c:pt>
                <c:pt idx="2">
                  <c:v>3.541132144533083</c:v>
                </c:pt>
                <c:pt idx="3">
                  <c:v>3.541050564440264</c:v>
                </c:pt>
                <c:pt idx="4">
                  <c:v>3.537466736511262</c:v>
                </c:pt>
                <c:pt idx="5">
                  <c:v>3.421868979933111</c:v>
                </c:pt>
                <c:pt idx="6">
                  <c:v>3.141153355704699</c:v>
                </c:pt>
                <c:pt idx="7">
                  <c:v>2.951634913793104</c:v>
                </c:pt>
                <c:pt idx="8">
                  <c:v>2.972972060885239</c:v>
                </c:pt>
                <c:pt idx="9">
                  <c:v>2.99877901811806</c:v>
                </c:pt>
                <c:pt idx="10">
                  <c:v>2.93809270694259</c:v>
                </c:pt>
                <c:pt idx="11">
                  <c:v>2.936263359332487</c:v>
                </c:pt>
                <c:pt idx="12">
                  <c:v>2.956750045207957</c:v>
                </c:pt>
                <c:pt idx="13">
                  <c:v>2.947223400339751</c:v>
                </c:pt>
                <c:pt idx="14">
                  <c:v>3.009685729524713</c:v>
                </c:pt>
                <c:pt idx="15">
                  <c:v>3.07159057063712</c:v>
                </c:pt>
                <c:pt idx="16">
                  <c:v>2.918201487523993</c:v>
                </c:pt>
                <c:pt idx="17">
                  <c:v>2.960783053359684</c:v>
                </c:pt>
                <c:pt idx="18">
                  <c:v>3.0794215750774</c:v>
                </c:pt>
                <c:pt idx="19">
                  <c:v>3.195271388577828</c:v>
                </c:pt>
                <c:pt idx="20">
                  <c:v>3.109408695652174</c:v>
                </c:pt>
                <c:pt idx="21">
                  <c:v>3.146624964471814</c:v>
                </c:pt>
                <c:pt idx="22">
                  <c:v>3.184968107194592</c:v>
                </c:pt>
                <c:pt idx="23">
                  <c:v>3.208375017494752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3.526575976239403</c:v>
                </c:pt>
                <c:pt idx="1">
                  <c:v>3.516424268261836</c:v>
                </c:pt>
                <c:pt idx="2">
                  <c:v>3.524806015204074</c:v>
                </c:pt>
                <c:pt idx="3">
                  <c:v>3.533937206105862</c:v>
                </c:pt>
                <c:pt idx="4">
                  <c:v>3.550445497781361</c:v>
                </c:pt>
                <c:pt idx="5">
                  <c:v>3.467068662833164</c:v>
                </c:pt>
                <c:pt idx="6">
                  <c:v>3.211621903201516</c:v>
                </c:pt>
                <c:pt idx="7">
                  <c:v>3.032525717329615</c:v>
                </c:pt>
                <c:pt idx="8">
                  <c:v>2.997227004016822</c:v>
                </c:pt>
                <c:pt idx="9">
                  <c:v>2.986839298204271</c:v>
                </c:pt>
                <c:pt idx="10">
                  <c:v>2.94182726251397</c:v>
                </c:pt>
                <c:pt idx="11">
                  <c:v>2.933371120738096</c:v>
                </c:pt>
                <c:pt idx="12">
                  <c:v>3.0266390531423</c:v>
                </c:pt>
                <c:pt idx="13">
                  <c:v>2.961041136752626</c:v>
                </c:pt>
                <c:pt idx="14">
                  <c:v>3.048629982281053</c:v>
                </c:pt>
                <c:pt idx="15">
                  <c:v>3.05342405648951</c:v>
                </c:pt>
                <c:pt idx="16">
                  <c:v>2.858287234797628</c:v>
                </c:pt>
                <c:pt idx="17">
                  <c:v>2.923758667216488</c:v>
                </c:pt>
                <c:pt idx="18">
                  <c:v>3.038214887269883</c:v>
                </c:pt>
                <c:pt idx="19">
                  <c:v>3.1442900771228</c:v>
                </c:pt>
                <c:pt idx="20">
                  <c:v>3.108257424183472</c:v>
                </c:pt>
                <c:pt idx="21">
                  <c:v>3.128505849349848</c:v>
                </c:pt>
                <c:pt idx="22">
                  <c:v>3.161241815498702</c:v>
                </c:pt>
                <c:pt idx="23">
                  <c:v>3.178296144811089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3.519547809703251</c:v>
                </c:pt>
                <c:pt idx="1">
                  <c:v>3.490489130434782</c:v>
                </c:pt>
                <c:pt idx="2">
                  <c:v>3.516769012753897</c:v>
                </c:pt>
                <c:pt idx="3">
                  <c:v>3.515610217596973</c:v>
                </c:pt>
                <c:pt idx="4">
                  <c:v>3.535353535353535</c:v>
                </c:pt>
                <c:pt idx="5">
                  <c:v>3.399914089347078</c:v>
                </c:pt>
                <c:pt idx="6">
                  <c:v>3.101810626298604</c:v>
                </c:pt>
                <c:pt idx="7">
                  <c:v>2.958413132694939</c:v>
                </c:pt>
                <c:pt idx="8">
                  <c:v>2.958147998382532</c:v>
                </c:pt>
                <c:pt idx="9">
                  <c:v>2.980457954994078</c:v>
                </c:pt>
                <c:pt idx="10">
                  <c:v>2.906152241918665</c:v>
                </c:pt>
                <c:pt idx="11">
                  <c:v>2.918850987432675</c:v>
                </c:pt>
                <c:pt idx="12">
                  <c:v>2.977131564088086</c:v>
                </c:pt>
                <c:pt idx="13">
                  <c:v>2.939034598214286</c:v>
                </c:pt>
                <c:pt idx="14">
                  <c:v>3.031986340352874</c:v>
                </c:pt>
                <c:pt idx="15">
                  <c:v>3.057091882247993</c:v>
                </c:pt>
                <c:pt idx="16">
                  <c:v>2.867296137339056</c:v>
                </c:pt>
                <c:pt idx="17">
                  <c:v>2.929768150279235</c:v>
                </c:pt>
                <c:pt idx="18">
                  <c:v>3.072496687488169</c:v>
                </c:pt>
                <c:pt idx="19">
                  <c:v>3.178255134727718</c:v>
                </c:pt>
                <c:pt idx="20">
                  <c:v>3.101909362778928</c:v>
                </c:pt>
                <c:pt idx="21">
                  <c:v>3.131640808650682</c:v>
                </c:pt>
                <c:pt idx="22">
                  <c:v>3.168314444176512</c:v>
                </c:pt>
                <c:pt idx="23">
                  <c:v>3.177438588123063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</c:v>
                </c:pt>
                <c:pt idx="1">
                  <c:v>3.5017</c:v>
                </c:pt>
                <c:pt idx="2">
                  <c:v>3.51909</c:v>
                </c:pt>
                <c:pt idx="3">
                  <c:v>3.52375</c:v>
                </c:pt>
                <c:pt idx="4">
                  <c:v>3.48994</c:v>
                </c:pt>
                <c:pt idx="5">
                  <c:v>3.2949</c:v>
                </c:pt>
                <c:pt idx="6">
                  <c:v>3.0648</c:v>
                </c:pt>
                <c:pt idx="7">
                  <c:v>2.94802</c:v>
                </c:pt>
                <c:pt idx="8">
                  <c:v>2.9787</c:v>
                </c:pt>
                <c:pt idx="9">
                  <c:v>2.97265</c:v>
                </c:pt>
                <c:pt idx="10">
                  <c:v>2.92899</c:v>
                </c:pt>
                <c:pt idx="11">
                  <c:v>2.91369</c:v>
                </c:pt>
                <c:pt idx="12">
                  <c:v>2.98563</c:v>
                </c:pt>
                <c:pt idx="13">
                  <c:v>2.94756</c:v>
                </c:pt>
                <c:pt idx="14">
                  <c:v>3.06724</c:v>
                </c:pt>
                <c:pt idx="15">
                  <c:v>3.09428</c:v>
                </c:pt>
                <c:pt idx="16">
                  <c:v>2.89284</c:v>
                </c:pt>
                <c:pt idx="17">
                  <c:v>2.98968</c:v>
                </c:pt>
                <c:pt idx="18">
                  <c:v>3.12418</c:v>
                </c:pt>
                <c:pt idx="19">
                  <c:v>3.18654</c:v>
                </c:pt>
                <c:pt idx="20">
                  <c:v>3.11548</c:v>
                </c:pt>
                <c:pt idx="21">
                  <c:v>3.14753</c:v>
                </c:pt>
                <c:pt idx="22">
                  <c:v>3.1734</c:v>
                </c:pt>
                <c:pt idx="23">
                  <c:v>3.20327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OS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3.530717706284705</c:v>
                </c:pt>
                <c:pt idx="1">
                  <c:v>3.520130763769463</c:v>
                </c:pt>
                <c:pt idx="2">
                  <c:v>3.528823148107522</c:v>
                </c:pt>
                <c:pt idx="3">
                  <c:v>3.537756975049196</c:v>
                </c:pt>
                <c:pt idx="4">
                  <c:v>3.553323809875124</c:v>
                </c:pt>
                <c:pt idx="5">
                  <c:v>3.466753135736488</c:v>
                </c:pt>
                <c:pt idx="6">
                  <c:v>3.209283780589243</c:v>
                </c:pt>
                <c:pt idx="7">
                  <c:v>3.029561760832462</c:v>
                </c:pt>
                <c:pt idx="8">
                  <c:v>2.992871492028786</c:v>
                </c:pt>
                <c:pt idx="9">
                  <c:v>2.983584491221809</c:v>
                </c:pt>
                <c:pt idx="10">
                  <c:v>2.940215495762578</c:v>
                </c:pt>
                <c:pt idx="11">
                  <c:v>2.932891191373448</c:v>
                </c:pt>
                <c:pt idx="12">
                  <c:v>3.02419000491376</c:v>
                </c:pt>
                <c:pt idx="13">
                  <c:v>2.954230642946965</c:v>
                </c:pt>
                <c:pt idx="14">
                  <c:v>3.041797152767564</c:v>
                </c:pt>
                <c:pt idx="15">
                  <c:v>3.046945887696156</c:v>
                </c:pt>
                <c:pt idx="16">
                  <c:v>2.853714031993777</c:v>
                </c:pt>
                <c:pt idx="17">
                  <c:v>2.924043393814543</c:v>
                </c:pt>
                <c:pt idx="18">
                  <c:v>3.040798840383435</c:v>
                </c:pt>
                <c:pt idx="19">
                  <c:v>3.149579793522473</c:v>
                </c:pt>
                <c:pt idx="20">
                  <c:v>3.115092660321891</c:v>
                </c:pt>
                <c:pt idx="21">
                  <c:v>3.136456147268462</c:v>
                </c:pt>
                <c:pt idx="22">
                  <c:v>3.170096382524507</c:v>
                </c:pt>
                <c:pt idx="23">
                  <c:v>3.187848691015194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300792"/>
        <c:axId val="-2016303608"/>
      </c:lineChart>
      <c:catAx>
        <c:axId val="-201630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7"/>
              <c:y val="0.810766721044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30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303608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42731371466005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300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5"/>
          <c:y val="0.910821098423056"/>
          <c:w val="0.75175730669626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2925242002908"/>
          <c:y val="0.169222403480152"/>
          <c:w val="0.876249836140073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0.00907779</c:v>
                </c:pt>
                <c:pt idx="1">
                  <c:v>0.00901382</c:v>
                </c:pt>
                <c:pt idx="2">
                  <c:v>0.00906439</c:v>
                </c:pt>
                <c:pt idx="3">
                  <c:v>0.00898639</c:v>
                </c:pt>
                <c:pt idx="4">
                  <c:v>0.00884053</c:v>
                </c:pt>
                <c:pt idx="5">
                  <c:v>0.00865776</c:v>
                </c:pt>
                <c:pt idx="6">
                  <c:v>0.00915306</c:v>
                </c:pt>
                <c:pt idx="7">
                  <c:v>0.00953028</c:v>
                </c:pt>
                <c:pt idx="8">
                  <c:v>0.00967274</c:v>
                </c:pt>
                <c:pt idx="9">
                  <c:v>0.0100578</c:v>
                </c:pt>
                <c:pt idx="10">
                  <c:v>0.0104079</c:v>
                </c:pt>
                <c:pt idx="11">
                  <c:v>0.0106838</c:v>
                </c:pt>
                <c:pt idx="12">
                  <c:v>0.0100874</c:v>
                </c:pt>
                <c:pt idx="13">
                  <c:v>0.00979867</c:v>
                </c:pt>
                <c:pt idx="14">
                  <c:v>0.00957918</c:v>
                </c:pt>
                <c:pt idx="15">
                  <c:v>0.0096663</c:v>
                </c:pt>
                <c:pt idx="16">
                  <c:v>0.0107704</c:v>
                </c:pt>
                <c:pt idx="17">
                  <c:v>0.0111836</c:v>
                </c:pt>
                <c:pt idx="18">
                  <c:v>0.0111308</c:v>
                </c:pt>
                <c:pt idx="19">
                  <c:v>0.0109912</c:v>
                </c:pt>
                <c:pt idx="20">
                  <c:v>0.0111403</c:v>
                </c:pt>
                <c:pt idx="21">
                  <c:v>0.0111766</c:v>
                </c:pt>
                <c:pt idx="22">
                  <c:v>0.0111764</c:v>
                </c:pt>
                <c:pt idx="23">
                  <c:v>0.0112749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0.0094</c:v>
                </c:pt>
                <c:pt idx="1">
                  <c:v>0.0093</c:v>
                </c:pt>
                <c:pt idx="2">
                  <c:v>0.0094</c:v>
                </c:pt>
                <c:pt idx="3">
                  <c:v>0.0094</c:v>
                </c:pt>
                <c:pt idx="4">
                  <c:v>0.0089</c:v>
                </c:pt>
                <c:pt idx="5">
                  <c:v>0.0092</c:v>
                </c:pt>
                <c:pt idx="6">
                  <c:v>0.01</c:v>
                </c:pt>
                <c:pt idx="7">
                  <c:v>0.0094</c:v>
                </c:pt>
                <c:pt idx="8">
                  <c:v>0.0099</c:v>
                </c:pt>
                <c:pt idx="9">
                  <c:v>0.0103</c:v>
                </c:pt>
                <c:pt idx="10">
                  <c:v>0.0109</c:v>
                </c:pt>
                <c:pt idx="11">
                  <c:v>0.0108</c:v>
                </c:pt>
                <c:pt idx="12">
                  <c:v>0.0101</c:v>
                </c:pt>
                <c:pt idx="13">
                  <c:v>0.01</c:v>
                </c:pt>
                <c:pt idx="14">
                  <c:v>0.0098</c:v>
                </c:pt>
                <c:pt idx="15">
                  <c:v>0.01</c:v>
                </c:pt>
                <c:pt idx="16">
                  <c:v>0.0107</c:v>
                </c:pt>
                <c:pt idx="17">
                  <c:v>0.0112</c:v>
                </c:pt>
                <c:pt idx="18">
                  <c:v>0.011</c:v>
                </c:pt>
                <c:pt idx="19">
                  <c:v>0.0114</c:v>
                </c:pt>
                <c:pt idx="20">
                  <c:v>0.0113</c:v>
                </c:pt>
                <c:pt idx="21">
                  <c:v>0.0114</c:v>
                </c:pt>
                <c:pt idx="22">
                  <c:v>0.0115</c:v>
                </c:pt>
                <c:pt idx="23">
                  <c:v>0.0117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0.0094</c:v>
                </c:pt>
                <c:pt idx="1">
                  <c:v>0.0093</c:v>
                </c:pt>
                <c:pt idx="2">
                  <c:v>0.0094</c:v>
                </c:pt>
                <c:pt idx="3">
                  <c:v>0.0094</c:v>
                </c:pt>
                <c:pt idx="4">
                  <c:v>0.009</c:v>
                </c:pt>
                <c:pt idx="5">
                  <c:v>0.0092</c:v>
                </c:pt>
                <c:pt idx="6">
                  <c:v>0.0098</c:v>
                </c:pt>
                <c:pt idx="7">
                  <c:v>0.0094</c:v>
                </c:pt>
                <c:pt idx="8">
                  <c:v>0.0099</c:v>
                </c:pt>
                <c:pt idx="9">
                  <c:v>0.0102</c:v>
                </c:pt>
                <c:pt idx="10">
                  <c:v>0.0107</c:v>
                </c:pt>
                <c:pt idx="11">
                  <c:v>0.0108</c:v>
                </c:pt>
                <c:pt idx="12">
                  <c:v>0.0102</c:v>
                </c:pt>
                <c:pt idx="13">
                  <c:v>0.01</c:v>
                </c:pt>
                <c:pt idx="14">
                  <c:v>0.0098</c:v>
                </c:pt>
                <c:pt idx="15">
                  <c:v>0.0098</c:v>
                </c:pt>
                <c:pt idx="16">
                  <c:v>0.0107</c:v>
                </c:pt>
                <c:pt idx="17">
                  <c:v>0.0112</c:v>
                </c:pt>
                <c:pt idx="18">
                  <c:v>0.0111</c:v>
                </c:pt>
                <c:pt idx="19">
                  <c:v>0.0113</c:v>
                </c:pt>
                <c:pt idx="20">
                  <c:v>0.0113</c:v>
                </c:pt>
                <c:pt idx="21">
                  <c:v>0.0114</c:v>
                </c:pt>
                <c:pt idx="22">
                  <c:v>0.0115</c:v>
                </c:pt>
                <c:pt idx="23">
                  <c:v>0.0117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0.00940541342793728</c:v>
                </c:pt>
                <c:pt idx="1">
                  <c:v>0.0093663530583066</c:v>
                </c:pt>
                <c:pt idx="2">
                  <c:v>0.00937233295357943</c:v>
                </c:pt>
                <c:pt idx="3">
                  <c:v>0.00931412150236977</c:v>
                </c:pt>
                <c:pt idx="4">
                  <c:v>0.00919171255786055</c:v>
                </c:pt>
                <c:pt idx="5">
                  <c:v>0.00904541801096997</c:v>
                </c:pt>
                <c:pt idx="6">
                  <c:v>0.00932273156021643</c:v>
                </c:pt>
                <c:pt idx="7">
                  <c:v>0.00964173646043373</c:v>
                </c:pt>
                <c:pt idx="8">
                  <c:v>0.00981522040506821</c:v>
                </c:pt>
                <c:pt idx="9">
                  <c:v>0.0101966097491508</c:v>
                </c:pt>
                <c:pt idx="10">
                  <c:v>0.0106261475760048</c:v>
                </c:pt>
                <c:pt idx="11">
                  <c:v>0.0109416493232453</c:v>
                </c:pt>
                <c:pt idx="12">
                  <c:v>0.0103866554917124</c:v>
                </c:pt>
                <c:pt idx="13">
                  <c:v>0.00996417190721404</c:v>
                </c:pt>
                <c:pt idx="14">
                  <c:v>0.00980972428004743</c:v>
                </c:pt>
                <c:pt idx="15">
                  <c:v>0.00992215310056144</c:v>
                </c:pt>
                <c:pt idx="16">
                  <c:v>0.0106330940190674</c:v>
                </c:pt>
                <c:pt idx="17">
                  <c:v>0.0111736256641082</c:v>
                </c:pt>
                <c:pt idx="18">
                  <c:v>0.0113123062227934</c:v>
                </c:pt>
                <c:pt idx="19">
                  <c:v>0.0113482241525341</c:v>
                </c:pt>
                <c:pt idx="20">
                  <c:v>0.0115612513728995</c:v>
                </c:pt>
                <c:pt idx="21">
                  <c:v>0.0116000401257577</c:v>
                </c:pt>
                <c:pt idx="22">
                  <c:v>0.0116112295480341</c:v>
                </c:pt>
                <c:pt idx="23">
                  <c:v>0.0116640138239192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0.009276</c:v>
                </c:pt>
                <c:pt idx="1">
                  <c:v>0.009302</c:v>
                </c:pt>
                <c:pt idx="2">
                  <c:v>0.009239</c:v>
                </c:pt>
                <c:pt idx="3">
                  <c:v>0.009201</c:v>
                </c:pt>
                <c:pt idx="4">
                  <c:v>0.008969</c:v>
                </c:pt>
                <c:pt idx="5">
                  <c:v>0.009012</c:v>
                </c:pt>
                <c:pt idx="6">
                  <c:v>0.00949</c:v>
                </c:pt>
                <c:pt idx="7">
                  <c:v>0.009314</c:v>
                </c:pt>
                <c:pt idx="8">
                  <c:v>0.009708</c:v>
                </c:pt>
                <c:pt idx="9">
                  <c:v>0.010041</c:v>
                </c:pt>
                <c:pt idx="10">
                  <c:v>0.010588</c:v>
                </c:pt>
                <c:pt idx="11">
                  <c:v>0.01058</c:v>
                </c:pt>
                <c:pt idx="12">
                  <c:v>0.009975</c:v>
                </c:pt>
                <c:pt idx="13">
                  <c:v>0.009778</c:v>
                </c:pt>
                <c:pt idx="14">
                  <c:v>0.009579</c:v>
                </c:pt>
                <c:pt idx="15">
                  <c:v>0.009733</c:v>
                </c:pt>
                <c:pt idx="16">
                  <c:v>0.01044</c:v>
                </c:pt>
                <c:pt idx="17">
                  <c:v>0.010912</c:v>
                </c:pt>
                <c:pt idx="18">
                  <c:v>0.010914</c:v>
                </c:pt>
                <c:pt idx="19">
                  <c:v>0.011269</c:v>
                </c:pt>
                <c:pt idx="20">
                  <c:v>0.011348</c:v>
                </c:pt>
                <c:pt idx="21">
                  <c:v>0.011383</c:v>
                </c:pt>
                <c:pt idx="22">
                  <c:v>0.011416</c:v>
                </c:pt>
                <c:pt idx="23">
                  <c:v>0.011507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0.00925015</c:v>
                </c:pt>
                <c:pt idx="1">
                  <c:v>0.00925821</c:v>
                </c:pt>
                <c:pt idx="2">
                  <c:v>0.00920677</c:v>
                </c:pt>
                <c:pt idx="3">
                  <c:v>0.00910472</c:v>
                </c:pt>
                <c:pt idx="4">
                  <c:v>0.00895192</c:v>
                </c:pt>
                <c:pt idx="5">
                  <c:v>0.00915828</c:v>
                </c:pt>
                <c:pt idx="6">
                  <c:v>0.00947783</c:v>
                </c:pt>
                <c:pt idx="7">
                  <c:v>0.00937371</c:v>
                </c:pt>
                <c:pt idx="8">
                  <c:v>0.00971605</c:v>
                </c:pt>
                <c:pt idx="9">
                  <c:v>0.0102366</c:v>
                </c:pt>
                <c:pt idx="10">
                  <c:v>0.0106224</c:v>
                </c:pt>
                <c:pt idx="11">
                  <c:v>0.0104329</c:v>
                </c:pt>
                <c:pt idx="12">
                  <c:v>0.00997149</c:v>
                </c:pt>
                <c:pt idx="13">
                  <c:v>0.0097436</c:v>
                </c:pt>
                <c:pt idx="14">
                  <c:v>0.00978339</c:v>
                </c:pt>
                <c:pt idx="15">
                  <c:v>0.00982552</c:v>
                </c:pt>
                <c:pt idx="16">
                  <c:v>0.0102572</c:v>
                </c:pt>
                <c:pt idx="17">
                  <c:v>0.0108592</c:v>
                </c:pt>
                <c:pt idx="18">
                  <c:v>0.0110239</c:v>
                </c:pt>
                <c:pt idx="19">
                  <c:v>0.0113569</c:v>
                </c:pt>
                <c:pt idx="20">
                  <c:v>0.0113783</c:v>
                </c:pt>
                <c:pt idx="21">
                  <c:v>0.011398</c:v>
                </c:pt>
                <c:pt idx="22">
                  <c:v>0.0114499</c:v>
                </c:pt>
                <c:pt idx="23">
                  <c:v>0.0114619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OS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0.00925708415287904</c:v>
                </c:pt>
                <c:pt idx="1">
                  <c:v>0.00922035216554462</c:v>
                </c:pt>
                <c:pt idx="2">
                  <c:v>0.00922691757404312</c:v>
                </c:pt>
                <c:pt idx="3">
                  <c:v>0.00917014512681271</c:v>
                </c:pt>
                <c:pt idx="4">
                  <c:v>0.00904823548928633</c:v>
                </c:pt>
                <c:pt idx="5">
                  <c:v>0.00890194931660823</c:v>
                </c:pt>
                <c:pt idx="6">
                  <c:v>0.00917081538230537</c:v>
                </c:pt>
                <c:pt idx="7">
                  <c:v>0.00948201231513192</c:v>
                </c:pt>
                <c:pt idx="8">
                  <c:v>0.0096210827941317</c:v>
                </c:pt>
                <c:pt idx="9">
                  <c:v>0.00997769687270391</c:v>
                </c:pt>
                <c:pt idx="10">
                  <c:v>0.0103921275521729</c:v>
                </c:pt>
                <c:pt idx="11">
                  <c:v>0.0107009342945686</c:v>
                </c:pt>
                <c:pt idx="12">
                  <c:v>0.0101287591427525</c:v>
                </c:pt>
                <c:pt idx="13">
                  <c:v>0.00969415871740021</c:v>
                </c:pt>
                <c:pt idx="14">
                  <c:v>0.00952117992322672</c:v>
                </c:pt>
                <c:pt idx="15">
                  <c:v>0.00962399967869647</c:v>
                </c:pt>
                <c:pt idx="16">
                  <c:v>0.0103616142874576</c:v>
                </c:pt>
                <c:pt idx="17">
                  <c:v>0.0109246767463291</c:v>
                </c:pt>
                <c:pt idx="18">
                  <c:v>0.011074996331967</c:v>
                </c:pt>
                <c:pt idx="19">
                  <c:v>0.0111265571304498</c:v>
                </c:pt>
                <c:pt idx="20">
                  <c:v>0.0113548518386949</c:v>
                </c:pt>
                <c:pt idx="21">
                  <c:v>0.0114036853458799</c:v>
                </c:pt>
                <c:pt idx="22">
                  <c:v>0.0114204935775699</c:v>
                </c:pt>
                <c:pt idx="23">
                  <c:v>0.0114766046213978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77864"/>
        <c:axId val="-2038872120"/>
      </c:lineChart>
      <c:catAx>
        <c:axId val="-203887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"/>
              <c:y val="0.8123980424143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872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872120"/>
        <c:scaling>
          <c:orientation val="minMax"/>
          <c:min val="0.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79173463839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877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5"/>
          <c:y val="0.910821098423056"/>
          <c:w val="0.73547909729929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22353.53430926873</c:v>
                </c:pt>
                <c:pt idx="1">
                  <c:v>26339.62536998277</c:v>
                </c:pt>
                <c:pt idx="2">
                  <c:v>26433.13738869662</c:v>
                </c:pt>
                <c:pt idx="3">
                  <c:v>27299.73207442339</c:v>
                </c:pt>
                <c:pt idx="4">
                  <c:v>26962.93733737541</c:v>
                </c:pt>
                <c:pt idx="5">
                  <c:v>19316.8403645942</c:v>
                </c:pt>
                <c:pt idx="6">
                  <c:v>40105.83987996713</c:v>
                </c:pt>
                <c:pt idx="7">
                  <c:v>19178.94873770385</c:v>
                </c:pt>
                <c:pt idx="8">
                  <c:v>19204.49436557812</c:v>
                </c:pt>
                <c:pt idx="9">
                  <c:v>20358.58539371374</c:v>
                </c:pt>
                <c:pt idx="10">
                  <c:v>19598.6210630249</c:v>
                </c:pt>
                <c:pt idx="11">
                  <c:v>20629.13325565611</c:v>
                </c:pt>
                <c:pt idx="12">
                  <c:v>17854.29555784842</c:v>
                </c:pt>
                <c:pt idx="13">
                  <c:v>13942.14786408375</c:v>
                </c:pt>
                <c:pt idx="14">
                  <c:v>27747.87898044882</c:v>
                </c:pt>
                <c:pt idx="15">
                  <c:v>19521.27666296837</c:v>
                </c:pt>
                <c:pt idx="16">
                  <c:v>18620.31080645994</c:v>
                </c:pt>
                <c:pt idx="17">
                  <c:v>16557.87482980431</c:v>
                </c:pt>
                <c:pt idx="18">
                  <c:v>13656.99512344002</c:v>
                </c:pt>
                <c:pt idx="19">
                  <c:v>15020.74326978573</c:v>
                </c:pt>
                <c:pt idx="20">
                  <c:v>12621.86851896379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21569.0</c:v>
                </c:pt>
                <c:pt idx="1">
                  <c:v>25813.0</c:v>
                </c:pt>
                <c:pt idx="2">
                  <c:v>25250.0</c:v>
                </c:pt>
                <c:pt idx="3">
                  <c:v>26172.0</c:v>
                </c:pt>
                <c:pt idx="4">
                  <c:v>25829.0</c:v>
                </c:pt>
                <c:pt idx="5">
                  <c:v>17802.0</c:v>
                </c:pt>
                <c:pt idx="6">
                  <c:v>38999.0</c:v>
                </c:pt>
                <c:pt idx="7">
                  <c:v>18106.0</c:v>
                </c:pt>
                <c:pt idx="8">
                  <c:v>18823.0</c:v>
                </c:pt>
                <c:pt idx="9">
                  <c:v>19596.0</c:v>
                </c:pt>
                <c:pt idx="10">
                  <c:v>19059.0</c:v>
                </c:pt>
                <c:pt idx="11">
                  <c:v>20042.0</c:v>
                </c:pt>
                <c:pt idx="12">
                  <c:v>18473.0</c:v>
                </c:pt>
                <c:pt idx="13">
                  <c:v>14508.0</c:v>
                </c:pt>
                <c:pt idx="14">
                  <c:v>28811.0</c:v>
                </c:pt>
                <c:pt idx="15">
                  <c:v>20121.0</c:v>
                </c:pt>
                <c:pt idx="16">
                  <c:v>19407.0</c:v>
                </c:pt>
                <c:pt idx="17">
                  <c:v>16880.0</c:v>
                </c:pt>
                <c:pt idx="18">
                  <c:v>14127.0</c:v>
                </c:pt>
                <c:pt idx="19">
                  <c:v>15680.0</c:v>
                </c:pt>
                <c:pt idx="20">
                  <c:v>12967.0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21573.0</c:v>
                </c:pt>
                <c:pt idx="1">
                  <c:v>25817.0</c:v>
                </c:pt>
                <c:pt idx="2">
                  <c:v>25294.0</c:v>
                </c:pt>
                <c:pt idx="3">
                  <c:v>25925.0</c:v>
                </c:pt>
                <c:pt idx="4">
                  <c:v>25745.0</c:v>
                </c:pt>
                <c:pt idx="5">
                  <c:v>17801.0</c:v>
                </c:pt>
                <c:pt idx="6">
                  <c:v>38955.0</c:v>
                </c:pt>
                <c:pt idx="7">
                  <c:v>18131.0</c:v>
                </c:pt>
                <c:pt idx="8">
                  <c:v>18850.0</c:v>
                </c:pt>
                <c:pt idx="9">
                  <c:v>19934.0</c:v>
                </c:pt>
                <c:pt idx="10">
                  <c:v>18951.0</c:v>
                </c:pt>
                <c:pt idx="11">
                  <c:v>19989.0</c:v>
                </c:pt>
                <c:pt idx="12">
                  <c:v>18478.0</c:v>
                </c:pt>
                <c:pt idx="13">
                  <c:v>14506.0</c:v>
                </c:pt>
                <c:pt idx="14">
                  <c:v>28810.0</c:v>
                </c:pt>
                <c:pt idx="15">
                  <c:v>20126.0</c:v>
                </c:pt>
                <c:pt idx="16">
                  <c:v>19418.0</c:v>
                </c:pt>
                <c:pt idx="17">
                  <c:v>16893.0</c:v>
                </c:pt>
                <c:pt idx="18">
                  <c:v>14124.0</c:v>
                </c:pt>
                <c:pt idx="19">
                  <c:v>15677.0</c:v>
                </c:pt>
                <c:pt idx="20">
                  <c:v>12957.0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</c:v>
                </c:pt>
                <c:pt idx="3">
                  <c:v>26927.73299999992</c:v>
                </c:pt>
                <c:pt idx="4">
                  <c:v>26472.78999999994</c:v>
                </c:pt>
                <c:pt idx="5">
                  <c:v>18738.05499999991</c:v>
                </c:pt>
                <c:pt idx="6">
                  <c:v>39697.16200000021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17857.85200000003</c:v>
                </c:pt>
                <c:pt idx="13">
                  <c:v>13988.51200000003</c:v>
                </c:pt>
                <c:pt idx="14">
                  <c:v>27901.95700000002</c:v>
                </c:pt>
                <c:pt idx="15">
                  <c:v>19654.9720000002</c:v>
                </c:pt>
                <c:pt idx="16">
                  <c:v>18689.79899999996</c:v>
                </c:pt>
                <c:pt idx="17">
                  <c:v>16506.80199999999</c:v>
                </c:pt>
                <c:pt idx="18">
                  <c:v>13855.92800000007</c:v>
                </c:pt>
                <c:pt idx="19">
                  <c:v>15163.82</c:v>
                </c:pt>
                <c:pt idx="20">
                  <c:v>12750.62299999999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21876.0</c:v>
                </c:pt>
                <c:pt idx="1">
                  <c:v>26053.0</c:v>
                </c:pt>
                <c:pt idx="2">
                  <c:v>25912.0</c:v>
                </c:pt>
                <c:pt idx="3">
                  <c:v>26775.0</c:v>
                </c:pt>
                <c:pt idx="4">
                  <c:v>26400.0</c:v>
                </c:pt>
                <c:pt idx="5">
                  <c:v>18891.0</c:v>
                </c:pt>
                <c:pt idx="6">
                  <c:v>39941.0</c:v>
                </c:pt>
                <c:pt idx="7">
                  <c:v>18629.0</c:v>
                </c:pt>
                <c:pt idx="8">
                  <c:v>18685.0</c:v>
                </c:pt>
                <c:pt idx="9">
                  <c:v>20214.0</c:v>
                </c:pt>
                <c:pt idx="10">
                  <c:v>18966.0</c:v>
                </c:pt>
                <c:pt idx="11">
                  <c:v>20249.0</c:v>
                </c:pt>
                <c:pt idx="12">
                  <c:v>18522.0</c:v>
                </c:pt>
                <c:pt idx="13">
                  <c:v>14491.0</c:v>
                </c:pt>
                <c:pt idx="14">
                  <c:v>28721.0</c:v>
                </c:pt>
                <c:pt idx="15">
                  <c:v>20185.0</c:v>
                </c:pt>
                <c:pt idx="16">
                  <c:v>19281.0</c:v>
                </c:pt>
                <c:pt idx="17">
                  <c:v>17443.0</c:v>
                </c:pt>
                <c:pt idx="18">
                  <c:v>14172.0</c:v>
                </c:pt>
                <c:pt idx="19">
                  <c:v>15664.0</c:v>
                </c:pt>
                <c:pt idx="20">
                  <c:v>13215.0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456584"/>
        <c:axId val="1806859368"/>
      </c:barChart>
      <c:catAx>
        <c:axId val="180745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85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6859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456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25736932716929"/>
          <c:y val="0.169222403480152"/>
          <c:w val="0.876397819861863"/>
          <c:h val="0.565959760739533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23.3833</c:v>
                </c:pt>
                <c:pt idx="3">
                  <c:v>23.3739</c:v>
                </c:pt>
                <c:pt idx="4">
                  <c:v>23.3503</c:v>
                </c:pt>
                <c:pt idx="5">
                  <c:v>23.4171</c:v>
                </c:pt>
                <c:pt idx="6">
                  <c:v>24.0395</c:v>
                </c:pt>
                <c:pt idx="7">
                  <c:v>24.5724</c:v>
                </c:pt>
                <c:pt idx="8">
                  <c:v>25.0937</c:v>
                </c:pt>
                <c:pt idx="9">
                  <c:v>25.2815</c:v>
                </c:pt>
                <c:pt idx="10">
                  <c:v>25.3592</c:v>
                </c:pt>
                <c:pt idx="11">
                  <c:v>25.5877</c:v>
                </c:pt>
                <c:pt idx="12">
                  <c:v>26.53</c:v>
                </c:pt>
                <c:pt idx="13">
                  <c:v>26.5617</c:v>
                </c:pt>
                <c:pt idx="14">
                  <c:v>26.7812</c:v>
                </c:pt>
                <c:pt idx="15">
                  <c:v>26.5632</c:v>
                </c:pt>
                <c:pt idx="16">
                  <c:v>26.198</c:v>
                </c:pt>
                <c:pt idx="17">
                  <c:v>26.2263</c:v>
                </c:pt>
                <c:pt idx="18">
                  <c:v>25.7001</c:v>
                </c:pt>
                <c:pt idx="19">
                  <c:v>25.1673</c:v>
                </c:pt>
                <c:pt idx="20">
                  <c:v>24.6544</c:v>
                </c:pt>
                <c:pt idx="21">
                  <c:v>24.7445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23.83333333333334</c:v>
                </c:pt>
                <c:pt idx="1">
                  <c:v>23.94444444444444</c:v>
                </c:pt>
                <c:pt idx="2">
                  <c:v>23.83333333333334</c:v>
                </c:pt>
                <c:pt idx="3">
                  <c:v>23.83333333333334</c:v>
                </c:pt>
                <c:pt idx="4">
                  <c:v>23.77777777777777</c:v>
                </c:pt>
                <c:pt idx="5">
                  <c:v>24.11111111111111</c:v>
                </c:pt>
                <c:pt idx="6">
                  <c:v>24.94444444444445</c:v>
                </c:pt>
                <c:pt idx="7">
                  <c:v>25.27777777777778</c:v>
                </c:pt>
                <c:pt idx="8">
                  <c:v>25.55555555555555</c:v>
                </c:pt>
                <c:pt idx="9">
                  <c:v>25.55555555555555</c:v>
                </c:pt>
                <c:pt idx="10">
                  <c:v>25.88888888888888</c:v>
                </c:pt>
                <c:pt idx="11">
                  <c:v>25.83333333333334</c:v>
                </c:pt>
                <c:pt idx="12">
                  <c:v>25.94444444444445</c:v>
                </c:pt>
                <c:pt idx="13">
                  <c:v>26.05555555555556</c:v>
                </c:pt>
                <c:pt idx="14">
                  <c:v>26.11111111111111</c:v>
                </c:pt>
                <c:pt idx="15">
                  <c:v>26.16666666666666</c:v>
                </c:pt>
                <c:pt idx="16">
                  <c:v>26.05555555555556</c:v>
                </c:pt>
                <c:pt idx="17">
                  <c:v>25.94444444444445</c:v>
                </c:pt>
                <c:pt idx="18">
                  <c:v>25.5</c:v>
                </c:pt>
                <c:pt idx="19">
                  <c:v>25.33333333333333</c:v>
                </c:pt>
                <c:pt idx="20">
                  <c:v>25.33333333333333</c:v>
                </c:pt>
                <c:pt idx="21">
                  <c:v>25.22222222222222</c:v>
                </c:pt>
                <c:pt idx="22">
                  <c:v>25.11111111111111</c:v>
                </c:pt>
                <c:pt idx="23">
                  <c:v>25.11111111111111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23.83333333333334</c:v>
                </c:pt>
                <c:pt idx="1">
                  <c:v>23.94444444444444</c:v>
                </c:pt>
                <c:pt idx="2">
                  <c:v>23.83333333333334</c:v>
                </c:pt>
                <c:pt idx="3">
                  <c:v>23.83333333333334</c:v>
                </c:pt>
                <c:pt idx="4">
                  <c:v>23.77777777777777</c:v>
                </c:pt>
                <c:pt idx="5">
                  <c:v>24.11111111111111</c:v>
                </c:pt>
                <c:pt idx="6">
                  <c:v>24.94444444444445</c:v>
                </c:pt>
                <c:pt idx="7">
                  <c:v>25.27777777777778</c:v>
                </c:pt>
                <c:pt idx="8">
                  <c:v>25.55555555555555</c:v>
                </c:pt>
                <c:pt idx="9">
                  <c:v>25.55555555555555</c:v>
                </c:pt>
                <c:pt idx="10">
                  <c:v>25.88888888888888</c:v>
                </c:pt>
                <c:pt idx="11">
                  <c:v>25.83333333333334</c:v>
                </c:pt>
                <c:pt idx="12">
                  <c:v>25.94444444444445</c:v>
                </c:pt>
                <c:pt idx="13">
                  <c:v>26.05555555555556</c:v>
                </c:pt>
                <c:pt idx="14">
                  <c:v>26.11111111111111</c:v>
                </c:pt>
                <c:pt idx="15">
                  <c:v>26.16666666666666</c:v>
                </c:pt>
                <c:pt idx="16">
                  <c:v>26.05555555555556</c:v>
                </c:pt>
                <c:pt idx="17">
                  <c:v>25.94444444444445</c:v>
                </c:pt>
                <c:pt idx="18">
                  <c:v>25.5</c:v>
                </c:pt>
                <c:pt idx="19">
                  <c:v>25.33333333333333</c:v>
                </c:pt>
                <c:pt idx="20">
                  <c:v>25.33333333333333</c:v>
                </c:pt>
                <c:pt idx="21">
                  <c:v>25.22222222222222</c:v>
                </c:pt>
                <c:pt idx="22">
                  <c:v>25.11111111111111</c:v>
                </c:pt>
                <c:pt idx="23">
                  <c:v>25.11111111111111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</c:v>
                </c:pt>
                <c:pt idx="1">
                  <c:v>23.9638373206486</c:v>
                </c:pt>
                <c:pt idx="2">
                  <c:v>23.9453225037416</c:v>
                </c:pt>
                <c:pt idx="3">
                  <c:v>23.917140836449</c:v>
                </c:pt>
                <c:pt idx="4">
                  <c:v>23.861499177245</c:v>
                </c:pt>
                <c:pt idx="5">
                  <c:v>24.0337065465496</c:v>
                </c:pt>
                <c:pt idx="6">
                  <c:v>24.6841469552756</c:v>
                </c:pt>
                <c:pt idx="7">
                  <c:v>25.2075712216046</c:v>
                </c:pt>
                <c:pt idx="8">
                  <c:v>25.4901867856947</c:v>
                </c:pt>
                <c:pt idx="9">
                  <c:v>25.5859171079652</c:v>
                </c:pt>
                <c:pt idx="10">
                  <c:v>25.7944015001216</c:v>
                </c:pt>
                <c:pt idx="11">
                  <c:v>25.8706472768831</c:v>
                </c:pt>
                <c:pt idx="12">
                  <c:v>25.8841350310321</c:v>
                </c:pt>
                <c:pt idx="13">
                  <c:v>25.9682128612719</c:v>
                </c:pt>
                <c:pt idx="14">
                  <c:v>26.0505768437944</c:v>
                </c:pt>
                <c:pt idx="15">
                  <c:v>26.0819452359477</c:v>
                </c:pt>
                <c:pt idx="16">
                  <c:v>26.0382788264618</c:v>
                </c:pt>
                <c:pt idx="17">
                  <c:v>25.9540977592527</c:v>
                </c:pt>
                <c:pt idx="18">
                  <c:v>25.6544867821316</c:v>
                </c:pt>
                <c:pt idx="19">
                  <c:v>25.3924186859809</c:v>
                </c:pt>
                <c:pt idx="20">
                  <c:v>25.3319654428896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24.0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25.0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26.0</c:v>
                </c:pt>
                <c:pt idx="14">
                  <c:v>26.08</c:v>
                </c:pt>
                <c:pt idx="15">
                  <c:v>26.08</c:v>
                </c:pt>
                <c:pt idx="16">
                  <c:v>26.0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23.9367</c:v>
                </c:pt>
                <c:pt idx="1">
                  <c:v>23.9367</c:v>
                </c:pt>
                <c:pt idx="2">
                  <c:v>23.8958</c:v>
                </c:pt>
                <c:pt idx="3">
                  <c:v>23.8375</c:v>
                </c:pt>
                <c:pt idx="4">
                  <c:v>23.9757</c:v>
                </c:pt>
                <c:pt idx="5">
                  <c:v>24.5756</c:v>
                </c:pt>
                <c:pt idx="6">
                  <c:v>25.1643</c:v>
                </c:pt>
                <c:pt idx="7">
                  <c:v>25.4533</c:v>
                </c:pt>
                <c:pt idx="8">
                  <c:v>25.5785</c:v>
                </c:pt>
                <c:pt idx="9">
                  <c:v>25.7393</c:v>
                </c:pt>
                <c:pt idx="10">
                  <c:v>25.8631</c:v>
                </c:pt>
                <c:pt idx="11">
                  <c:v>25.8628</c:v>
                </c:pt>
                <c:pt idx="12">
                  <c:v>25.9424</c:v>
                </c:pt>
                <c:pt idx="13">
                  <c:v>26.022</c:v>
                </c:pt>
                <c:pt idx="14">
                  <c:v>26.1296</c:v>
                </c:pt>
                <c:pt idx="15">
                  <c:v>26.0323</c:v>
                </c:pt>
                <c:pt idx="16">
                  <c:v>25.943</c:v>
                </c:pt>
                <c:pt idx="17">
                  <c:v>25.6955</c:v>
                </c:pt>
                <c:pt idx="18">
                  <c:v>25.4093</c:v>
                </c:pt>
                <c:pt idx="19">
                  <c:v>25.3281</c:v>
                </c:pt>
                <c:pt idx="20">
                  <c:v>25.291</c:v>
                </c:pt>
                <c:pt idx="21">
                  <c:v>25.2092</c:v>
                </c:pt>
                <c:pt idx="22">
                  <c:v>25.1645</c:v>
                </c:pt>
                <c:pt idx="23">
                  <c:v>25.0374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OS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23.94485060708775</c:v>
                </c:pt>
                <c:pt idx="1">
                  <c:v>23.96339848174232</c:v>
                </c:pt>
                <c:pt idx="2">
                  <c:v>23.94487266620141</c:v>
                </c:pt>
                <c:pt idx="3">
                  <c:v>23.91668124624324</c:v>
                </c:pt>
                <c:pt idx="4">
                  <c:v>23.86102329272819</c:v>
                </c:pt>
                <c:pt idx="5">
                  <c:v>24.03329658920504</c:v>
                </c:pt>
                <c:pt idx="6">
                  <c:v>24.68403047529647</c:v>
                </c:pt>
                <c:pt idx="7">
                  <c:v>25.20800554170927</c:v>
                </c:pt>
                <c:pt idx="8">
                  <c:v>25.49070044995992</c:v>
                </c:pt>
                <c:pt idx="9">
                  <c:v>25.58662880154864</c:v>
                </c:pt>
                <c:pt idx="10">
                  <c:v>25.79542124657345</c:v>
                </c:pt>
                <c:pt idx="11">
                  <c:v>25.87196750911207</c:v>
                </c:pt>
                <c:pt idx="12">
                  <c:v>25.88511299141014</c:v>
                </c:pt>
                <c:pt idx="13">
                  <c:v>25.96905957710418</c:v>
                </c:pt>
                <c:pt idx="14">
                  <c:v>26.05145471212255</c:v>
                </c:pt>
                <c:pt idx="15">
                  <c:v>26.08293391541183</c:v>
                </c:pt>
                <c:pt idx="16">
                  <c:v>26.03977584250102</c:v>
                </c:pt>
                <c:pt idx="17">
                  <c:v>25.95579007200281</c:v>
                </c:pt>
                <c:pt idx="18">
                  <c:v>25.65587694207861</c:v>
                </c:pt>
                <c:pt idx="19">
                  <c:v>25.3934678548254</c:v>
                </c:pt>
                <c:pt idx="20">
                  <c:v>25.33310294000766</c:v>
                </c:pt>
                <c:pt idx="21">
                  <c:v>25.28650230905597</c:v>
                </c:pt>
                <c:pt idx="22">
                  <c:v>25.20137342617179</c:v>
                </c:pt>
                <c:pt idx="23">
                  <c:v>25.16741526189438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16.9641</c:v>
                </c:pt>
                <c:pt idx="1">
                  <c:v>16.9046</c:v>
                </c:pt>
                <c:pt idx="2">
                  <c:v>16.9418</c:v>
                </c:pt>
                <c:pt idx="3">
                  <c:v>16.8619</c:v>
                </c:pt>
                <c:pt idx="4">
                  <c:v>16.6966</c:v>
                </c:pt>
                <c:pt idx="5">
                  <c:v>16.5734</c:v>
                </c:pt>
                <c:pt idx="6">
                  <c:v>17.3192</c:v>
                </c:pt>
                <c:pt idx="7">
                  <c:v>17.7945</c:v>
                </c:pt>
                <c:pt idx="8">
                  <c:v>17.973</c:v>
                </c:pt>
                <c:pt idx="9">
                  <c:v>18.3972</c:v>
                </c:pt>
                <c:pt idx="10">
                  <c:v>18.8246</c:v>
                </c:pt>
                <c:pt idx="11">
                  <c:v>19.1202</c:v>
                </c:pt>
                <c:pt idx="12">
                  <c:v>18.8377</c:v>
                </c:pt>
                <c:pt idx="13">
                  <c:v>18.5548</c:v>
                </c:pt>
                <c:pt idx="14">
                  <c:v>18.5486</c:v>
                </c:pt>
                <c:pt idx="15">
                  <c:v>18.673</c:v>
                </c:pt>
                <c:pt idx="16">
                  <c:v>19.4032</c:v>
                </c:pt>
                <c:pt idx="17">
                  <c:v>19.7724</c:v>
                </c:pt>
                <c:pt idx="18">
                  <c:v>19.5753</c:v>
                </c:pt>
                <c:pt idx="19">
                  <c:v>19.3718</c:v>
                </c:pt>
                <c:pt idx="20">
                  <c:v>19.438</c:v>
                </c:pt>
                <c:pt idx="21">
                  <c:v>19.4846</c:v>
                </c:pt>
                <c:pt idx="22">
                  <c:v>19.4693</c:v>
                </c:pt>
                <c:pt idx="23">
                  <c:v>19.5725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18.56</c:v>
                </c:pt>
                <c:pt idx="13">
                  <c:v>18.6</c:v>
                </c:pt>
                <c:pt idx="14">
                  <c:v>18.46</c:v>
                </c:pt>
                <c:pt idx="15">
                  <c:v>18.84</c:v>
                </c:pt>
                <c:pt idx="16">
                  <c:v>19.35</c:v>
                </c:pt>
                <c:pt idx="17">
                  <c:v>19.75</c:v>
                </c:pt>
                <c:pt idx="18">
                  <c:v>19.32</c:v>
                </c:pt>
                <c:pt idx="19">
                  <c:v>19.76</c:v>
                </c:pt>
                <c:pt idx="20">
                  <c:v>19.76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</c:v>
                </c:pt>
                <c:pt idx="10">
                  <c:v>19.33</c:v>
                </c:pt>
                <c:pt idx="11">
                  <c:v>19.23</c:v>
                </c:pt>
                <c:pt idx="12">
                  <c:v>18.64</c:v>
                </c:pt>
                <c:pt idx="13">
                  <c:v>18.6</c:v>
                </c:pt>
                <c:pt idx="14">
                  <c:v>18.46</c:v>
                </c:pt>
                <c:pt idx="15">
                  <c:v>18.76</c:v>
                </c:pt>
                <c:pt idx="16">
                  <c:v>19.35</c:v>
                </c:pt>
                <c:pt idx="17">
                  <c:v>19.68</c:v>
                </c:pt>
                <c:pt idx="18">
                  <c:v>19.4</c:v>
                </c:pt>
                <c:pt idx="19">
                  <c:v>19.76</c:v>
                </c:pt>
                <c:pt idx="20">
                  <c:v>19.76</c:v>
                </c:pt>
                <c:pt idx="21">
                  <c:v>19.8</c:v>
                </c:pt>
                <c:pt idx="22">
                  <c:v>19.84</c:v>
                </c:pt>
                <c:pt idx="23">
                  <c:v>20.06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16.787</c:v>
                </c:pt>
                <c:pt idx="5">
                  <c:v>17.032</c:v>
                </c:pt>
                <c:pt idx="6">
                  <c:v>17.911</c:v>
                </c:pt>
                <c:pt idx="7">
                  <c:v>17.646</c:v>
                </c:pt>
                <c:pt idx="8">
                  <c:v>18.118</c:v>
                </c:pt>
                <c:pt idx="9">
                  <c:v>18.442</c:v>
                </c:pt>
                <c:pt idx="10">
                  <c:v>19.142</c:v>
                </c:pt>
                <c:pt idx="11">
                  <c:v>18.935</c:v>
                </c:pt>
                <c:pt idx="12">
                  <c:v>18.326</c:v>
                </c:pt>
                <c:pt idx="13">
                  <c:v>18.269</c:v>
                </c:pt>
                <c:pt idx="14">
                  <c:v>18.239</c:v>
                </c:pt>
                <c:pt idx="15">
                  <c:v>18.557</c:v>
                </c:pt>
                <c:pt idx="16">
                  <c:v>19.063</c:v>
                </c:pt>
                <c:pt idx="17">
                  <c:v>19.458</c:v>
                </c:pt>
                <c:pt idx="18">
                  <c:v>19.199</c:v>
                </c:pt>
                <c:pt idx="19">
                  <c:v>19.65</c:v>
                </c:pt>
                <c:pt idx="20">
                  <c:v>19.706</c:v>
                </c:pt>
                <c:pt idx="21">
                  <c:v>19.697</c:v>
                </c:pt>
                <c:pt idx="22">
                  <c:v>19.694</c:v>
                </c:pt>
                <c:pt idx="23">
                  <c:v>19.805</c:v>
                </c:pt>
              </c:numCache>
            </c:numRef>
          </c:val>
          <c:smooth val="0"/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</c:v>
                </c:pt>
                <c:pt idx="1">
                  <c:v>17.31</c:v>
                </c:pt>
                <c:pt idx="2">
                  <c:v>17.2367</c:v>
                </c:pt>
                <c:pt idx="3">
                  <c:v>17.0785</c:v>
                </c:pt>
                <c:pt idx="4">
                  <c:v>17.0075</c:v>
                </c:pt>
                <c:pt idx="5">
                  <c:v>17.5412</c:v>
                </c:pt>
                <c:pt idx="6">
                  <c:v>17.9926</c:v>
                </c:pt>
                <c:pt idx="7">
                  <c:v>17.9591</c:v>
                </c:pt>
                <c:pt idx="8">
                  <c:v>18.3251</c:v>
                </c:pt>
                <c:pt idx="9">
                  <c:v>18.8543</c:v>
                </c:pt>
                <c:pt idx="10">
                  <c:v>19.1876</c:v>
                </c:pt>
                <c:pt idx="11">
                  <c:v>18.8671</c:v>
                </c:pt>
                <c:pt idx="12">
                  <c:v>18.518</c:v>
                </c:pt>
                <c:pt idx="13">
                  <c:v>18.4421</c:v>
                </c:pt>
                <c:pt idx="14">
                  <c:v>18.6471</c:v>
                </c:pt>
                <c:pt idx="15">
                  <c:v>18.7965</c:v>
                </c:pt>
                <c:pt idx="16">
                  <c:v>19.1104</c:v>
                </c:pt>
                <c:pt idx="17">
                  <c:v>19.3936</c:v>
                </c:pt>
                <c:pt idx="18">
                  <c:v>19.5323</c:v>
                </c:pt>
                <c:pt idx="19">
                  <c:v>19.7431</c:v>
                </c:pt>
                <c:pt idx="20">
                  <c:v>19.7437</c:v>
                </c:pt>
                <c:pt idx="21">
                  <c:v>19.7887</c:v>
                </c:pt>
                <c:pt idx="22">
                  <c:v>19.8355</c:v>
                </c:pt>
                <c:pt idx="23">
                  <c:v>19.7678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OS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17.26511931581329</c:v>
                </c:pt>
                <c:pt idx="1">
                  <c:v>17.24181298819413</c:v>
                </c:pt>
                <c:pt idx="2">
                  <c:v>17.24093963384414</c:v>
                </c:pt>
                <c:pt idx="3">
                  <c:v>17.18111368264085</c:v>
                </c:pt>
                <c:pt idx="4">
                  <c:v>17.02909207795322</c:v>
                </c:pt>
                <c:pt idx="5">
                  <c:v>16.9818305223289</c:v>
                </c:pt>
                <c:pt idx="6">
                  <c:v>17.51442279091629</c:v>
                </c:pt>
                <c:pt idx="7">
                  <c:v>17.93138210956367</c:v>
                </c:pt>
                <c:pt idx="8">
                  <c:v>18.04106911049183</c:v>
                </c:pt>
                <c:pt idx="9">
                  <c:v>18.41714722761644</c:v>
                </c:pt>
                <c:pt idx="10">
                  <c:v>18.91049765762158</c:v>
                </c:pt>
                <c:pt idx="11">
                  <c:v>19.19358336900035</c:v>
                </c:pt>
                <c:pt idx="12">
                  <c:v>18.75432175484641</c:v>
                </c:pt>
                <c:pt idx="13">
                  <c:v>18.32337368533289</c:v>
                </c:pt>
                <c:pt idx="14">
                  <c:v>18.29114974879953</c:v>
                </c:pt>
                <c:pt idx="15">
                  <c:v>18.46526030993944</c:v>
                </c:pt>
                <c:pt idx="16">
                  <c:v>18.94498430233266</c:v>
                </c:pt>
                <c:pt idx="17">
                  <c:v>19.46164090560185</c:v>
                </c:pt>
                <c:pt idx="18">
                  <c:v>19.49836516459695</c:v>
                </c:pt>
                <c:pt idx="19">
                  <c:v>19.52721370066967</c:v>
                </c:pt>
                <c:pt idx="20">
                  <c:v>19.77539974775297</c:v>
                </c:pt>
                <c:pt idx="21">
                  <c:v>19.80951757570433</c:v>
                </c:pt>
                <c:pt idx="22">
                  <c:v>19.80022753427131</c:v>
                </c:pt>
                <c:pt idx="23">
                  <c:v>19.84776397016065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802440"/>
        <c:axId val="-2104526216"/>
      </c:lineChart>
      <c:catAx>
        <c:axId val="-210480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6"/>
              <c:y val="0.753670473083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52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526216"/>
        <c:scaling>
          <c:orientation val="minMax"/>
          <c:min val="15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33713974986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802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"/>
          <c:y val="0.843936922240348"/>
          <c:w val="0.815390307066222"/>
          <c:h val="0.1517128874388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13010332642937"/>
          <c:y val="0.169222403480152"/>
          <c:w val="0.877877657079769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30.0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17.77777777777778</c:v>
                </c:pt>
                <c:pt idx="1">
                  <c:v>18.33333333333333</c:v>
                </c:pt>
                <c:pt idx="2">
                  <c:v>17.77777777777778</c:v>
                </c:pt>
                <c:pt idx="3">
                  <c:v>17.77777777777778</c:v>
                </c:pt>
                <c:pt idx="4">
                  <c:v>17.22222222222222</c:v>
                </c:pt>
                <c:pt idx="5">
                  <c:v>19.44444444444445</c:v>
                </c:pt>
                <c:pt idx="6">
                  <c:v>25.0</c:v>
                </c:pt>
                <c:pt idx="7">
                  <c:v>27.22222222222222</c:v>
                </c:pt>
                <c:pt idx="8">
                  <c:v>28.88888888888889</c:v>
                </c:pt>
                <c:pt idx="9">
                  <c:v>28.88888888888889</c:v>
                </c:pt>
                <c:pt idx="10">
                  <c:v>31.11111111111111</c:v>
                </c:pt>
                <c:pt idx="11">
                  <c:v>30.55555555555556</c:v>
                </c:pt>
                <c:pt idx="12">
                  <c:v>31.11111111111111</c:v>
                </c:pt>
                <c:pt idx="13">
                  <c:v>31.66666666666666</c:v>
                </c:pt>
                <c:pt idx="14">
                  <c:v>32.22222222222222</c:v>
                </c:pt>
                <c:pt idx="15">
                  <c:v>32.22222222222222</c:v>
                </c:pt>
                <c:pt idx="16">
                  <c:v>31.66666666666666</c:v>
                </c:pt>
                <c:pt idx="17">
                  <c:v>31.11111111111111</c:v>
                </c:pt>
                <c:pt idx="18">
                  <c:v>28.33333333333333</c:v>
                </c:pt>
                <c:pt idx="19">
                  <c:v>27.22222222222222</c:v>
                </c:pt>
                <c:pt idx="20">
                  <c:v>27.22222222222222</c:v>
                </c:pt>
                <c:pt idx="21">
                  <c:v>26.66666666666667</c:v>
                </c:pt>
                <c:pt idx="22">
                  <c:v>26.11111111111111</c:v>
                </c:pt>
                <c:pt idx="23">
                  <c:v>26.11111111111111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17.77777777777778</c:v>
                </c:pt>
                <c:pt idx="1">
                  <c:v>18.33333333333333</c:v>
                </c:pt>
                <c:pt idx="2">
                  <c:v>17.77777777777778</c:v>
                </c:pt>
                <c:pt idx="3">
                  <c:v>17.77777777777778</c:v>
                </c:pt>
                <c:pt idx="4">
                  <c:v>17.22222222222222</c:v>
                </c:pt>
                <c:pt idx="5">
                  <c:v>19.44444444444445</c:v>
                </c:pt>
                <c:pt idx="6">
                  <c:v>25.0</c:v>
                </c:pt>
                <c:pt idx="7">
                  <c:v>27.22222222222222</c:v>
                </c:pt>
                <c:pt idx="8">
                  <c:v>28.88888888888889</c:v>
                </c:pt>
                <c:pt idx="9">
                  <c:v>28.88888888888889</c:v>
                </c:pt>
                <c:pt idx="10">
                  <c:v>31.11111111111111</c:v>
                </c:pt>
                <c:pt idx="11">
                  <c:v>30.55555555555556</c:v>
                </c:pt>
                <c:pt idx="12">
                  <c:v>31.11111111111111</c:v>
                </c:pt>
                <c:pt idx="13">
                  <c:v>31.66666666666666</c:v>
                </c:pt>
                <c:pt idx="14">
                  <c:v>32.22222222222222</c:v>
                </c:pt>
                <c:pt idx="15">
                  <c:v>32.22222222222222</c:v>
                </c:pt>
                <c:pt idx="16">
                  <c:v>31.66666666666666</c:v>
                </c:pt>
                <c:pt idx="17">
                  <c:v>31.11111111111111</c:v>
                </c:pt>
                <c:pt idx="18">
                  <c:v>28.33333333333333</c:v>
                </c:pt>
                <c:pt idx="19">
                  <c:v>27.22222222222222</c:v>
                </c:pt>
                <c:pt idx="20">
                  <c:v>27.22222222222222</c:v>
                </c:pt>
                <c:pt idx="21">
                  <c:v>26.66666666666667</c:v>
                </c:pt>
                <c:pt idx="22">
                  <c:v>26.11111111111111</c:v>
                </c:pt>
                <c:pt idx="23">
                  <c:v>26.11111111111111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</c:v>
                </c:pt>
                <c:pt idx="1">
                  <c:v>18.1125</c:v>
                </c:pt>
                <c:pt idx="2">
                  <c:v>17.9875</c:v>
                </c:pt>
                <c:pt idx="3">
                  <c:v>17.8</c:v>
                </c:pt>
                <c:pt idx="4">
                  <c:v>17.425</c:v>
                </c:pt>
                <c:pt idx="5">
                  <c:v>18.575</c:v>
                </c:pt>
                <c:pt idx="6">
                  <c:v>22.9</c:v>
                </c:pt>
                <c:pt idx="7">
                  <c:v>26.375</c:v>
                </c:pt>
                <c:pt idx="8">
                  <c:v>28.2625</c:v>
                </c:pt>
                <c:pt idx="9">
                  <c:v>28.9</c:v>
                </c:pt>
                <c:pt idx="10">
                  <c:v>30.275</c:v>
                </c:pt>
                <c:pt idx="11">
                  <c:v>30.7875</c:v>
                </c:pt>
                <c:pt idx="12">
                  <c:v>30.9125</c:v>
                </c:pt>
                <c:pt idx="13">
                  <c:v>31.475</c:v>
                </c:pt>
                <c:pt idx="14">
                  <c:v>32.0125</c:v>
                </c:pt>
                <c:pt idx="15">
                  <c:v>32.2</c:v>
                </c:pt>
                <c:pt idx="16">
                  <c:v>31.8875</c:v>
                </c:pt>
                <c:pt idx="17">
                  <c:v>31.325</c:v>
                </c:pt>
                <c:pt idx="18">
                  <c:v>29.35</c:v>
                </c:pt>
                <c:pt idx="19">
                  <c:v>27.6125</c:v>
                </c:pt>
                <c:pt idx="20">
                  <c:v>27.2</c:v>
                </c:pt>
                <c:pt idx="21">
                  <c:v>26.8875</c:v>
                </c:pt>
                <c:pt idx="22">
                  <c:v>26.325</c:v>
                </c:pt>
                <c:pt idx="23">
                  <c:v>26.1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19.4</c:v>
                </c:pt>
                <c:pt idx="6">
                  <c:v>25.0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</c:v>
                </c:pt>
                <c:pt idx="15">
                  <c:v>32.2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19.4</c:v>
                </c:pt>
                <c:pt idx="6">
                  <c:v>25.0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</c:v>
                </c:pt>
                <c:pt idx="15">
                  <c:v>32.2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OS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17.9875</c:v>
                </c:pt>
                <c:pt idx="1">
                  <c:v>18.1125</c:v>
                </c:pt>
                <c:pt idx="2">
                  <c:v>17.9875</c:v>
                </c:pt>
                <c:pt idx="3">
                  <c:v>17.8</c:v>
                </c:pt>
                <c:pt idx="4">
                  <c:v>17.425</c:v>
                </c:pt>
                <c:pt idx="5">
                  <c:v>18.575</c:v>
                </c:pt>
                <c:pt idx="6">
                  <c:v>22.9</c:v>
                </c:pt>
                <c:pt idx="7">
                  <c:v>26.375</c:v>
                </c:pt>
                <c:pt idx="8">
                  <c:v>28.2625</c:v>
                </c:pt>
                <c:pt idx="9">
                  <c:v>28.9</c:v>
                </c:pt>
                <c:pt idx="10">
                  <c:v>30.275</c:v>
                </c:pt>
                <c:pt idx="11">
                  <c:v>30.7875</c:v>
                </c:pt>
                <c:pt idx="12">
                  <c:v>30.9125</c:v>
                </c:pt>
                <c:pt idx="13">
                  <c:v>31.475</c:v>
                </c:pt>
                <c:pt idx="14">
                  <c:v>32.0125</c:v>
                </c:pt>
                <c:pt idx="15">
                  <c:v>32.2</c:v>
                </c:pt>
                <c:pt idx="16">
                  <c:v>31.8875</c:v>
                </c:pt>
                <c:pt idx="17">
                  <c:v>31.325</c:v>
                </c:pt>
                <c:pt idx="18">
                  <c:v>29.35</c:v>
                </c:pt>
                <c:pt idx="19">
                  <c:v>27.6125</c:v>
                </c:pt>
                <c:pt idx="20">
                  <c:v>27.2</c:v>
                </c:pt>
                <c:pt idx="21">
                  <c:v>26.8875</c:v>
                </c:pt>
                <c:pt idx="22">
                  <c:v>26.325</c:v>
                </c:pt>
                <c:pt idx="23">
                  <c:v>26.1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401944"/>
        <c:axId val="-2016396200"/>
      </c:lineChart>
      <c:catAx>
        <c:axId val="-201640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"/>
              <c:y val="0.8189233278955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39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396200"/>
        <c:scaling>
          <c:orientation val="minMax"/>
          <c:max val="34.0"/>
          <c:min val="16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634311697987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401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4"/>
          <c:y val="0.910821098423056"/>
          <c:w val="0.75767665556788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631582872340736"/>
          <c:y val="0.169222403480152"/>
          <c:w val="0.874769998922166"/>
          <c:h val="0.63284393692224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0.0112551</c:v>
                </c:pt>
                <c:pt idx="1">
                  <c:v>0.0112551</c:v>
                </c:pt>
                <c:pt idx="2">
                  <c:v>0.0112551</c:v>
                </c:pt>
                <c:pt idx="3">
                  <c:v>0.0110746</c:v>
                </c:pt>
                <c:pt idx="4">
                  <c:v>0.0106103</c:v>
                </c:pt>
                <c:pt idx="5">
                  <c:v>0.0105682</c:v>
                </c:pt>
                <c:pt idx="6">
                  <c:v>0.0120713</c:v>
                </c:pt>
                <c:pt idx="7">
                  <c:v>0.0121731</c:v>
                </c:pt>
                <c:pt idx="8">
                  <c:v>0.011538</c:v>
                </c:pt>
                <c:pt idx="9">
                  <c:v>0.012388</c:v>
                </c:pt>
                <c:pt idx="10">
                  <c:v>0.013776</c:v>
                </c:pt>
                <c:pt idx="11">
                  <c:v>0.0140408</c:v>
                </c:pt>
                <c:pt idx="12">
                  <c:v>0.0123149</c:v>
                </c:pt>
                <c:pt idx="13">
                  <c:v>0.0115429</c:v>
                </c:pt>
                <c:pt idx="14">
                  <c:v>0.0120686</c:v>
                </c:pt>
                <c:pt idx="15">
                  <c:v>0.013324</c:v>
                </c:pt>
                <c:pt idx="16">
                  <c:v>0.0145051</c:v>
                </c:pt>
                <c:pt idx="17">
                  <c:v>0.0152343</c:v>
                </c:pt>
                <c:pt idx="18">
                  <c:v>0.0151339</c:v>
                </c:pt>
                <c:pt idx="19">
                  <c:v>0.0157481</c:v>
                </c:pt>
                <c:pt idx="20">
                  <c:v>0.0168863</c:v>
                </c:pt>
                <c:pt idx="21">
                  <c:v>0.016863</c:v>
                </c:pt>
                <c:pt idx="22">
                  <c:v>0.0168673</c:v>
                </c:pt>
                <c:pt idx="23">
                  <c:v>0.0171121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0.0114</c:v>
                </c:pt>
                <c:pt idx="1">
                  <c:v>0.0112</c:v>
                </c:pt>
                <c:pt idx="2">
                  <c:v>0.0114</c:v>
                </c:pt>
                <c:pt idx="3">
                  <c:v>0.0114</c:v>
                </c:pt>
                <c:pt idx="4">
                  <c:v>0.0103</c:v>
                </c:pt>
                <c:pt idx="5">
                  <c:v>0.0113</c:v>
                </c:pt>
                <c:pt idx="6">
                  <c:v>0.0133</c:v>
                </c:pt>
                <c:pt idx="7">
                  <c:v>0.0109</c:v>
                </c:pt>
                <c:pt idx="8">
                  <c:v>0.0117</c:v>
                </c:pt>
                <c:pt idx="9">
                  <c:v>0.0125</c:v>
                </c:pt>
                <c:pt idx="10">
                  <c:v>0.0148</c:v>
                </c:pt>
                <c:pt idx="11">
                  <c:v>0.0134</c:v>
                </c:pt>
                <c:pt idx="12">
                  <c:v>0.0115</c:v>
                </c:pt>
                <c:pt idx="13">
                  <c:v>0.0121</c:v>
                </c:pt>
                <c:pt idx="14">
                  <c:v>0.0119</c:v>
                </c:pt>
                <c:pt idx="15">
                  <c:v>0.0144</c:v>
                </c:pt>
                <c:pt idx="16">
                  <c:v>0.0146</c:v>
                </c:pt>
                <c:pt idx="17">
                  <c:v>0.0157</c:v>
                </c:pt>
                <c:pt idx="18">
                  <c:v>0.0143</c:v>
                </c:pt>
                <c:pt idx="19">
                  <c:v>0.0164</c:v>
                </c:pt>
                <c:pt idx="20">
                  <c:v>0.0164</c:v>
                </c:pt>
                <c:pt idx="21">
                  <c:v>0.0167</c:v>
                </c:pt>
                <c:pt idx="22">
                  <c:v>0.0169</c:v>
                </c:pt>
                <c:pt idx="23">
                  <c:v>0.0178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0.0114</c:v>
                </c:pt>
                <c:pt idx="1">
                  <c:v>0.0112</c:v>
                </c:pt>
                <c:pt idx="2">
                  <c:v>0.0114</c:v>
                </c:pt>
                <c:pt idx="3">
                  <c:v>0.0114</c:v>
                </c:pt>
                <c:pt idx="4">
                  <c:v>0.0103</c:v>
                </c:pt>
                <c:pt idx="5">
                  <c:v>0.0113</c:v>
                </c:pt>
                <c:pt idx="6">
                  <c:v>0.0133</c:v>
                </c:pt>
                <c:pt idx="7">
                  <c:v>0.0109</c:v>
                </c:pt>
                <c:pt idx="8">
                  <c:v>0.0117</c:v>
                </c:pt>
                <c:pt idx="9">
                  <c:v>0.0125</c:v>
                </c:pt>
                <c:pt idx="10">
                  <c:v>0.0148</c:v>
                </c:pt>
                <c:pt idx="11">
                  <c:v>0.0134</c:v>
                </c:pt>
                <c:pt idx="12">
                  <c:v>0.0115</c:v>
                </c:pt>
                <c:pt idx="13">
                  <c:v>0.0121</c:v>
                </c:pt>
                <c:pt idx="14">
                  <c:v>0.0119</c:v>
                </c:pt>
                <c:pt idx="15">
                  <c:v>0.0144</c:v>
                </c:pt>
                <c:pt idx="16">
                  <c:v>0.0146</c:v>
                </c:pt>
                <c:pt idx="17">
                  <c:v>0.0157</c:v>
                </c:pt>
                <c:pt idx="18">
                  <c:v>0.0143</c:v>
                </c:pt>
                <c:pt idx="19">
                  <c:v>0.0164</c:v>
                </c:pt>
                <c:pt idx="20">
                  <c:v>0.0164</c:v>
                </c:pt>
                <c:pt idx="21">
                  <c:v>0.0167</c:v>
                </c:pt>
                <c:pt idx="22">
                  <c:v>0.0169</c:v>
                </c:pt>
                <c:pt idx="23">
                  <c:v>0.0178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0.0111922383841688</c:v>
                </c:pt>
                <c:pt idx="1">
                  <c:v>0.0112864861922515</c:v>
                </c:pt>
                <c:pt idx="2">
                  <c:v>0.0111896031761954</c:v>
                </c:pt>
                <c:pt idx="3">
                  <c:v>0.011050517767761</c:v>
                </c:pt>
                <c:pt idx="4">
                  <c:v>0.0104787885325494</c:v>
                </c:pt>
                <c:pt idx="5">
                  <c:v>0.0106374132060997</c:v>
                </c:pt>
                <c:pt idx="6">
                  <c:v>0.0122646283801164</c:v>
                </c:pt>
                <c:pt idx="7">
                  <c:v>0.0117772481166376</c:v>
                </c:pt>
                <c:pt idx="8">
                  <c:v>0.0115717539210535</c:v>
                </c:pt>
                <c:pt idx="9">
                  <c:v>0.0123930566818862</c:v>
                </c:pt>
                <c:pt idx="10">
                  <c:v>0.0139552571996681</c:v>
                </c:pt>
                <c:pt idx="11">
                  <c:v>0.0137523542093869</c:v>
                </c:pt>
                <c:pt idx="12">
                  <c:v>0.0119775977361672</c:v>
                </c:pt>
                <c:pt idx="13">
                  <c:v>0.0115165366449661</c:v>
                </c:pt>
                <c:pt idx="14">
                  <c:v>0.0120746990284587</c:v>
                </c:pt>
                <c:pt idx="15">
                  <c:v>0.0134786607926151</c:v>
                </c:pt>
                <c:pt idx="16">
                  <c:v>0.0144852092196681</c:v>
                </c:pt>
                <c:pt idx="17">
                  <c:v>0.01526465477882</c:v>
                </c:pt>
                <c:pt idx="18">
                  <c:v>0.0149076512329854</c:v>
                </c:pt>
                <c:pt idx="19">
                  <c:v>0.0159248092386298</c:v>
                </c:pt>
                <c:pt idx="20">
                  <c:v>0.0167918299822824</c:v>
                </c:pt>
                <c:pt idx="21">
                  <c:v>0.0167521726021846</c:v>
                </c:pt>
                <c:pt idx="22">
                  <c:v>0.0167641288941543</c:v>
                </c:pt>
                <c:pt idx="23">
                  <c:v>0.0170585281100915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0.0111</c:v>
                </c:pt>
                <c:pt idx="1">
                  <c:v>0.011462</c:v>
                </c:pt>
                <c:pt idx="2">
                  <c:v>0.0111</c:v>
                </c:pt>
                <c:pt idx="3">
                  <c:v>0.0111</c:v>
                </c:pt>
                <c:pt idx="4">
                  <c:v>0.01018</c:v>
                </c:pt>
                <c:pt idx="5">
                  <c:v>0.011001</c:v>
                </c:pt>
                <c:pt idx="6">
                  <c:v>0.01314</c:v>
                </c:pt>
                <c:pt idx="7">
                  <c:v>0.011075</c:v>
                </c:pt>
                <c:pt idx="8">
                  <c:v>0.011995</c:v>
                </c:pt>
                <c:pt idx="9">
                  <c:v>0.01276</c:v>
                </c:pt>
                <c:pt idx="10">
                  <c:v>0.014809</c:v>
                </c:pt>
                <c:pt idx="11">
                  <c:v>0.013253</c:v>
                </c:pt>
                <c:pt idx="12">
                  <c:v>0.011329</c:v>
                </c:pt>
                <c:pt idx="13">
                  <c:v>0.011729</c:v>
                </c:pt>
                <c:pt idx="14">
                  <c:v>0.012379</c:v>
                </c:pt>
                <c:pt idx="15">
                  <c:v>0.014232</c:v>
                </c:pt>
                <c:pt idx="16">
                  <c:v>0.01473</c:v>
                </c:pt>
                <c:pt idx="17">
                  <c:v>0.015684</c:v>
                </c:pt>
                <c:pt idx="18">
                  <c:v>0.014539</c:v>
                </c:pt>
                <c:pt idx="19">
                  <c:v>0.016878</c:v>
                </c:pt>
                <c:pt idx="20">
                  <c:v>0.016878</c:v>
                </c:pt>
                <c:pt idx="21">
                  <c:v>0.016832</c:v>
                </c:pt>
                <c:pt idx="22">
                  <c:v>0.016889</c:v>
                </c:pt>
                <c:pt idx="23">
                  <c:v>0.017329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0.0110717155</c:v>
                </c:pt>
                <c:pt idx="1">
                  <c:v>0.011431797</c:v>
                </c:pt>
                <c:pt idx="2">
                  <c:v>0.0110717155</c:v>
                </c:pt>
                <c:pt idx="3">
                  <c:v>0.0110717155</c:v>
                </c:pt>
                <c:pt idx="4">
                  <c:v>0.010155273</c:v>
                </c:pt>
                <c:pt idx="5">
                  <c:v>0.010970428</c:v>
                </c:pt>
                <c:pt idx="6">
                  <c:v>0.013098754</c:v>
                </c:pt>
                <c:pt idx="7">
                  <c:v>0.011039306</c:v>
                </c:pt>
                <c:pt idx="8">
                  <c:v>0.011956723</c:v>
                </c:pt>
                <c:pt idx="9">
                  <c:v>0.012719301</c:v>
                </c:pt>
                <c:pt idx="10">
                  <c:v>0.014761318</c:v>
                </c:pt>
                <c:pt idx="11">
                  <c:v>0.013210559</c:v>
                </c:pt>
                <c:pt idx="12">
                  <c:v>0.011293012</c:v>
                </c:pt>
                <c:pt idx="13">
                  <c:v>0.011691814</c:v>
                </c:pt>
                <c:pt idx="14">
                  <c:v>0.012340473</c:v>
                </c:pt>
                <c:pt idx="15">
                  <c:v>0.014187589</c:v>
                </c:pt>
                <c:pt idx="16">
                  <c:v>0.014683774</c:v>
                </c:pt>
                <c:pt idx="17">
                  <c:v>0.01563434</c:v>
                </c:pt>
                <c:pt idx="18">
                  <c:v>0.014492502</c:v>
                </c:pt>
                <c:pt idx="19">
                  <c:v>0.016823953</c:v>
                </c:pt>
                <c:pt idx="20">
                  <c:v>0.016823953</c:v>
                </c:pt>
                <c:pt idx="21">
                  <c:v>0.016777486</c:v>
                </c:pt>
                <c:pt idx="22">
                  <c:v>0.01683502</c:v>
                </c:pt>
                <c:pt idx="23">
                  <c:v>0.01727306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OS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0.0112019332851779</c:v>
                </c:pt>
                <c:pt idx="1">
                  <c:v>0.0112962217520776</c:v>
                </c:pt>
                <c:pt idx="2">
                  <c:v>0.0111991806940513</c:v>
                </c:pt>
                <c:pt idx="3">
                  <c:v>0.011060818557718</c:v>
                </c:pt>
                <c:pt idx="4">
                  <c:v>0.0104842823483674</c:v>
                </c:pt>
                <c:pt idx="5">
                  <c:v>0.0106478586232074</c:v>
                </c:pt>
                <c:pt idx="6">
                  <c:v>0.0122878522696151</c:v>
                </c:pt>
                <c:pt idx="7">
                  <c:v>0.011848777233208</c:v>
                </c:pt>
                <c:pt idx="8">
                  <c:v>0.0115799386565856</c:v>
                </c:pt>
                <c:pt idx="9">
                  <c:v>0.0124060330646003</c:v>
                </c:pt>
                <c:pt idx="10">
                  <c:v>0.0139488986120056</c:v>
                </c:pt>
                <c:pt idx="11">
                  <c:v>0.0137609705383949</c:v>
                </c:pt>
                <c:pt idx="12">
                  <c:v>0.0119992129124616</c:v>
                </c:pt>
                <c:pt idx="13">
                  <c:v>0.011528114554117</c:v>
                </c:pt>
                <c:pt idx="14">
                  <c:v>0.0120859039927297</c:v>
                </c:pt>
                <c:pt idx="15">
                  <c:v>0.0134924504298861</c:v>
                </c:pt>
                <c:pt idx="16">
                  <c:v>0.0145043822298757</c:v>
                </c:pt>
                <c:pt idx="17">
                  <c:v>0.0152878756161443</c:v>
                </c:pt>
                <c:pt idx="18">
                  <c:v>0.0149299954948694</c:v>
                </c:pt>
                <c:pt idx="19">
                  <c:v>0.0159700581987407</c:v>
                </c:pt>
                <c:pt idx="20">
                  <c:v>0.0168097357982845</c:v>
                </c:pt>
                <c:pt idx="21">
                  <c:v>0.0167711277945416</c:v>
                </c:pt>
                <c:pt idx="22">
                  <c:v>0.016784233128061</c:v>
                </c:pt>
                <c:pt idx="23">
                  <c:v>0.0170766900608846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70968"/>
        <c:axId val="-2038992920"/>
      </c:lineChart>
      <c:catAx>
        <c:axId val="-203897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5"/>
              <c:y val="0.8075040783034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99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992920"/>
        <c:scaling>
          <c:orientation val="minMax"/>
          <c:min val="0.00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3221423830993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970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8"/>
          <c:y val="0.910821098423056"/>
          <c:w val="0.733999260081392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145091630471829"/>
          <c:y val="0.169222403480152"/>
          <c:w val="0.923855616827031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</c:v>
                </c:pt>
                <c:pt idx="1">
                  <c:v>4079.603079427896</c:v>
                </c:pt>
                <c:pt idx="2">
                  <c:v>4946.197765154666</c:v>
                </c:pt>
                <c:pt idx="3">
                  <c:v>866.59468572677</c:v>
                </c:pt>
                <c:pt idx="4">
                  <c:v>4609.403028106681</c:v>
                </c:pt>
                <c:pt idx="5">
                  <c:v>336.7947370479851</c:v>
                </c:pt>
                <c:pt idx="6">
                  <c:v>-3036.693944674531</c:v>
                </c:pt>
                <c:pt idx="7">
                  <c:v>4438.076392674601</c:v>
                </c:pt>
                <c:pt idx="8">
                  <c:v>-3174.585571564872</c:v>
                </c:pt>
                <c:pt idx="9">
                  <c:v>-3149.039943690612</c:v>
                </c:pt>
                <c:pt idx="10">
                  <c:v>-1994.948915554985</c:v>
                </c:pt>
                <c:pt idx="11">
                  <c:v>-2754.913246243824</c:v>
                </c:pt>
                <c:pt idx="12">
                  <c:v>-1724.401053612615</c:v>
                </c:pt>
                <c:pt idx="13">
                  <c:v>-2249.619375710154</c:v>
                </c:pt>
                <c:pt idx="14">
                  <c:v>3451.432779091268</c:v>
                </c:pt>
                <c:pt idx="15">
                  <c:v>-2963.401833164065</c:v>
                </c:pt>
                <c:pt idx="16">
                  <c:v>-4197.3004344084</c:v>
                </c:pt>
                <c:pt idx="17">
                  <c:v>-2398.874750821938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4244.0</c:v>
                </c:pt>
                <c:pt idx="1">
                  <c:v>3681.0</c:v>
                </c:pt>
                <c:pt idx="2">
                  <c:v>4603.0</c:v>
                </c:pt>
                <c:pt idx="3">
                  <c:v>922.0</c:v>
                </c:pt>
                <c:pt idx="4">
                  <c:v>4260.0</c:v>
                </c:pt>
                <c:pt idx="5">
                  <c:v>343.0</c:v>
                </c:pt>
                <c:pt idx="6">
                  <c:v>-3767.0</c:v>
                </c:pt>
                <c:pt idx="7">
                  <c:v>4357.5</c:v>
                </c:pt>
                <c:pt idx="8">
                  <c:v>-3463.0</c:v>
                </c:pt>
                <c:pt idx="9">
                  <c:v>-2746.0</c:v>
                </c:pt>
                <c:pt idx="10">
                  <c:v>-1973.0</c:v>
                </c:pt>
                <c:pt idx="11">
                  <c:v>-2510.0</c:v>
                </c:pt>
                <c:pt idx="12">
                  <c:v>-1527.0</c:v>
                </c:pt>
                <c:pt idx="13">
                  <c:v>-1548.0</c:v>
                </c:pt>
                <c:pt idx="14">
                  <c:v>3575.75</c:v>
                </c:pt>
                <c:pt idx="15">
                  <c:v>-3241.0</c:v>
                </c:pt>
                <c:pt idx="16">
                  <c:v>-4346.0</c:v>
                </c:pt>
                <c:pt idx="17">
                  <c:v>-2713.0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4244.0</c:v>
                </c:pt>
                <c:pt idx="1">
                  <c:v>3721.0</c:v>
                </c:pt>
                <c:pt idx="2">
                  <c:v>4352.0</c:v>
                </c:pt>
                <c:pt idx="3">
                  <c:v>631.0</c:v>
                </c:pt>
                <c:pt idx="4">
                  <c:v>4172.0</c:v>
                </c:pt>
                <c:pt idx="5">
                  <c:v>180.0</c:v>
                </c:pt>
                <c:pt idx="6">
                  <c:v>-3772.0</c:v>
                </c:pt>
                <c:pt idx="7">
                  <c:v>4345.5</c:v>
                </c:pt>
                <c:pt idx="8">
                  <c:v>-3442.0</c:v>
                </c:pt>
                <c:pt idx="9">
                  <c:v>-2723.0</c:v>
                </c:pt>
                <c:pt idx="10">
                  <c:v>-1639.0</c:v>
                </c:pt>
                <c:pt idx="11">
                  <c:v>-2622.0</c:v>
                </c:pt>
                <c:pt idx="12">
                  <c:v>-1584.0</c:v>
                </c:pt>
                <c:pt idx="13">
                  <c:v>-1547.5</c:v>
                </c:pt>
                <c:pt idx="14">
                  <c:v>3576.0</c:v>
                </c:pt>
                <c:pt idx="15">
                  <c:v>-3233.0</c:v>
                </c:pt>
                <c:pt idx="16">
                  <c:v>-4354.0</c:v>
                </c:pt>
                <c:pt idx="17">
                  <c:v>-2720.0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</c:v>
                </c:pt>
                <c:pt idx="2">
                  <c:v>5157.731999999964</c:v>
                </c:pt>
                <c:pt idx="3">
                  <c:v>1081.706999999849</c:v>
                </c:pt>
                <c:pt idx="4">
                  <c:v>4702.788999999979</c:v>
                </c:pt>
                <c:pt idx="5">
                  <c:v>454.9429999999847</c:v>
                </c:pt>
                <c:pt idx="6">
                  <c:v>-3031.946000000047</c:v>
                </c:pt>
                <c:pt idx="7">
                  <c:v>4481.790250000062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-1956.074499999964</c:v>
                </c:pt>
                <c:pt idx="14">
                  <c:v>3478.361249999997</c:v>
                </c:pt>
                <c:pt idx="15">
                  <c:v>-3148.170000000202</c:v>
                </c:pt>
                <c:pt idx="16">
                  <c:v>-4001.92399999996</c:v>
                </c:pt>
                <c:pt idx="17">
                  <c:v>-2413.197000000015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4177.0</c:v>
                </c:pt>
                <c:pt idx="1">
                  <c:v>4036.0</c:v>
                </c:pt>
                <c:pt idx="2">
                  <c:v>4899.0</c:v>
                </c:pt>
                <c:pt idx="3">
                  <c:v>863.0</c:v>
                </c:pt>
                <c:pt idx="4">
                  <c:v>4524.0</c:v>
                </c:pt>
                <c:pt idx="5">
                  <c:v>375.0</c:v>
                </c:pt>
                <c:pt idx="6">
                  <c:v>-2985.0</c:v>
                </c:pt>
                <c:pt idx="7">
                  <c:v>4516.25</c:v>
                </c:pt>
                <c:pt idx="8">
                  <c:v>-3247.0</c:v>
                </c:pt>
                <c:pt idx="9">
                  <c:v>-3191.0</c:v>
                </c:pt>
                <c:pt idx="10">
                  <c:v>-1662.0</c:v>
                </c:pt>
                <c:pt idx="11">
                  <c:v>-2910.0</c:v>
                </c:pt>
                <c:pt idx="12">
                  <c:v>-1627.0</c:v>
                </c:pt>
                <c:pt idx="13">
                  <c:v>-1677.0</c:v>
                </c:pt>
                <c:pt idx="14">
                  <c:v>3557.5</c:v>
                </c:pt>
                <c:pt idx="15">
                  <c:v>-2742.0</c:v>
                </c:pt>
                <c:pt idx="16">
                  <c:v>-4350.0</c:v>
                </c:pt>
                <c:pt idx="17">
                  <c:v>-2449.0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845416"/>
        <c:axId val="-2101859144"/>
      </c:barChart>
      <c:catAx>
        <c:axId val="-210184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85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859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845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"/>
          <c:y val="0.932572050027189"/>
          <c:w val="0.732490408732204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03268459367108"/>
          <c:y val="0.169222403480152"/>
          <c:w val="0.898037933937503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</c:v>
                </c:pt>
                <c:pt idx="13">
                  <c:v>1972.048521954151</c:v>
                </c:pt>
                <c:pt idx="14">
                  <c:v>3923.219754588878</c:v>
                </c:pt>
                <c:pt idx="15">
                  <c:v>3125.188404844777</c:v>
                </c:pt>
                <c:pt idx="16">
                  <c:v>2815.571619703362</c:v>
                </c:pt>
                <c:pt idx="17">
                  <c:v>2151.770222590522</c:v>
                </c:pt>
                <c:pt idx="18">
                  <c:v>2072.445071513472</c:v>
                </c:pt>
                <c:pt idx="19">
                  <c:v>2521.531736717593</c:v>
                </c:pt>
                <c:pt idx="20">
                  <c:v>1752.758810541888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2369.0</c:v>
                </c:pt>
                <c:pt idx="13">
                  <c:v>1837.0</c:v>
                </c:pt>
                <c:pt idx="14">
                  <c:v>4099.0</c:v>
                </c:pt>
                <c:pt idx="15">
                  <c:v>2874.0</c:v>
                </c:pt>
                <c:pt idx="16">
                  <c:v>2704.0</c:v>
                </c:pt>
                <c:pt idx="17">
                  <c:v>1886.0</c:v>
                </c:pt>
                <c:pt idx="18">
                  <c:v>1833.0</c:v>
                </c:pt>
                <c:pt idx="19">
                  <c:v>2258.0</c:v>
                </c:pt>
                <c:pt idx="20">
                  <c:v>1501.0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2369.0</c:v>
                </c:pt>
                <c:pt idx="13">
                  <c:v>1837.0</c:v>
                </c:pt>
                <c:pt idx="14">
                  <c:v>4099.0</c:v>
                </c:pt>
                <c:pt idx="15">
                  <c:v>2871.0</c:v>
                </c:pt>
                <c:pt idx="16">
                  <c:v>2707.0</c:v>
                </c:pt>
                <c:pt idx="17">
                  <c:v>1885.0</c:v>
                </c:pt>
                <c:pt idx="18">
                  <c:v>1833.0</c:v>
                </c:pt>
                <c:pt idx="19">
                  <c:v>2258.0</c:v>
                </c:pt>
                <c:pt idx="20">
                  <c:v>1501.0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10862.09192896024</c:v>
                </c:pt>
                <c:pt idx="1">
                  <c:v>10862.09192896024</c:v>
                </c:pt>
                <c:pt idx="2">
                  <c:v>10862.09192896024</c:v>
                </c:pt>
                <c:pt idx="3">
                  <c:v>10862.09192896024</c:v>
                </c:pt>
                <c:pt idx="4">
                  <c:v>10862.09192896024</c:v>
                </c:pt>
                <c:pt idx="5">
                  <c:v>10862.09192896024</c:v>
                </c:pt>
                <c:pt idx="6">
                  <c:v>10862.09192896024</c:v>
                </c:pt>
                <c:pt idx="7">
                  <c:v>10862.09192896024</c:v>
                </c:pt>
                <c:pt idx="8">
                  <c:v>0.0</c:v>
                </c:pt>
                <c:pt idx="9">
                  <c:v>10862.09192896024</c:v>
                </c:pt>
                <c:pt idx="10">
                  <c:v>10862.09192896024</c:v>
                </c:pt>
                <c:pt idx="11">
                  <c:v>10862.09192896024</c:v>
                </c:pt>
                <c:pt idx="12">
                  <c:v>2628.326523173034</c:v>
                </c:pt>
                <c:pt idx="13">
                  <c:v>2028.96338276232</c:v>
                </c:pt>
                <c:pt idx="14">
                  <c:v>4063.302452735134</c:v>
                </c:pt>
                <c:pt idx="15">
                  <c:v>3018.669250728188</c:v>
                </c:pt>
                <c:pt idx="16">
                  <c:v>2842.556391868364</c:v>
                </c:pt>
                <c:pt idx="17">
                  <c:v>2179.89591100024</c:v>
                </c:pt>
                <c:pt idx="18">
                  <c:v>2090.217392228543</c:v>
                </c:pt>
                <c:pt idx="19">
                  <c:v>2309.24569396636</c:v>
                </c:pt>
                <c:pt idx="20">
                  <c:v>1870.902339102726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</c:v>
                </c:pt>
                <c:pt idx="1">
                  <c:v>10879.9200000013</c:v>
                </c:pt>
                <c:pt idx="2">
                  <c:v>10879.9200000013</c:v>
                </c:pt>
                <c:pt idx="3">
                  <c:v>10879.9200000013</c:v>
                </c:pt>
                <c:pt idx="4">
                  <c:v>10879.9200000013</c:v>
                </c:pt>
                <c:pt idx="5">
                  <c:v>10879.9200000013</c:v>
                </c:pt>
                <c:pt idx="6">
                  <c:v>10879.9200000013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2553.23199999999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</c:v>
                </c:pt>
                <c:pt idx="16">
                  <c:v>2819.112000000006</c:v>
                </c:pt>
                <c:pt idx="17">
                  <c:v>2135.707999999999</c:v>
                </c:pt>
                <c:pt idx="18">
                  <c:v>2050.855999999997</c:v>
                </c:pt>
                <c:pt idx="19">
                  <c:v>2500.41600000006</c:v>
                </c:pt>
                <c:pt idx="20">
                  <c:v>1738.667000000007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10880.0</c:v>
                </c:pt>
                <c:pt idx="1">
                  <c:v>10880.0</c:v>
                </c:pt>
                <c:pt idx="2">
                  <c:v>10880.0</c:v>
                </c:pt>
                <c:pt idx="3">
                  <c:v>10880.0</c:v>
                </c:pt>
                <c:pt idx="4">
                  <c:v>10880.0</c:v>
                </c:pt>
                <c:pt idx="5">
                  <c:v>10880.0</c:v>
                </c:pt>
                <c:pt idx="6">
                  <c:v>10880.0</c:v>
                </c:pt>
                <c:pt idx="7">
                  <c:v>10880.0</c:v>
                </c:pt>
                <c:pt idx="8">
                  <c:v>10880.0</c:v>
                </c:pt>
                <c:pt idx="9">
                  <c:v>10880.0</c:v>
                </c:pt>
                <c:pt idx="10">
                  <c:v>10880.0</c:v>
                </c:pt>
                <c:pt idx="11">
                  <c:v>10880.0</c:v>
                </c:pt>
                <c:pt idx="12">
                  <c:v>2639.0</c:v>
                </c:pt>
                <c:pt idx="13">
                  <c:v>2035.0</c:v>
                </c:pt>
                <c:pt idx="14">
                  <c:v>4073.0</c:v>
                </c:pt>
                <c:pt idx="15">
                  <c:v>3200.0</c:v>
                </c:pt>
                <c:pt idx="16">
                  <c:v>2904.0</c:v>
                </c:pt>
                <c:pt idx="17">
                  <c:v>2221.0</c:v>
                </c:pt>
                <c:pt idx="18">
                  <c:v>2117.0</c:v>
                </c:pt>
                <c:pt idx="19">
                  <c:v>2573.0</c:v>
                </c:pt>
                <c:pt idx="20">
                  <c:v>1786.0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10862.09192895926</c:v>
                </c:pt>
                <c:pt idx="1">
                  <c:v>10862.09192895926</c:v>
                </c:pt>
                <c:pt idx="2">
                  <c:v>10862.09192895926</c:v>
                </c:pt>
                <c:pt idx="3">
                  <c:v>10862.09192895926</c:v>
                </c:pt>
                <c:pt idx="4">
                  <c:v>10862.09192895926</c:v>
                </c:pt>
                <c:pt idx="5">
                  <c:v>10862.09192895926</c:v>
                </c:pt>
                <c:pt idx="6">
                  <c:v>10862.09192895926</c:v>
                </c:pt>
                <c:pt idx="7">
                  <c:v>10862.09192895926</c:v>
                </c:pt>
                <c:pt idx="8">
                  <c:v>10862.09192895926</c:v>
                </c:pt>
                <c:pt idx="9">
                  <c:v>10862.09192895926</c:v>
                </c:pt>
                <c:pt idx="10">
                  <c:v>10862.09192895926</c:v>
                </c:pt>
                <c:pt idx="11">
                  <c:v>10862.09192895926</c:v>
                </c:pt>
                <c:pt idx="12">
                  <c:v>2629.63673171841</c:v>
                </c:pt>
                <c:pt idx="13">
                  <c:v>2030.773582634463</c:v>
                </c:pt>
                <c:pt idx="14">
                  <c:v>4065.860598689298</c:v>
                </c:pt>
                <c:pt idx="15">
                  <c:v>3139.617939368432</c:v>
                </c:pt>
                <c:pt idx="16">
                  <c:v>2877.97119596203</c:v>
                </c:pt>
                <c:pt idx="17">
                  <c:v>2191.496202895166</c:v>
                </c:pt>
                <c:pt idx="18">
                  <c:v>2124.248979526797</c:v>
                </c:pt>
                <c:pt idx="19">
                  <c:v>2494.22548677804</c:v>
                </c:pt>
                <c:pt idx="20">
                  <c:v>1864.64710693594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477352"/>
        <c:axId val="-2012487672"/>
      </c:barChart>
      <c:catAx>
        <c:axId val="-201247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48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4876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477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4"/>
          <c:y val="0.932572050027189"/>
          <c:w val="0.72856790792382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17028032428244"/>
          <c:y val="0.169222403480152"/>
          <c:w val="0.91666197663139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-8316.098364909009</c:v>
                </c:pt>
                <c:pt idx="14">
                  <c:v>1951.171232634727</c:v>
                </c:pt>
                <c:pt idx="15">
                  <c:v>-973.418182254255</c:v>
                </c:pt>
                <c:pt idx="16">
                  <c:v>-491.3765635775189</c:v>
                </c:pt>
                <c:pt idx="17">
                  <c:v>-768.7729261757052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-8511.0</c:v>
                </c:pt>
                <c:pt idx="14">
                  <c:v>2262.0</c:v>
                </c:pt>
                <c:pt idx="15">
                  <c:v>-988.0</c:v>
                </c:pt>
                <c:pt idx="16">
                  <c:v>-536.0</c:v>
                </c:pt>
                <c:pt idx="17">
                  <c:v>-757.0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-8511.0</c:v>
                </c:pt>
                <c:pt idx="14">
                  <c:v>2262.0</c:v>
                </c:pt>
                <c:pt idx="15">
                  <c:v>-986.0</c:v>
                </c:pt>
                <c:pt idx="16">
                  <c:v>-536.0</c:v>
                </c:pt>
                <c:pt idx="17">
                  <c:v>-757.0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-8233.765405787202</c:v>
                </c:pt>
                <c:pt idx="14">
                  <c:v>2034.339069972814</c:v>
                </c:pt>
                <c:pt idx="15">
                  <c:v>-838.7733397279475</c:v>
                </c:pt>
                <c:pt idx="16">
                  <c:v>-538.109130944491</c:v>
                </c:pt>
                <c:pt idx="17">
                  <c:v>-438.343354863634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-8326.688000001311</c:v>
                </c:pt>
                <c:pt idx="14">
                  <c:v>2001.783000000007</c:v>
                </c:pt>
                <c:pt idx="15">
                  <c:v>-995.563000000031</c:v>
                </c:pt>
                <c:pt idx="16">
                  <c:v>-502.3759999999925</c:v>
                </c:pt>
                <c:pt idx="17">
                  <c:v>-761.7490000000523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-8241.0</c:v>
                </c:pt>
                <c:pt idx="14">
                  <c:v>2038.0</c:v>
                </c:pt>
                <c:pt idx="15">
                  <c:v>-979.0</c:v>
                </c:pt>
                <c:pt idx="16">
                  <c:v>-522.0</c:v>
                </c:pt>
                <c:pt idx="17">
                  <c:v>-787.0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-8232.455197240846</c:v>
                </c:pt>
                <c:pt idx="14">
                  <c:v>2035.087016054834</c:v>
                </c:pt>
                <c:pt idx="15">
                  <c:v>-948.121736473266</c:v>
                </c:pt>
                <c:pt idx="16">
                  <c:v>-505.3877521916129</c:v>
                </c:pt>
                <c:pt idx="17">
                  <c:v>-629.5783798421005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968520"/>
        <c:axId val="-2101970824"/>
      </c:barChart>
      <c:catAx>
        <c:axId val="-210196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97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970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096252242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968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5"/>
          <c:y val="0.932572050027189"/>
          <c:w val="0.725096932250839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59311176558"/>
          <c:y val="0.169222403480152"/>
          <c:w val="0.906705468697656"/>
          <c:h val="0.737248504622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2400.322943466023</c:v>
                </c:pt>
                <c:pt idx="1">
                  <c:v>2753.834476136315</c:v>
                </c:pt>
                <c:pt idx="2">
                  <c:v>2746.599643860706</c:v>
                </c:pt>
                <c:pt idx="3">
                  <c:v>2783.648303550881</c:v>
                </c:pt>
                <c:pt idx="4">
                  <c:v>2776.437784763614</c:v>
                </c:pt>
                <c:pt idx="5">
                  <c:v>2040.219103852233</c:v>
                </c:pt>
                <c:pt idx="6">
                  <c:v>4313.031840962285</c:v>
                </c:pt>
                <c:pt idx="7">
                  <c:v>1986.284830467073</c:v>
                </c:pt>
                <c:pt idx="8">
                  <c:v>1994.01749804832</c:v>
                </c:pt>
                <c:pt idx="9">
                  <c:v>2148.502213710512</c:v>
                </c:pt>
                <c:pt idx="10">
                  <c:v>2059.490255706839</c:v>
                </c:pt>
                <c:pt idx="11">
                  <c:v>2182.267761589098</c:v>
                </c:pt>
                <c:pt idx="12">
                  <c:v>1919.769823377307</c:v>
                </c:pt>
                <c:pt idx="13">
                  <c:v>1476.654690352144</c:v>
                </c:pt>
                <c:pt idx="14">
                  <c:v>2937.676627832258</c:v>
                </c:pt>
                <c:pt idx="15">
                  <c:v>2340.116921502125</c:v>
                </c:pt>
                <c:pt idx="16">
                  <c:v>2108.27826596145</c:v>
                </c:pt>
                <c:pt idx="17">
                  <c:v>1611.228910635414</c:v>
                </c:pt>
                <c:pt idx="18">
                  <c:v>1551.830850650182</c:v>
                </c:pt>
                <c:pt idx="19">
                  <c:v>1888.103474353765</c:v>
                </c:pt>
                <c:pt idx="20">
                  <c:v>1312.452249439574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2301.0</c:v>
                </c:pt>
                <c:pt idx="1">
                  <c:v>2686.0</c:v>
                </c:pt>
                <c:pt idx="2">
                  <c:v>2615.0</c:v>
                </c:pt>
                <c:pt idx="3">
                  <c:v>2656.0</c:v>
                </c:pt>
                <c:pt idx="4">
                  <c:v>2649.0</c:v>
                </c:pt>
                <c:pt idx="5">
                  <c:v>1865.0</c:v>
                </c:pt>
                <c:pt idx="6">
                  <c:v>4185.0</c:v>
                </c:pt>
                <c:pt idx="7">
                  <c:v>1860.0</c:v>
                </c:pt>
                <c:pt idx="8">
                  <c:v>1965.0</c:v>
                </c:pt>
                <c:pt idx="9">
                  <c:v>2054.0</c:v>
                </c:pt>
                <c:pt idx="10">
                  <c:v>1993.0</c:v>
                </c:pt>
                <c:pt idx="11">
                  <c:v>2110.0</c:v>
                </c:pt>
                <c:pt idx="12">
                  <c:v>1975.0</c:v>
                </c:pt>
                <c:pt idx="13">
                  <c:v>1527.0</c:v>
                </c:pt>
                <c:pt idx="14">
                  <c:v>3061.0</c:v>
                </c:pt>
                <c:pt idx="15">
                  <c:v>2394.0</c:v>
                </c:pt>
                <c:pt idx="16">
                  <c:v>2182.0</c:v>
                </c:pt>
                <c:pt idx="17">
                  <c:v>1642.0</c:v>
                </c:pt>
                <c:pt idx="18">
                  <c:v>1580.0</c:v>
                </c:pt>
                <c:pt idx="19">
                  <c:v>1940.0</c:v>
                </c:pt>
                <c:pt idx="20">
                  <c:v>1334.0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2302.0</c:v>
                </c:pt>
                <c:pt idx="1">
                  <c:v>2687.0</c:v>
                </c:pt>
                <c:pt idx="2">
                  <c:v>2618.0</c:v>
                </c:pt>
                <c:pt idx="3">
                  <c:v>2633.0</c:v>
                </c:pt>
                <c:pt idx="4">
                  <c:v>2640.0</c:v>
                </c:pt>
                <c:pt idx="5">
                  <c:v>1867.0</c:v>
                </c:pt>
                <c:pt idx="6">
                  <c:v>4181.0</c:v>
                </c:pt>
                <c:pt idx="7">
                  <c:v>1865.0</c:v>
                </c:pt>
                <c:pt idx="8">
                  <c:v>1969.0</c:v>
                </c:pt>
                <c:pt idx="9">
                  <c:v>2096.0</c:v>
                </c:pt>
                <c:pt idx="10">
                  <c:v>1980.0</c:v>
                </c:pt>
                <c:pt idx="11">
                  <c:v>2104.0</c:v>
                </c:pt>
                <c:pt idx="12">
                  <c:v>1975.0</c:v>
                </c:pt>
                <c:pt idx="13">
                  <c:v>1527.0</c:v>
                </c:pt>
                <c:pt idx="14">
                  <c:v>3061.0</c:v>
                </c:pt>
                <c:pt idx="15">
                  <c:v>2393.0</c:v>
                </c:pt>
                <c:pt idx="16">
                  <c:v>2182.0</c:v>
                </c:pt>
                <c:pt idx="17">
                  <c:v>1643.0</c:v>
                </c:pt>
                <c:pt idx="18">
                  <c:v>1580.0</c:v>
                </c:pt>
                <c:pt idx="19">
                  <c:v>1939.0</c:v>
                </c:pt>
                <c:pt idx="20">
                  <c:v>1333.0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</c:v>
                </c:pt>
                <c:pt idx="1">
                  <c:v>2702.828000000005</c:v>
                </c:pt>
                <c:pt idx="2">
                  <c:v>2674.869000000009</c:v>
                </c:pt>
                <c:pt idx="3">
                  <c:v>2727.483999999994</c:v>
                </c:pt>
                <c:pt idx="4">
                  <c:v>2712.550999999996</c:v>
                </c:pt>
                <c:pt idx="5">
                  <c:v>1968.617000000002</c:v>
                </c:pt>
                <c:pt idx="6">
                  <c:v>4266.175999999747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1911.869000000002</c:v>
                </c:pt>
                <c:pt idx="13">
                  <c:v>1475.528000000003</c:v>
                </c:pt>
                <c:pt idx="14">
                  <c:v>2974.4</c:v>
                </c:pt>
                <c:pt idx="15">
                  <c:v>2344.827000000041</c:v>
                </c:pt>
                <c:pt idx="16">
                  <c:v>2110.832999999992</c:v>
                </c:pt>
                <c:pt idx="17">
                  <c:v>1599.203000000007</c:v>
                </c:pt>
                <c:pt idx="18">
                  <c:v>1535.684</c:v>
                </c:pt>
                <c:pt idx="19">
                  <c:v>1872.335999999995</c:v>
                </c:pt>
                <c:pt idx="20">
                  <c:v>1301.79099999999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2323.0</c:v>
                </c:pt>
                <c:pt idx="1">
                  <c:v>2691.0</c:v>
                </c:pt>
                <c:pt idx="2">
                  <c:v>2681.0</c:v>
                </c:pt>
                <c:pt idx="3">
                  <c:v>2693.0</c:v>
                </c:pt>
                <c:pt idx="4">
                  <c:v>2684.0</c:v>
                </c:pt>
                <c:pt idx="5">
                  <c:v>1970.0</c:v>
                </c:pt>
                <c:pt idx="6">
                  <c:v>4272.0</c:v>
                </c:pt>
                <c:pt idx="7">
                  <c:v>1902.0</c:v>
                </c:pt>
                <c:pt idx="8">
                  <c:v>1936.0</c:v>
                </c:pt>
                <c:pt idx="9">
                  <c:v>2115.0</c:v>
                </c:pt>
                <c:pt idx="10">
                  <c:v>1970.0</c:v>
                </c:pt>
                <c:pt idx="11">
                  <c:v>2120.0</c:v>
                </c:pt>
                <c:pt idx="12">
                  <c:v>1976.0</c:v>
                </c:pt>
                <c:pt idx="13">
                  <c:v>1524.0</c:v>
                </c:pt>
                <c:pt idx="14">
                  <c:v>3050.0</c:v>
                </c:pt>
                <c:pt idx="15">
                  <c:v>2396.0</c:v>
                </c:pt>
                <c:pt idx="16">
                  <c:v>2174.0</c:v>
                </c:pt>
                <c:pt idx="17">
                  <c:v>1663.0</c:v>
                </c:pt>
                <c:pt idx="18">
                  <c:v>1585.0</c:v>
                </c:pt>
                <c:pt idx="19">
                  <c:v>1926.0</c:v>
                </c:pt>
                <c:pt idx="20">
                  <c:v>1337.0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297400"/>
        <c:axId val="-2066301512"/>
      </c:barChart>
      <c:catAx>
        <c:axId val="-206629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301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3015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118386977432482"/>
              <c:y val="0.20966290306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297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"/>
          <c:y val="0.932572050027189"/>
          <c:w val="0.73744180423618"/>
          <c:h val="0.06307775965198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tabSelected="1"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zoomScale="200"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0.41778</cdr:x>
      <cdr:y>0.26906</cdr:y>
    </cdr:from>
    <cdr:to>
      <cdr:x>0.69778</cdr:x>
      <cdr:y>0.33442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3581400" y="156845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0.52593</cdr:x>
      <cdr:y>0.16776</cdr:y>
    </cdr:from>
    <cdr:to>
      <cdr:x>0.80593</cdr:x>
      <cdr:y>0.23312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4508500" y="9779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0.43556</cdr:x>
      <cdr:y>0.26144</cdr:y>
    </cdr:from>
    <cdr:to>
      <cdr:x>0.71556</cdr:x>
      <cdr:y>0.3268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3733800" y="15240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0.12593</cdr:x>
      <cdr:y>0.54248</cdr:y>
    </cdr:from>
    <cdr:to>
      <cdr:x>0.40593</cdr:x>
      <cdr:y>0.60784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1079500" y="31623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0.38815</cdr:x>
      <cdr:y>0.51852</cdr:y>
    </cdr:from>
    <cdr:to>
      <cdr:x>0.66815</cdr:x>
      <cdr:y>0.58388</cdr:y>
    </cdr:to>
    <cdr:sp macro="" textlink="">
      <cdr:nvSpPr>
        <cdr:cNvPr id="17" name="Rectangle 16"/>
        <cdr:cNvSpPr/>
      </cdr:nvSpPr>
      <cdr:spPr bwMode="auto">
        <a:xfrm xmlns:a="http://schemas.openxmlformats.org/drawingml/2006/main">
          <a:off x="3327400" y="3022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2:A47"/>
  <sheetViews>
    <sheetView workbookViewId="0"/>
  </sheetViews>
  <sheetFormatPr baseColWidth="10" defaultColWidth="8.625" defaultRowHeight="16" x14ac:dyDescent="0"/>
  <cols>
    <col min="1" max="1" width="112.5" customWidth="1"/>
  </cols>
  <sheetData>
    <row r="2" spans="1:1">
      <c r="A2" s="71"/>
    </row>
    <row r="3" spans="1:1">
      <c r="A3" s="71"/>
    </row>
    <row r="4" spans="1:1">
      <c r="A4" s="71"/>
    </row>
    <row r="5" spans="1:1">
      <c r="A5" s="902" t="s">
        <v>2220</v>
      </c>
    </row>
    <row r="6" spans="1:1">
      <c r="A6" s="902" t="s">
        <v>662</v>
      </c>
    </row>
    <row r="7" spans="1:1">
      <c r="A7" s="902" t="s">
        <v>550</v>
      </c>
    </row>
    <row r="8" spans="1:1">
      <c r="A8" s="902" t="s">
        <v>552</v>
      </c>
    </row>
    <row r="9" spans="1:1">
      <c r="A9" s="71"/>
    </row>
    <row r="10" spans="1:1">
      <c r="A10" s="71"/>
    </row>
    <row r="11" spans="1:1">
      <c r="A11" s="903" t="s">
        <v>2215</v>
      </c>
    </row>
    <row r="12" spans="1:1">
      <c r="A12" s="903" t="s">
        <v>2174</v>
      </c>
    </row>
    <row r="13" spans="1:1">
      <c r="A13" s="903" t="s">
        <v>2175</v>
      </c>
    </row>
    <row r="14" spans="1:1">
      <c r="A14" s="904" t="s">
        <v>601</v>
      </c>
    </row>
    <row r="15" spans="1:1">
      <c r="A15" s="903" t="s">
        <v>659</v>
      </c>
    </row>
    <row r="16" spans="1:1">
      <c r="A16" s="903" t="s">
        <v>2176</v>
      </c>
    </row>
    <row r="17" spans="1:1">
      <c r="A17" s="903" t="s">
        <v>2177</v>
      </c>
    </row>
    <row r="18" spans="1:1">
      <c r="A18" s="71"/>
    </row>
    <row r="19" spans="1:1">
      <c r="A19" s="903" t="s">
        <v>2178</v>
      </c>
    </row>
    <row r="20" spans="1:1">
      <c r="A20" s="903" t="s">
        <v>660</v>
      </c>
    </row>
    <row r="21" spans="1:1">
      <c r="A21" s="905"/>
    </row>
    <row r="22" spans="1:1">
      <c r="A22" s="71"/>
    </row>
    <row r="24" spans="1:1">
      <c r="A24" s="906" t="s">
        <v>750</v>
      </c>
    </row>
    <row r="25" spans="1:1">
      <c r="A25" s="905" t="s">
        <v>2179</v>
      </c>
    </row>
    <row r="26" spans="1:1">
      <c r="A26" s="905" t="s">
        <v>2180</v>
      </c>
    </row>
    <row r="27" spans="1:1">
      <c r="A27" s="905" t="s">
        <v>2181</v>
      </c>
    </row>
    <row r="28" spans="1:1">
      <c r="A28" s="905" t="s">
        <v>2182</v>
      </c>
    </row>
    <row r="29" spans="1:1">
      <c r="A29" s="905" t="s">
        <v>2189</v>
      </c>
    </row>
    <row r="30" spans="1:1">
      <c r="A30" s="905" t="s">
        <v>2183</v>
      </c>
    </row>
    <row r="31" spans="1:1">
      <c r="A31" s="905" t="s">
        <v>2184</v>
      </c>
    </row>
    <row r="32" spans="1:1">
      <c r="A32" s="905" t="s">
        <v>2185</v>
      </c>
    </row>
    <row r="33" spans="1:1">
      <c r="A33" s="905" t="s">
        <v>2186</v>
      </c>
    </row>
    <row r="34" spans="1:1">
      <c r="A34" s="905" t="s">
        <v>2187</v>
      </c>
    </row>
    <row r="35" spans="1:1">
      <c r="A35" s="905" t="s">
        <v>2188</v>
      </c>
    </row>
    <row r="36" spans="1:1">
      <c r="A36" s="905"/>
    </row>
    <row r="37" spans="1:1">
      <c r="A37" s="905" t="s">
        <v>661</v>
      </c>
    </row>
    <row r="38" spans="1:1">
      <c r="A38" s="907" t="s">
        <v>668</v>
      </c>
    </row>
    <row r="39" spans="1:1">
      <c r="A39" s="907" t="s">
        <v>666</v>
      </c>
    </row>
    <row r="40" spans="1:1">
      <c r="A40" s="907" t="s">
        <v>667</v>
      </c>
    </row>
    <row r="41" spans="1:1">
      <c r="A41" s="907" t="s">
        <v>663</v>
      </c>
    </row>
    <row r="42" spans="1:1">
      <c r="A42" s="907" t="s">
        <v>665</v>
      </c>
    </row>
    <row r="43" spans="1:1">
      <c r="A43" s="907" t="s">
        <v>664</v>
      </c>
    </row>
    <row r="44" spans="1:1">
      <c r="A44" s="907"/>
    </row>
    <row r="45" spans="1:1">
      <c r="A45" s="907"/>
    </row>
    <row r="46" spans="1:1">
      <c r="A46" s="907"/>
    </row>
    <row r="47" spans="1:1">
      <c r="A47" s="90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9" enableFormatConditionsCalculation="0">
    <pageSetUpPr fitToPage="1"/>
  </sheetPr>
  <dimension ref="A1:Y405"/>
  <sheetViews>
    <sheetView defaultGridColor="0" colorId="22" workbookViewId="0">
      <selection activeCell="A6" sqref="A6"/>
    </sheetView>
  </sheetViews>
  <sheetFormatPr baseColWidth="10" defaultColWidth="9.625" defaultRowHeight="16" x14ac:dyDescent="0"/>
  <cols>
    <col min="1" max="1" width="0.75" customWidth="1"/>
    <col min="2" max="2" width="10.875" customWidth="1"/>
    <col min="3" max="3" width="8.25" customWidth="1"/>
    <col min="4" max="4" width="7.375" customWidth="1"/>
    <col min="5" max="9" width="6.875" customWidth="1"/>
    <col min="10" max="10" width="6.25" customWidth="1"/>
    <col min="11" max="12" width="5.625" customWidth="1"/>
    <col min="13" max="13" width="6.875" customWidth="1"/>
    <col min="14" max="14" width="0.625" customWidth="1"/>
    <col min="15" max="17" width="6.875" customWidth="1"/>
    <col min="18" max="21" width="2.125" customWidth="1"/>
    <col min="22" max="22" width="6.375" customWidth="1"/>
    <col min="23" max="23" width="5.625" customWidth="1"/>
    <col min="24" max="24" width="7.125" customWidth="1"/>
    <col min="32" max="32" width="10.625" customWidth="1"/>
    <col min="43" max="43" width="10.625" customWidth="1"/>
    <col min="52" max="52" width="0.75" customWidth="1"/>
    <col min="53" max="67" width="6.625" customWidth="1"/>
    <col min="68" max="68" width="1" customWidth="1"/>
    <col min="69" max="69" width="6.625" customWidth="1"/>
    <col min="70" max="70" width="0.75" customWidth="1"/>
    <col min="71" max="71" width="4.5" customWidth="1"/>
    <col min="72" max="85" width="6.625" customWidth="1"/>
    <col min="86" max="86" width="0.75" customWidth="1"/>
    <col min="87" max="87" width="6.625" customWidth="1"/>
    <col min="88" max="88" width="1" customWidth="1"/>
    <col min="89" max="89" width="7.625" customWidth="1"/>
    <col min="90" max="90" width="5.625" customWidth="1"/>
    <col min="91" max="91" width="6.625" customWidth="1"/>
    <col min="92" max="99" width="5.625" customWidth="1"/>
    <col min="100" max="100" width="7.625" customWidth="1"/>
    <col min="101" max="103" width="5.625" customWidth="1"/>
    <col min="104" max="104" width="0.875" customWidth="1"/>
    <col min="105" max="105" width="6.875" customWidth="1"/>
    <col min="106" max="106" width="0.75" customWidth="1"/>
    <col min="107" max="107" width="8.375" customWidth="1"/>
    <col min="108" max="108" width="5.625" customWidth="1"/>
    <col min="109" max="109" width="6.625" customWidth="1"/>
    <col min="110" max="121" width="5.625" customWidth="1"/>
    <col min="122" max="122" width="0.875" customWidth="1"/>
    <col min="123" max="123" width="6.75" customWidth="1"/>
  </cols>
  <sheetData>
    <row r="1" spans="1:25" ht="12.75" customHeight="1">
      <c r="A1" s="1092" t="str">
        <f>'Title Page'!$B$30</f>
        <v>ASHRAE Standard 140-2014, Informative Annex B16, Section B16.5.2</v>
      </c>
      <c r="B1" s="1092"/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71"/>
      <c r="O1" s="71"/>
    </row>
    <row r="2" spans="1:25" ht="12.75" customHeight="1">
      <c r="A2" s="1092" t="str">
        <f>'Title Page'!$B$32</f>
        <v>Example Results for Section 5.3 - HVAC Equipment Performance Tests CE300-CE545</v>
      </c>
      <c r="B2" s="1092"/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960"/>
      <c r="O2" s="960"/>
    </row>
    <row r="3" spans="1:25" ht="12.75" customHeight="1">
      <c r="A3" s="1092" t="str">
        <f>'Title Page'!$B$34</f>
        <v/>
      </c>
      <c r="B3" s="1092"/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960"/>
      <c r="O3" s="960"/>
    </row>
    <row r="4" spans="1:25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813" t="s">
        <v>600</v>
      </c>
    </row>
    <row r="6" spans="1:25" ht="8.25" customHeight="1">
      <c r="B6" s="55"/>
    </row>
    <row r="7" spans="1:25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25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25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25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25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25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25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25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2:13" ht="8" customHeight="1" thickTop="1">
      <c r="H96" s="117"/>
      <c r="I96" s="118"/>
      <c r="M96" s="117"/>
    </row>
    <row r="97" spans="2:13" ht="8" customHeight="1">
      <c r="G97" s="328"/>
      <c r="H97" s="117"/>
      <c r="I97" s="118"/>
      <c r="M97" s="117"/>
    </row>
    <row r="98" spans="2:13" ht="8" customHeight="1" thickBot="1">
      <c r="G98" s="328"/>
      <c r="H98" s="117"/>
      <c r="I98" s="118"/>
      <c r="M98" s="117"/>
    </row>
    <row r="99" spans="2:13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2:13" ht="6" customHeight="1" thickBot="1">
      <c r="G128" s="115"/>
      <c r="H128" s="117"/>
      <c r="I128" s="118"/>
      <c r="J128" s="94"/>
      <c r="K128" s="94"/>
      <c r="L128" s="94"/>
      <c r="M128" s="117"/>
    </row>
    <row r="129" spans="2:13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2:13" ht="8" customHeight="1" thickTop="1">
      <c r="G156" s="115"/>
      <c r="I156" s="118"/>
      <c r="J156" s="94"/>
      <c r="K156" s="94"/>
      <c r="L156" s="94"/>
      <c r="M156" s="117"/>
    </row>
    <row r="157" spans="2:13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2:13" ht="8" customHeight="1" thickBot="1">
      <c r="G158" s="115"/>
      <c r="H158" s="328"/>
      <c r="I158" s="118"/>
      <c r="J158" s="94"/>
      <c r="K158" s="94"/>
      <c r="L158" s="94"/>
      <c r="M158" s="117"/>
    </row>
    <row r="159" spans="2:13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2:13" ht="6" customHeight="1" thickBot="1">
      <c r="G188" s="117"/>
      <c r="H188" s="117"/>
      <c r="I188" s="118"/>
      <c r="J188" s="94"/>
      <c r="K188" s="94"/>
      <c r="L188" s="94"/>
      <c r="M188" s="117"/>
    </row>
    <row r="189" spans="2:13" ht="14.25" customHeight="1" thickTop="1">
      <c r="B189" s="688" t="str">
        <f>YourData!$J$4</f>
        <v>OS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ht="12" customHeight="1">
      <c r="B192" s="210" t="s">
        <v>157</v>
      </c>
      <c r="C192" s="198">
        <f>IF(ISBLANK(YourData!B89),"",YourData!B89)</f>
        <v>2153.1974930921547</v>
      </c>
      <c r="D192" s="198" t="str">
        <f>IF(ISBLANK(YourData!C89),"",YourData!C89)</f>
        <v/>
      </c>
      <c r="E192" s="199">
        <f>IF(ISBLANK(YourData!D89),"",YourData!D89)</f>
        <v>7602.3325139883082</v>
      </c>
      <c r="F192" s="338">
        <f>IF(ISBLANK(YourData!E89),"",YourData!E89)</f>
        <v>5807.2505911441212</v>
      </c>
      <c r="G192" s="200">
        <f>IF(ISBLANK(YourData!F89),"",YourData!F89)</f>
        <v>1795.0819228441862</v>
      </c>
      <c r="H192" s="202">
        <f>IF(ISBLANK(YourData!G89),"",YourData!G89)</f>
        <v>9.2570841528790467E-3</v>
      </c>
      <c r="I192" s="203">
        <f>IF(ISBLANK(YourData!H89),"",YourData!H89)</f>
        <v>3.5307177062847046</v>
      </c>
      <c r="J192" s="205">
        <f>IF(ISBLANK(YourData!I89),"",YourData!I89)</f>
        <v>17.987500000000001</v>
      </c>
      <c r="K192" s="205">
        <f>IF(ISBLANK(YourData!J89),"",YourData!J89)</f>
        <v>23.944850607087751</v>
      </c>
      <c r="L192" s="205">
        <f>IF(ISBLANK(YourData!K89),"",YourData!K89)</f>
        <v>17.265119315813287</v>
      </c>
      <c r="M192" s="371">
        <f>IF(ISBLANK(YourData!L89),"",YourData!L89)</f>
        <v>1.1201933285177858E-2</v>
      </c>
    </row>
    <row r="193" spans="2:13" ht="12" customHeight="1">
      <c r="B193" s="211" t="s">
        <v>164</v>
      </c>
      <c r="C193" s="198">
        <f>IF(ISBLANK(YourData!B90),"",YourData!B90)</f>
        <v>2166.8981750680218</v>
      </c>
      <c r="D193" s="198" t="str">
        <f>IF(ISBLANK(YourData!C90),"",YourData!C90)</f>
        <v/>
      </c>
      <c r="E193" s="201">
        <f>IF(ISBLANK(YourData!D90),"",YourData!D90)</f>
        <v>7627.7649280128517</v>
      </c>
      <c r="F193" s="198">
        <f>IF(ISBLANK(YourData!E90),"",YourData!E90)</f>
        <v>5849.7053703629099</v>
      </c>
      <c r="G193" s="149">
        <f>IF(ISBLANK(YourData!F90),"",YourData!F90)</f>
        <v>1778.0595576499411</v>
      </c>
      <c r="H193" s="202">
        <f>IF(ISBLANK(YourData!G90),"",YourData!G90)</f>
        <v>9.2203521655446208E-3</v>
      </c>
      <c r="I193" s="204">
        <f>IF(ISBLANK(YourData!H90),"",YourData!H90)</f>
        <v>3.5201307637694632</v>
      </c>
      <c r="J193" s="205">
        <f>IF(ISBLANK(YourData!I90),"",YourData!I90)</f>
        <v>18.112500000000001</v>
      </c>
      <c r="K193" s="205">
        <f>IF(ISBLANK(YourData!J90),"",YourData!J90)</f>
        <v>23.963398481742324</v>
      </c>
      <c r="L193" s="205">
        <f>IF(ISBLANK(YourData!K90),"",YourData!K90)</f>
        <v>17.24181298819413</v>
      </c>
      <c r="M193" s="347">
        <f>IF(ISBLANK(YourData!L90),"",YourData!L90)</f>
        <v>1.1296221752077644E-2</v>
      </c>
    </row>
    <row r="194" spans="2:13" ht="12" customHeight="1">
      <c r="B194" s="211" t="s">
        <v>167</v>
      </c>
      <c r="C194" s="198">
        <f>IF(ISBLANK(YourData!B91),"",YourData!B91)</f>
        <v>2147.8016522554162</v>
      </c>
      <c r="D194" s="198" t="str">
        <f>IF(ISBLANK(YourData!C91),"",YourData!C91)</f>
        <v/>
      </c>
      <c r="E194" s="201">
        <f>IF(ISBLANK(YourData!D91),"",YourData!D91)</f>
        <v>7579.2121880224968</v>
      </c>
      <c r="F194" s="198">
        <f>IF(ISBLANK(YourData!E91),"",YourData!E91)</f>
        <v>5806.0059657960892</v>
      </c>
      <c r="G194" s="149">
        <f>IF(ISBLANK(YourData!F91),"",YourData!F91)</f>
        <v>1773.206222226408</v>
      </c>
      <c r="H194" s="202">
        <f>IF(ISBLANK(YourData!G91),"",YourData!G91)</f>
        <v>9.2269175740431197E-3</v>
      </c>
      <c r="I194" s="204">
        <f>IF(ISBLANK(YourData!H91),"",YourData!H91)</f>
        <v>3.5288231481075227</v>
      </c>
      <c r="J194" s="205">
        <f>IF(ISBLANK(YourData!I91),"",YourData!I91)</f>
        <v>17.987500000000001</v>
      </c>
      <c r="K194" s="205">
        <f>IF(ISBLANK(YourData!J91),"",YourData!J91)</f>
        <v>23.944872666201405</v>
      </c>
      <c r="L194" s="205">
        <f>IF(ISBLANK(YourData!K91),"",YourData!K91)</f>
        <v>17.240939633844135</v>
      </c>
      <c r="M194" s="347">
        <f>IF(ISBLANK(YourData!L91),"",YourData!L91)</f>
        <v>1.1199180694051271E-2</v>
      </c>
    </row>
    <row r="195" spans="2:13" ht="12" customHeight="1">
      <c r="B195" s="211" t="s">
        <v>169</v>
      </c>
      <c r="C195" s="198">
        <f>IF(ISBLANK(YourData!B92),"",YourData!B92)</f>
        <v>2109.6896867038581</v>
      </c>
      <c r="D195" s="198" t="str">
        <f>IF(ISBLANK(YourData!C92),"",YourData!C92)</f>
        <v/>
      </c>
      <c r="E195" s="201">
        <f>IF(ISBLANK(YourData!D92),"",YourData!D92)</f>
        <v>7463.5694043259282</v>
      </c>
      <c r="F195" s="198">
        <f>IF(ISBLANK(YourData!E92),"",YourData!E92)</f>
        <v>5740.2969423232034</v>
      </c>
      <c r="G195" s="149">
        <f>IF(ISBLANK(YourData!F92),"",YourData!F92)</f>
        <v>1723.2724620027241</v>
      </c>
      <c r="H195" s="202">
        <f>IF(ISBLANK(YourData!G92),"",YourData!G92)</f>
        <v>9.170145126812709E-3</v>
      </c>
      <c r="I195" s="204">
        <f>IF(ISBLANK(YourData!H92),"",YourData!H92)</f>
        <v>3.5377569750491964</v>
      </c>
      <c r="J195" s="205">
        <f>IF(ISBLANK(YourData!I92),"",YourData!I92)</f>
        <v>17.8</v>
      </c>
      <c r="K195" s="205">
        <f>IF(ISBLANK(YourData!J92),"",YourData!J92)</f>
        <v>23.916681246243236</v>
      </c>
      <c r="L195" s="205">
        <f>IF(ISBLANK(YourData!K92),"",YourData!K92)</f>
        <v>17.181113682640852</v>
      </c>
      <c r="M195" s="347">
        <f>IF(ISBLANK(YourData!L92),"",YourData!L92)</f>
        <v>1.1060818557718021E-2</v>
      </c>
    </row>
    <row r="196" spans="2:13" ht="12" customHeight="1">
      <c r="B196" s="211" t="s">
        <v>171</v>
      </c>
      <c r="C196" s="198">
        <f>IF(ISBLANK(YourData!B93),"",YourData!B93)</f>
        <v>2031.5053817816447</v>
      </c>
      <c r="D196" s="198" t="str">
        <f>IF(ISBLANK(YourData!C93),"",YourData!C93)</f>
        <v/>
      </c>
      <c r="E196" s="201">
        <f>IF(ISBLANK(YourData!D93),"",YourData!D93)</f>
        <v>7218.5964429741716</v>
      </c>
      <c r="F196" s="198">
        <f>IF(ISBLANK(YourData!E93),"",YourData!E93)</f>
        <v>5611.1240013571114</v>
      </c>
      <c r="G196" s="149">
        <f>IF(ISBLANK(YourData!F93),"",YourData!F93)</f>
        <v>1607.4724416170604</v>
      </c>
      <c r="H196" s="202">
        <f>IF(ISBLANK(YourData!G93),"",YourData!G93)</f>
        <v>9.0482354892863319E-3</v>
      </c>
      <c r="I196" s="204">
        <f>IF(ISBLANK(YourData!H93),"",YourData!H93)</f>
        <v>3.5533238098751236</v>
      </c>
      <c r="J196" s="205">
        <f>IF(ISBLANK(YourData!I93),"",YourData!I93)</f>
        <v>17.425000000000001</v>
      </c>
      <c r="K196" s="205">
        <f>IF(ISBLANK(YourData!J93),"",YourData!J93)</f>
        <v>23.861023292728195</v>
      </c>
      <c r="L196" s="205">
        <f>IF(ISBLANK(YourData!K93),"",YourData!K93)</f>
        <v>17.029092077953223</v>
      </c>
      <c r="M196" s="347">
        <f>IF(ISBLANK(YourData!L93),"",YourData!L93)</f>
        <v>1.0484282348367383E-2</v>
      </c>
    </row>
    <row r="197" spans="2:13" ht="12" customHeight="1">
      <c r="B197" s="211" t="s">
        <v>172</v>
      </c>
      <c r="C197" s="198">
        <f>IF(ISBLANK(YourData!B94),"",YourData!B94)</f>
        <v>2181.598882712598</v>
      </c>
      <c r="D197" s="198" t="str">
        <f>IF(ISBLANK(YourData!C94),"",YourData!C94)</f>
        <v/>
      </c>
      <c r="E197" s="201">
        <f>IF(ISBLANK(YourData!D94),"",YourData!D94)</f>
        <v>7563.0647675631189</v>
      </c>
      <c r="F197" s="198">
        <f>IF(ISBLANK(YourData!E94),"",YourData!E94)</f>
        <v>6012.0553229076231</v>
      </c>
      <c r="G197" s="149">
        <f>IF(ISBLANK(YourData!F94),"",YourData!F94)</f>
        <v>1551.0094446554963</v>
      </c>
      <c r="H197" s="202">
        <f>IF(ISBLANK(YourData!G94),"",YourData!G94)</f>
        <v>8.9019493166082302E-3</v>
      </c>
      <c r="I197" s="204">
        <f>IF(ISBLANK(YourData!H94),"",YourData!H94)</f>
        <v>3.4667531357364885</v>
      </c>
      <c r="J197" s="205">
        <f>IF(ISBLANK(YourData!I94),"",YourData!I94)</f>
        <v>18.574999999999996</v>
      </c>
      <c r="K197" s="205">
        <f>IF(ISBLANK(YourData!J94),"",YourData!J94)</f>
        <v>24.033296589205044</v>
      </c>
      <c r="L197" s="205">
        <f>IF(ISBLANK(YourData!K94),"",YourData!K94)</f>
        <v>16.981830522328895</v>
      </c>
      <c r="M197" s="347">
        <f>IF(ISBLANK(YourData!L94),"",YourData!L94)</f>
        <v>1.0647858623207411E-2</v>
      </c>
    </row>
    <row r="198" spans="2:13" ht="12" customHeight="1">
      <c r="B198" s="211" t="s">
        <v>174</v>
      </c>
      <c r="C198" s="198">
        <f>IF(ISBLANK(YourData!B95),"",YourData!B95)</f>
        <v>2926.9048581068446</v>
      </c>
      <c r="D198" s="198" t="str">
        <f>IF(ISBLANK(YourData!C95),"",YourData!C95)</f>
        <v/>
      </c>
      <c r="E198" s="201">
        <f>IF(ISBLANK(YourData!D95),"",YourData!D95)</f>
        <v>9393.2682884501555</v>
      </c>
      <c r="F198" s="198">
        <f>IF(ISBLANK(YourData!E95),"",YourData!E95)</f>
        <v>7527.9994335477204</v>
      </c>
      <c r="G198" s="149">
        <f>IF(ISBLANK(YourData!F95),"",YourData!F95)</f>
        <v>1865.2688549024347</v>
      </c>
      <c r="H198" s="202">
        <f>IF(ISBLANK(YourData!G95),"",YourData!G95)</f>
        <v>9.1708153823053754E-3</v>
      </c>
      <c r="I198" s="204">
        <f>IF(ISBLANK(YourData!H95),"",YourData!H95)</f>
        <v>3.2092837805892427</v>
      </c>
      <c r="J198" s="205">
        <f>IF(ISBLANK(YourData!I95),"",YourData!I95)</f>
        <v>22.9</v>
      </c>
      <c r="K198" s="205">
        <f>IF(ISBLANK(YourData!J95),"",YourData!J95)</f>
        <v>24.684030475296467</v>
      </c>
      <c r="L198" s="205">
        <f>IF(ISBLANK(YourData!K95),"",YourData!K95)</f>
        <v>17.514422790916292</v>
      </c>
      <c r="M198" s="347">
        <f>IF(ISBLANK(YourData!L95),"",YourData!L95)</f>
        <v>1.2287852269615058E-2</v>
      </c>
    </row>
    <row r="199" spans="2:13" ht="12" customHeight="1">
      <c r="B199" s="211" t="s">
        <v>176</v>
      </c>
      <c r="C199" s="198">
        <f>IF(ISBLANK(YourData!B96),"",YourData!B96)</f>
        <v>3571.7853543805631</v>
      </c>
      <c r="D199" s="198" t="str">
        <f>IF(ISBLANK(YourData!C96),"",YourData!C96)</f>
        <v/>
      </c>
      <c r="E199" s="201">
        <f>IF(ISBLANK(YourData!D96),"",YourData!D96)</f>
        <v>10820.944327532779</v>
      </c>
      <c r="F199" s="198">
        <f>IF(ISBLANK(YourData!E96),"",YourData!E96)</f>
        <v>8751.4776705248751</v>
      </c>
      <c r="G199" s="149">
        <f>IF(ISBLANK(YourData!F96),"",YourData!F96)</f>
        <v>2069.4666570079034</v>
      </c>
      <c r="H199" s="202">
        <f>IF(ISBLANK(YourData!G96),"",YourData!G96)</f>
        <v>9.4820123151319186E-3</v>
      </c>
      <c r="I199" s="204">
        <f>IF(ISBLANK(YourData!H96),"",YourData!H96)</f>
        <v>3.0295617608324625</v>
      </c>
      <c r="J199" s="205">
        <f>IF(ISBLANK(YourData!I96),"",YourData!I96)</f>
        <v>26.375000000000004</v>
      </c>
      <c r="K199" s="205">
        <f>IF(ISBLANK(YourData!J96),"",YourData!J96)</f>
        <v>25.208005541709266</v>
      </c>
      <c r="L199" s="205">
        <f>IF(ISBLANK(YourData!K96),"",YourData!K96)</f>
        <v>17.931382109563675</v>
      </c>
      <c r="M199" s="347">
        <f>IF(ISBLANK(YourData!L96),"",YourData!L96)</f>
        <v>1.1848777233207977E-2</v>
      </c>
    </row>
    <row r="200" spans="2:13" ht="12" customHeight="1">
      <c r="B200" s="211" t="s">
        <v>178</v>
      </c>
      <c r="C200" s="198">
        <f>IF(ISBLANK(YourData!B97),"",YourData!B97)</f>
        <v>4771.7192117545865</v>
      </c>
      <c r="D200" s="198" t="str">
        <f>IF(ISBLANK(YourData!C97),"",YourData!C97)</f>
        <v/>
      </c>
      <c r="E200" s="201">
        <f>IF(ISBLANK(YourData!D97),"",YourData!D97)</f>
        <v>14281.142396826372</v>
      </c>
      <c r="F200" s="198">
        <f>IF(ISBLANK(YourData!E97),"",YourData!E97)</f>
        <v>11758.470189949308</v>
      </c>
      <c r="G200" s="149">
        <f>IF(ISBLANK(YourData!F97),"",YourData!F97)</f>
        <v>2522.6722068770632</v>
      </c>
      <c r="H200" s="202">
        <f>IF(ISBLANK(YourData!G97),"",YourData!G97)</f>
        <v>9.6210827941317009E-3</v>
      </c>
      <c r="I200" s="204">
        <f>IF(ISBLANK(YourData!H97),"",YourData!H97)</f>
        <v>2.9928714920287858</v>
      </c>
      <c r="J200" s="205">
        <f>IF(ISBLANK(YourData!I97),"",YourData!I97)</f>
        <v>28.262499999999996</v>
      </c>
      <c r="K200" s="205">
        <f>IF(ISBLANK(YourData!J97),"",YourData!J97)</f>
        <v>25.490700449959917</v>
      </c>
      <c r="L200" s="205">
        <f>IF(ISBLANK(YourData!K97),"",YourData!K97)</f>
        <v>18.041069110491826</v>
      </c>
      <c r="M200" s="347">
        <f>IF(ISBLANK(YourData!L97),"",YourData!L97)</f>
        <v>1.1579938656585562E-2</v>
      </c>
    </row>
    <row r="201" spans="2:13" ht="12" customHeight="1">
      <c r="B201" s="211" t="s">
        <v>181</v>
      </c>
      <c r="C201" s="198">
        <f>IF(ISBLANK(YourData!B98),"",YourData!B98)</f>
        <v>5029.2896113763509</v>
      </c>
      <c r="D201" s="198" t="str">
        <f>IF(ISBLANK(YourData!C98),"",YourData!C98)</f>
        <v/>
      </c>
      <c r="E201" s="201">
        <f>IF(ISBLANK(YourData!D98),"",YourData!D98)</f>
        <v>15005.310486365437</v>
      </c>
      <c r="F201" s="198">
        <f>IF(ISBLANK(YourData!E98),"",YourData!E98)</f>
        <v>11985.553870144005</v>
      </c>
      <c r="G201" s="149">
        <f>IF(ISBLANK(YourData!F98),"",YourData!F98)</f>
        <v>3019.7566162214325</v>
      </c>
      <c r="H201" s="202">
        <f>IF(ISBLANK(YourData!G98),"",YourData!G98)</f>
        <v>9.9776968727039173E-3</v>
      </c>
      <c r="I201" s="204">
        <f>IF(ISBLANK(YourData!H98),"",YourData!H98)</f>
        <v>2.9835844912218086</v>
      </c>
      <c r="J201" s="205">
        <f>IF(ISBLANK(YourData!I98),"",YourData!I98)</f>
        <v>28.9</v>
      </c>
      <c r="K201" s="205">
        <f>IF(ISBLANK(YourData!J98),"",YourData!J98)</f>
        <v>25.586628801548642</v>
      </c>
      <c r="L201" s="205">
        <f>IF(ISBLANK(YourData!K98),"",YourData!K98)</f>
        <v>18.417147227616436</v>
      </c>
      <c r="M201" s="347">
        <f>IF(ISBLANK(YourData!L98),"",YourData!L98)</f>
        <v>1.2406033064600289E-2</v>
      </c>
    </row>
    <row r="202" spans="2:13" ht="12" customHeight="1">
      <c r="B202" s="211" t="s">
        <v>184</v>
      </c>
      <c r="C202" s="198">
        <f>IF(ISBLANK(YourData!B99),"",YourData!B99)</f>
        <v>5485.5019499344899</v>
      </c>
      <c r="D202" s="198" t="str">
        <f>IF(ISBLANK(YourData!C99),"",YourData!C99)</f>
        <v/>
      </c>
      <c r="E202" s="201">
        <f>IF(ISBLANK(YourData!D99),"",YourData!D99)</f>
        <v>16128.557835233223</v>
      </c>
      <c r="F202" s="198">
        <f>IF(ISBLANK(YourData!E99),"",YourData!E99)</f>
        <v>12474.143132957011</v>
      </c>
      <c r="G202" s="149">
        <f>IF(ISBLANK(YourData!F99),"",YourData!F99)</f>
        <v>3654.4147022762113</v>
      </c>
      <c r="H202" s="202">
        <f>IF(ISBLANK(YourData!G99),"",YourData!G99)</f>
        <v>1.0392127552172916E-2</v>
      </c>
      <c r="I202" s="204">
        <f>IF(ISBLANK(YourData!H99),"",YourData!H99)</f>
        <v>2.9402154957625779</v>
      </c>
      <c r="J202" s="205">
        <f>IF(ISBLANK(YourData!I99),"",YourData!I99)</f>
        <v>30.274999999999999</v>
      </c>
      <c r="K202" s="205">
        <f>IF(ISBLANK(YourData!J99),"",YourData!J99)</f>
        <v>25.795421246573451</v>
      </c>
      <c r="L202" s="205">
        <f>IF(ISBLANK(YourData!K99),"",YourData!K99)</f>
        <v>18.910497657621583</v>
      </c>
      <c r="M202" s="347">
        <f>IF(ISBLANK(YourData!L99),"",YourData!L99)</f>
        <v>1.394889861200563E-2</v>
      </c>
    </row>
    <row r="203" spans="2:13" ht="12" customHeight="1">
      <c r="B203" s="211" t="s">
        <v>185</v>
      </c>
      <c r="C203" s="198">
        <f>IF(ISBLANK(YourData!B100),"",YourData!B100)</f>
        <v>5708.6427985642003</v>
      </c>
      <c r="D203" s="198" t="str">
        <f>IF(ISBLANK(YourData!C100),"",YourData!C100)</f>
        <v/>
      </c>
      <c r="E203" s="201">
        <f>IF(ISBLANK(YourData!D100),"",YourData!D100)</f>
        <v>16742.828178606414</v>
      </c>
      <c r="F203" s="198">
        <f>IF(ISBLANK(YourData!E100),"",YourData!E100)</f>
        <v>12655.550622841072</v>
      </c>
      <c r="G203" s="149">
        <f>IF(ISBLANK(YourData!F100),"",YourData!F100)</f>
        <v>4087.2775557653426</v>
      </c>
      <c r="H203" s="202">
        <f>IF(ISBLANK(YourData!G100),"",YourData!G100)</f>
        <v>1.0700934294568573E-2</v>
      </c>
      <c r="I203" s="204">
        <f>IF(ISBLANK(YourData!H100),"",YourData!H100)</f>
        <v>2.9328911913734483</v>
      </c>
      <c r="J203" s="205">
        <f>IF(ISBLANK(YourData!I100),"",YourData!I100)</f>
        <v>30.787500000000001</v>
      </c>
      <c r="K203" s="205">
        <f>IF(ISBLANK(YourData!J100),"",YourData!J100)</f>
        <v>25.871967509112075</v>
      </c>
      <c r="L203" s="205">
        <f>IF(ISBLANK(YourData!K100),"",YourData!K100)</f>
        <v>19.193583369000351</v>
      </c>
      <c r="M203" s="347">
        <f>IF(ISBLANK(YourData!L100),"",YourData!L100)</f>
        <v>1.3760970538394923E-2</v>
      </c>
    </row>
    <row r="204" spans="2:13" ht="12" customHeight="1">
      <c r="B204" s="211" t="s">
        <v>189</v>
      </c>
      <c r="C204" s="198">
        <f>IF(ISBLANK(YourData!B101),"",YourData!B101)</f>
        <v>7233.1381060986587</v>
      </c>
      <c r="D204" s="198" t="str">
        <f>IF(ISBLANK(YourData!C101),"",YourData!C101)</f>
        <v/>
      </c>
      <c r="E204" s="201">
        <f>IF(ISBLANK(YourData!D101),"",YourData!D101)</f>
        <v>21874.383964624409</v>
      </c>
      <c r="F204" s="198">
        <f>IF(ISBLANK(YourData!E101),"",YourData!E101)</f>
        <v>17378.653053159294</v>
      </c>
      <c r="G204" s="149">
        <f>IF(ISBLANK(YourData!F101),"",YourData!F101)</f>
        <v>4495.7309114651107</v>
      </c>
      <c r="H204" s="202">
        <f>IF(ISBLANK(YourData!G101),"",YourData!G101)</f>
        <v>1.0128759142752528E-2</v>
      </c>
      <c r="I204" s="204">
        <f>IF(ISBLANK(YourData!H101),"",YourData!H101)</f>
        <v>3.02419000491376</v>
      </c>
      <c r="J204" s="205">
        <f>IF(ISBLANK(YourData!I101),"",YourData!I101)</f>
        <v>30.912500000000001</v>
      </c>
      <c r="K204" s="205">
        <f>IF(ISBLANK(YourData!J101),"",YourData!J101)</f>
        <v>25.885112991410143</v>
      </c>
      <c r="L204" s="205">
        <f>IF(ISBLANK(YourData!K101),"",YourData!K101)</f>
        <v>18.754321754846409</v>
      </c>
      <c r="M204" s="347">
        <f>IF(ISBLANK(YourData!L101),"",YourData!L101)</f>
        <v>1.1999212912461601E-2</v>
      </c>
    </row>
    <row r="205" spans="2:13" ht="12" customHeight="1">
      <c r="B205" s="211" t="s">
        <v>192</v>
      </c>
      <c r="C205" s="198">
        <f>IF(ISBLANK(YourData!B102),"",YourData!B102)</f>
        <v>7086.0674340476471</v>
      </c>
      <c r="D205" s="198" t="str">
        <f>IF(ISBLANK(YourData!C102),"",YourData!C102)</f>
        <v/>
      </c>
      <c r="E205" s="201">
        <f>IF(ISBLANK(YourData!D102),"",YourData!D102)</f>
        <v>20933.877551652131</v>
      </c>
      <c r="F205" s="198">
        <f>IF(ISBLANK(YourData!E102),"",YourData!E102)</f>
        <v>17574.86256431225</v>
      </c>
      <c r="G205" s="149">
        <f>IF(ISBLANK(YourData!F102),"",YourData!F102)</f>
        <v>3359.0149873398786</v>
      </c>
      <c r="H205" s="202">
        <f>IF(ISBLANK(YourData!G102),"",YourData!G102)</f>
        <v>9.6941587174002083E-3</v>
      </c>
      <c r="I205" s="204">
        <f>IF(ISBLANK(YourData!H102),"",YourData!H102)</f>
        <v>2.9542306429469649</v>
      </c>
      <c r="J205" s="205">
        <f>IF(ISBLANK(YourData!I102),"",YourData!I102)</f>
        <v>31.475000000000001</v>
      </c>
      <c r="K205" s="205">
        <f>IF(ISBLANK(YourData!J102),"",YourData!J102)</f>
        <v>25.969059577104183</v>
      </c>
      <c r="L205" s="205">
        <f>IF(ISBLANK(YourData!K102),"",YourData!K102)</f>
        <v>18.323373685332893</v>
      </c>
      <c r="M205" s="347">
        <f>IF(ISBLANK(YourData!L102),"",YourData!L102)</f>
        <v>1.1528114554116958E-2</v>
      </c>
    </row>
    <row r="206" spans="2:13" ht="12" customHeight="1">
      <c r="B206" s="211" t="s">
        <v>77</v>
      </c>
      <c r="C206" s="198">
        <f>IF(ISBLANK(YourData!B103),"",YourData!B103)</f>
        <v>8690.0984856683717</v>
      </c>
      <c r="D206" s="198" t="str">
        <f>IF(ISBLANK(YourData!C103),"",YourData!C103)</f>
        <v/>
      </c>
      <c r="E206" s="201">
        <f>IF(ISBLANK(YourData!D103),"",YourData!D103)</f>
        <v>26433.516830975779</v>
      </c>
      <c r="F206" s="198">
        <f>IF(ISBLANK(YourData!E103),"",YourData!E103)</f>
        <v>22454.792551172584</v>
      </c>
      <c r="G206" s="149">
        <f>IF(ISBLANK(YourData!F103),"",YourData!F103)</f>
        <v>3978.7242798031957</v>
      </c>
      <c r="H206" s="202">
        <f>IF(ISBLANK(YourData!G103),"",YourData!G103)</f>
        <v>9.5211799232267184E-3</v>
      </c>
      <c r="I206" s="204">
        <f>IF(ISBLANK(YourData!H103),"",YourData!H103)</f>
        <v>3.0417971527675647</v>
      </c>
      <c r="J206" s="205">
        <f>IF(ISBLANK(YourData!I103),"",YourData!I103)</f>
        <v>32.012500000000003</v>
      </c>
      <c r="K206" s="205">
        <f>IF(ISBLANK(YourData!J103),"",YourData!J103)</f>
        <v>26.051454712122549</v>
      </c>
      <c r="L206" s="205">
        <f>IF(ISBLANK(YourData!K103),"",YourData!K103)</f>
        <v>18.291149748799533</v>
      </c>
      <c r="M206" s="347">
        <f>IF(ISBLANK(YourData!L103),"",YourData!L103)</f>
        <v>1.2085903992729696E-2</v>
      </c>
    </row>
    <row r="207" spans="2:13" ht="12" customHeight="1">
      <c r="B207" s="211" t="s">
        <v>196</v>
      </c>
      <c r="C207" s="198">
        <f>IF(ISBLANK(YourData!B104),"",YourData!B104)</f>
        <v>8843.0109036850317</v>
      </c>
      <c r="D207" s="198" t="str">
        <f>IF(ISBLANK(YourData!C104),"",YourData!C104)</f>
        <v/>
      </c>
      <c r="E207" s="201">
        <f>IF(ISBLANK(YourData!D104),"",YourData!D104)</f>
        <v>26944.175707835377</v>
      </c>
      <c r="F207" s="198">
        <f>IF(ISBLANK(YourData!E104),"",YourData!E104)</f>
        <v>22528.065067960873</v>
      </c>
      <c r="G207" s="149">
        <f>IF(ISBLANK(YourData!F104),"",YourData!F104)</f>
        <v>4416.110639874506</v>
      </c>
      <c r="H207" s="202">
        <f>IF(ISBLANK(YourData!G104),"",YourData!G104)</f>
        <v>9.6239996786964752E-3</v>
      </c>
      <c r="I207" s="204">
        <f>IF(ISBLANK(YourData!H104),"",YourData!H104)</f>
        <v>3.0469458876961562</v>
      </c>
      <c r="J207" s="205">
        <f>IF(ISBLANK(YourData!I104),"",YourData!I104)</f>
        <v>32.200000000000003</v>
      </c>
      <c r="K207" s="205">
        <f>IF(ISBLANK(YourData!J104),"",YourData!J104)</f>
        <v>26.082933915411832</v>
      </c>
      <c r="L207" s="205">
        <f>IF(ISBLANK(YourData!K104),"",YourData!K104)</f>
        <v>18.465260309939442</v>
      </c>
      <c r="M207" s="347">
        <f>IF(ISBLANK(YourData!L104),"",YourData!L104)</f>
        <v>1.3492450429886123E-2</v>
      </c>
    </row>
    <row r="208" spans="2:13" ht="12" customHeight="1">
      <c r="B208" s="211" t="s">
        <v>199</v>
      </c>
      <c r="C208" s="198">
        <f>IF(ISBLANK(YourData!B105),"",YourData!B105)</f>
        <v>5791.2606503976976</v>
      </c>
      <c r="D208" s="198" t="str">
        <f>IF(ISBLANK(YourData!C105),"",YourData!C105)</f>
        <v/>
      </c>
      <c r="E208" s="201">
        <f>IF(ISBLANK(YourData!D105),"",YourData!D105)</f>
        <v>16526.601780973317</v>
      </c>
      <c r="F208" s="198">
        <f>IF(ISBLANK(YourData!E105),"",YourData!E105)</f>
        <v>13047.392756716177</v>
      </c>
      <c r="G208" s="149">
        <f>IF(ISBLANK(YourData!F105),"",YourData!F105)</f>
        <v>3479.2090242571421</v>
      </c>
      <c r="H208" s="202">
        <f>IF(ISBLANK(YourData!G105),"",YourData!G105)</f>
        <v>1.0361614287457587E-2</v>
      </c>
      <c r="I208" s="204">
        <f>IF(ISBLANK(YourData!H105),"",YourData!H105)</f>
        <v>2.853714031993777</v>
      </c>
      <c r="J208" s="205">
        <f>IF(ISBLANK(YourData!I105),"",YourData!I105)</f>
        <v>31.887500000000003</v>
      </c>
      <c r="K208" s="205">
        <f>IF(ISBLANK(YourData!J105),"",YourData!J105)</f>
        <v>26.039775842501015</v>
      </c>
      <c r="L208" s="205">
        <f>IF(ISBLANK(YourData!K105),"",YourData!K105)</f>
        <v>18.944984302332657</v>
      </c>
      <c r="M208" s="347">
        <f>IF(ISBLANK(YourData!L105),"",YourData!L105)</f>
        <v>1.4504382229875695E-2</v>
      </c>
    </row>
    <row r="209" spans="2:13" ht="12" customHeight="1">
      <c r="B209" s="211" t="s">
        <v>202</v>
      </c>
      <c r="C209" s="198">
        <f>IF(ISBLANK(YourData!B106),"",YourData!B106)</f>
        <v>5952.8977457733863</v>
      </c>
      <c r="D209" s="198" t="str">
        <f>IF(ISBLANK(YourData!C106),"",YourData!C106)</f>
        <v/>
      </c>
      <c r="E209" s="201">
        <f>IF(ISBLANK(YourData!D106),"",YourData!D106)</f>
        <v>17406.531327582157</v>
      </c>
      <c r="F209" s="198">
        <f>IF(ISBLANK(YourData!E106),"",YourData!E106)</f>
        <v>12851.897020327926</v>
      </c>
      <c r="G209" s="149">
        <f>IF(ISBLANK(YourData!F106),"",YourData!F106)</f>
        <v>4554.6343072542331</v>
      </c>
      <c r="H209" s="202">
        <f>IF(ISBLANK(YourData!G106),"",YourData!G106)</f>
        <v>1.0924676746329126E-2</v>
      </c>
      <c r="I209" s="204">
        <f>IF(ISBLANK(YourData!H106),"",YourData!H106)</f>
        <v>2.9240433938145434</v>
      </c>
      <c r="J209" s="205">
        <f>IF(ISBLANK(YourData!I106),"",YourData!I106)</f>
        <v>31.325000000000003</v>
      </c>
      <c r="K209" s="205">
        <f>IF(ISBLANK(YourData!J106),"",YourData!J106)</f>
        <v>25.955790072002806</v>
      </c>
      <c r="L209" s="205">
        <f>IF(ISBLANK(YourData!K106),"",YourData!K106)</f>
        <v>19.461640905601854</v>
      </c>
      <c r="M209" s="347">
        <f>IF(ISBLANK(YourData!L106),"",YourData!L106)</f>
        <v>1.5287875616144336E-2</v>
      </c>
    </row>
    <row r="210" spans="2:13" ht="12" customHeight="1">
      <c r="B210" s="211" t="s">
        <v>204</v>
      </c>
      <c r="C210" s="198">
        <f>IF(ISBLANK(YourData!B107),"",YourData!B107)</f>
        <v>5617.9680591131009</v>
      </c>
      <c r="D210" s="198" t="str">
        <f>IF(ISBLANK(YourData!C107),"",YourData!C107)</f>
        <v/>
      </c>
      <c r="E210" s="201">
        <f>IF(ISBLANK(YourData!D107),"",YourData!D107)</f>
        <v>17083.110759462295</v>
      </c>
      <c r="F210" s="198">
        <f>IF(ISBLANK(YourData!E107),"",YourData!E107)</f>
        <v>12152.104847572622</v>
      </c>
      <c r="G210" s="149">
        <f>IF(ISBLANK(YourData!F107),"",YourData!F107)</f>
        <v>4931.0059118896734</v>
      </c>
      <c r="H210" s="202">
        <f>IF(ISBLANK(YourData!G107),"",YourData!G107)</f>
        <v>1.107499633196703E-2</v>
      </c>
      <c r="I210" s="204">
        <f>IF(ISBLANK(YourData!H107),"",YourData!H107)</f>
        <v>3.0407988403834354</v>
      </c>
      <c r="J210" s="205">
        <f>IF(ISBLANK(YourData!I107),"",YourData!I107)</f>
        <v>29.35</v>
      </c>
      <c r="K210" s="205">
        <f>IF(ISBLANK(YourData!J107),"",YourData!J107)</f>
        <v>25.655876942078606</v>
      </c>
      <c r="L210" s="205">
        <f>IF(ISBLANK(YourData!K107),"",YourData!K107)</f>
        <v>19.498365164596954</v>
      </c>
      <c r="M210" s="347">
        <f>IF(ISBLANK(YourData!L107),"",YourData!L107)</f>
        <v>1.492999549486943E-2</v>
      </c>
    </row>
    <row r="211" spans="2:13" ht="12" customHeight="1">
      <c r="B211" s="211" t="s">
        <v>205</v>
      </c>
      <c r="C211" s="198">
        <f>IF(ISBLANK(YourData!B108),"",YourData!B108)</f>
        <v>5316.1877161284046</v>
      </c>
      <c r="D211" s="198" t="str">
        <f>IF(ISBLANK(YourData!C108),"",YourData!C108)</f>
        <v/>
      </c>
      <c r="E211" s="201">
        <f>IF(ISBLANK(YourData!D108),"",YourData!D108)</f>
        <v>16743.757409290411</v>
      </c>
      <c r="F211" s="198">
        <f>IF(ISBLANK(YourData!E108),"",YourData!E108)</f>
        <v>11537.736074179897</v>
      </c>
      <c r="G211" s="149">
        <f>IF(ISBLANK(YourData!F108),"",YourData!F108)</f>
        <v>5206.0213351105158</v>
      </c>
      <c r="H211" s="202">
        <f>IF(ISBLANK(YourData!G108),"",YourData!G108)</f>
        <v>1.1126557130449757E-2</v>
      </c>
      <c r="I211" s="204">
        <f>IF(ISBLANK(YourData!H108),"",YourData!H108)</f>
        <v>3.1495797935224736</v>
      </c>
      <c r="J211" s="205">
        <f>IF(ISBLANK(YourData!I108),"",YourData!I108)</f>
        <v>27.612500000000001</v>
      </c>
      <c r="K211" s="205">
        <f>IF(ISBLANK(YourData!J108),"",YourData!J108)</f>
        <v>25.393467854825403</v>
      </c>
      <c r="L211" s="205">
        <f>IF(ISBLANK(YourData!K108),"",YourData!K108)</f>
        <v>19.52721370066967</v>
      </c>
      <c r="M211" s="347">
        <f>IF(ISBLANK(YourData!L108),"",YourData!L108)</f>
        <v>1.5970058198740745E-2</v>
      </c>
    </row>
    <row r="212" spans="2:13" ht="12" customHeight="1">
      <c r="B212" s="211" t="s">
        <v>206</v>
      </c>
      <c r="C212" s="198">
        <f>IF(ISBLANK(YourData!B109),"",YourData!B109)</f>
        <v>4369.7605277193097</v>
      </c>
      <c r="D212" s="198" t="str">
        <f>IF(ISBLANK(YourData!C109),"",YourData!C109)</f>
        <v/>
      </c>
      <c r="E212" s="201">
        <f>IF(ISBLANK(YourData!D109),"",YourData!D109)</f>
        <v>13612.208947262734</v>
      </c>
      <c r="F212" s="198">
        <f>IF(ISBLANK(YourData!E109),"",YourData!E109)</f>
        <v>9050.1018289498916</v>
      </c>
      <c r="G212" s="149">
        <f>IF(ISBLANK(YourData!F109),"",YourData!F109)</f>
        <v>4562.1071183128442</v>
      </c>
      <c r="H212" s="202">
        <f>IF(ISBLANK(YourData!G109),"",YourData!G109)</f>
        <v>1.1354851838694908E-2</v>
      </c>
      <c r="I212" s="204">
        <f>IF(ISBLANK(YourData!H109),"",YourData!H109)</f>
        <v>3.1150926603218907</v>
      </c>
      <c r="J212" s="205">
        <f>IF(ISBLANK(YourData!I109),"",YourData!I109)</f>
        <v>27.2</v>
      </c>
      <c r="K212" s="205">
        <f>IF(ISBLANK(YourData!J109),"",YourData!J109)</f>
        <v>25.333102940007656</v>
      </c>
      <c r="L212" s="205">
        <f>IF(ISBLANK(YourData!K109),"",YourData!K109)</f>
        <v>19.775399747752974</v>
      </c>
      <c r="M212" s="347">
        <f>IF(ISBLANK(YourData!L109),"",YourData!L109)</f>
        <v>1.6809735798284518E-2</v>
      </c>
    </row>
    <row r="213" spans="2:13" ht="12" customHeight="1">
      <c r="B213" s="211" t="s">
        <v>207</v>
      </c>
      <c r="C213" s="198">
        <f>IF(ISBLANK(YourData!B110),"",YourData!B110)</f>
        <v>4324.0227474500107</v>
      </c>
      <c r="D213" s="198" t="str">
        <f>IF(ISBLANK(YourData!C110),"",YourData!C110)</f>
        <v/>
      </c>
      <c r="E213" s="201">
        <f>IF(ISBLANK(YourData!D110),"",YourData!D110)</f>
        <v>13562.107727168252</v>
      </c>
      <c r="F213" s="198">
        <f>IF(ISBLANK(YourData!E110),"",YourData!E110)</f>
        <v>8939.9600729644699</v>
      </c>
      <c r="G213" s="149">
        <f>IF(ISBLANK(YourData!F110),"",YourData!F110)</f>
        <v>4622.1476542037808</v>
      </c>
      <c r="H213" s="202">
        <f>IF(ISBLANK(YourData!G110),"",YourData!G110)</f>
        <v>1.1403685345879941E-2</v>
      </c>
      <c r="I213" s="204">
        <f>IF(ISBLANK(YourData!H110),"",YourData!H110)</f>
        <v>3.1364561472684622</v>
      </c>
      <c r="J213" s="205">
        <f>IF(ISBLANK(YourData!I110),"",YourData!I110)</f>
        <v>26.887499999999999</v>
      </c>
      <c r="K213" s="205">
        <f>IF(ISBLANK(YourData!J110),"",YourData!J110)</f>
        <v>25.286502309055972</v>
      </c>
      <c r="L213" s="205">
        <f>IF(ISBLANK(YourData!K110),"",YourData!K110)</f>
        <v>19.809517575704334</v>
      </c>
      <c r="M213" s="347">
        <f>IF(ISBLANK(YourData!L110),"",YourData!L110)</f>
        <v>1.6771127794541558E-2</v>
      </c>
    </row>
    <row r="214" spans="2:13" ht="12" customHeight="1">
      <c r="B214" s="211" t="s">
        <v>208</v>
      </c>
      <c r="C214" s="198">
        <f>IF(ISBLANK(YourData!B111),"",YourData!B111)</f>
        <v>4216.2057752180208</v>
      </c>
      <c r="D214" s="198" t="str">
        <f>IF(ISBLANK(YourData!C111),"",YourData!C111)</f>
        <v/>
      </c>
      <c r="E214" s="201">
        <f>IF(ISBLANK(YourData!D111),"",YourData!D111)</f>
        <v>13365.778675997582</v>
      </c>
      <c r="F214" s="198">
        <f>IF(ISBLANK(YourData!E111),"",YourData!E111)</f>
        <v>8741.1668936169426</v>
      </c>
      <c r="G214" s="149">
        <f>IF(ISBLANK(YourData!F111),"",YourData!F111)</f>
        <v>4624.6117823806399</v>
      </c>
      <c r="H214" s="202">
        <f>IF(ISBLANK(YourData!G111),"",YourData!G111)</f>
        <v>1.1420493577569951E-2</v>
      </c>
      <c r="I214" s="204">
        <f>IF(ISBLANK(YourData!H111),"",YourData!H111)</f>
        <v>3.1700963825245072</v>
      </c>
      <c r="J214" s="205">
        <f>IF(ISBLANK(YourData!I111),"",YourData!I111)</f>
        <v>26.325000000000003</v>
      </c>
      <c r="K214" s="205">
        <f>IF(ISBLANK(YourData!J111),"",YourData!J111)</f>
        <v>25.201373426171791</v>
      </c>
      <c r="L214" s="205">
        <f>IF(ISBLANK(YourData!K111),"",YourData!K111)</f>
        <v>19.800227534271315</v>
      </c>
      <c r="M214" s="347">
        <f>IF(ISBLANK(YourData!L111),"",YourData!L111)</f>
        <v>1.6784233128061054E-2</v>
      </c>
    </row>
    <row r="215" spans="2:13" ht="12" customHeight="1" thickBot="1">
      <c r="B215" s="212" t="s">
        <v>209</v>
      </c>
      <c r="C215" s="213">
        <f>IF(ISBLANK(YourData!B112),"",YourData!B112)</f>
        <v>4194.4797360433977</v>
      </c>
      <c r="D215" s="150" t="str">
        <f>IF(ISBLANK(YourData!C112),"",YourData!C112)</f>
        <v/>
      </c>
      <c r="E215" s="213">
        <f>IF(ISBLANK(YourData!D112),"",YourData!D112)</f>
        <v>13371.366736035701</v>
      </c>
      <c r="F215" s="150">
        <f>IF(ISBLANK(YourData!E112),"",YourData!E112)</f>
        <v>8661.4948753171484</v>
      </c>
      <c r="G215" s="152">
        <f>IF(ISBLANK(YourData!F112),"",YourData!F112)</f>
        <v>4709.8718607185529</v>
      </c>
      <c r="H215" s="145">
        <f>IF(ISBLANK(YourData!G112),"",YourData!G112)</f>
        <v>1.1476604621397836E-2</v>
      </c>
      <c r="I215" s="214">
        <f>IF(ISBLANK(YourData!H112),"",YourData!H112)</f>
        <v>3.1878486910151937</v>
      </c>
      <c r="J215" s="140">
        <f>IF(ISBLANK(YourData!I112),"",YourData!I112)</f>
        <v>26.1</v>
      </c>
      <c r="K215" s="140">
        <f>IF(ISBLANK(YourData!J112),"",YourData!J112)</f>
        <v>25.16741526189438</v>
      </c>
      <c r="L215" s="141">
        <f>IF(ISBLANK(YourData!K112),"",YourData!K112)</f>
        <v>19.847763970160649</v>
      </c>
      <c r="M215" s="348">
        <f>IF(ISBLANK(YourData!L112),"",YourData!L112)</f>
        <v>1.707669006088456E-2</v>
      </c>
    </row>
    <row r="216" spans="2:13" ht="12" customHeight="1" thickTop="1">
      <c r="G216" s="117"/>
      <c r="H216" s="117"/>
    </row>
    <row r="217" spans="2:13">
      <c r="G217" s="117"/>
      <c r="H217" s="117"/>
    </row>
    <row r="218" spans="2:13">
      <c r="G218" s="117"/>
      <c r="H218" s="117"/>
    </row>
    <row r="219" spans="2:13">
      <c r="G219" s="117"/>
      <c r="H219" s="117"/>
    </row>
    <row r="220" spans="2:13">
      <c r="G220" s="117"/>
      <c r="H220" s="117"/>
    </row>
    <row r="221" spans="2:13">
      <c r="G221" s="117"/>
      <c r="H221" s="117"/>
    </row>
    <row r="222" spans="2:13">
      <c r="G222" s="117"/>
      <c r="H222" s="117"/>
    </row>
    <row r="223" spans="2:13">
      <c r="G223" s="117"/>
      <c r="H223" s="117"/>
    </row>
    <row r="224" spans="2:13">
      <c r="G224" s="117"/>
      <c r="H224" s="117"/>
    </row>
    <row r="225" spans="7:8">
      <c r="G225" s="117"/>
      <c r="H225" s="117"/>
    </row>
    <row r="226" spans="7:8">
      <c r="G226" s="117"/>
      <c r="H226" s="117"/>
    </row>
    <row r="227" spans="7:8">
      <c r="G227" s="117"/>
      <c r="H227" s="117"/>
    </row>
    <row r="228" spans="7:8">
      <c r="G228" s="117"/>
      <c r="H228" s="117"/>
    </row>
    <row r="229" spans="7:8">
      <c r="G229" s="117"/>
      <c r="H229" s="117"/>
    </row>
    <row r="230" spans="7:8">
      <c r="G230" s="117"/>
      <c r="H230" s="117"/>
    </row>
    <row r="231" spans="7:8">
      <c r="G231" s="117"/>
      <c r="H231" s="117"/>
    </row>
    <row r="232" spans="7:8">
      <c r="G232" s="117"/>
      <c r="H232" s="117"/>
    </row>
    <row r="233" spans="7:8">
      <c r="G233" s="117"/>
      <c r="H233" s="117"/>
    </row>
    <row r="234" spans="7:8">
      <c r="G234" s="117"/>
      <c r="H234" s="117"/>
    </row>
    <row r="235" spans="7:8">
      <c r="G235" s="117"/>
      <c r="H235" s="117"/>
    </row>
    <row r="236" spans="7:8">
      <c r="G236" s="117"/>
      <c r="H236" s="117"/>
    </row>
    <row r="237" spans="7:8">
      <c r="G237" s="117"/>
      <c r="H237" s="117"/>
    </row>
    <row r="238" spans="7:8">
      <c r="G238" s="117"/>
      <c r="H238" s="117"/>
    </row>
    <row r="239" spans="7:8">
      <c r="G239" s="117"/>
      <c r="H239" s="117"/>
    </row>
    <row r="240" spans="7:8">
      <c r="G240" s="117"/>
      <c r="H240" s="117"/>
    </row>
    <row r="241" spans="7:8">
      <c r="G241" s="117"/>
      <c r="H241" s="117"/>
    </row>
    <row r="242" spans="7:8">
      <c r="G242" s="117"/>
      <c r="H242" s="117"/>
    </row>
    <row r="243" spans="7:8">
      <c r="G243" s="117"/>
      <c r="H243" s="117"/>
    </row>
    <row r="244" spans="7:8">
      <c r="G244" s="117"/>
      <c r="H244" s="117"/>
    </row>
    <row r="245" spans="7:8">
      <c r="G245" s="117"/>
      <c r="H245" s="117"/>
    </row>
    <row r="246" spans="7:8">
      <c r="G246" s="117"/>
      <c r="H246" s="117"/>
    </row>
    <row r="247" spans="7:8">
      <c r="G247" s="117"/>
      <c r="H247" s="117"/>
    </row>
    <row r="248" spans="7:8">
      <c r="G248" s="117"/>
      <c r="H248" s="117"/>
    </row>
    <row r="249" spans="7:8">
      <c r="G249" s="117"/>
      <c r="H249" s="117"/>
    </row>
    <row r="250" spans="7:8">
      <c r="G250" s="117"/>
      <c r="H250" s="117"/>
    </row>
    <row r="251" spans="7:8">
      <c r="G251" s="117"/>
      <c r="H251" s="117"/>
    </row>
    <row r="252" spans="7:8">
      <c r="G252" s="117"/>
      <c r="H252" s="117"/>
    </row>
    <row r="253" spans="7:8">
      <c r="G253" s="117"/>
      <c r="H253" s="117"/>
    </row>
    <row r="254" spans="7:8">
      <c r="G254" s="117"/>
      <c r="H254" s="117"/>
    </row>
    <row r="255" spans="7:8">
      <c r="G255" s="117"/>
      <c r="H255" s="117"/>
    </row>
    <row r="256" spans="7:8">
      <c r="G256" s="117"/>
      <c r="H256" s="117"/>
    </row>
    <row r="257" spans="7:8">
      <c r="G257" s="117"/>
      <c r="H257" s="117"/>
    </row>
    <row r="258" spans="7:8">
      <c r="G258" s="117"/>
      <c r="H258" s="117"/>
    </row>
    <row r="259" spans="7:8">
      <c r="G259" s="117"/>
      <c r="H259" s="117"/>
    </row>
    <row r="260" spans="7:8">
      <c r="G260" s="117"/>
      <c r="H260" s="117"/>
    </row>
    <row r="261" spans="7:8">
      <c r="G261" s="117"/>
      <c r="H261" s="117"/>
    </row>
    <row r="262" spans="7:8">
      <c r="G262" s="117"/>
      <c r="H262" s="117"/>
    </row>
    <row r="263" spans="7:8">
      <c r="G263" s="117"/>
      <c r="H263" s="117"/>
    </row>
    <row r="264" spans="7:8">
      <c r="G264" s="117"/>
      <c r="H264" s="117"/>
    </row>
    <row r="265" spans="7:8">
      <c r="G265" s="117"/>
      <c r="H265" s="117"/>
    </row>
    <row r="266" spans="7:8">
      <c r="G266" s="117"/>
      <c r="H266" s="117"/>
    </row>
    <row r="267" spans="7:8">
      <c r="G267" s="117"/>
      <c r="H267" s="117"/>
    </row>
    <row r="268" spans="7:8">
      <c r="G268" s="117"/>
      <c r="H268" s="117"/>
    </row>
    <row r="269" spans="7:8">
      <c r="G269" s="117"/>
      <c r="H269" s="117"/>
    </row>
    <row r="270" spans="7:8">
      <c r="G270" s="117"/>
      <c r="H270" s="117"/>
    </row>
    <row r="271" spans="7:8">
      <c r="G271" s="117"/>
      <c r="H271" s="117"/>
    </row>
    <row r="272" spans="7:8">
      <c r="G272" s="117"/>
      <c r="H272" s="117"/>
    </row>
    <row r="273" spans="7:8">
      <c r="G273" s="117"/>
      <c r="H273" s="117"/>
    </row>
    <row r="274" spans="7:8">
      <c r="G274" s="117"/>
      <c r="H274" s="117"/>
    </row>
    <row r="275" spans="7:8">
      <c r="G275" s="117"/>
      <c r="H275" s="117"/>
    </row>
    <row r="276" spans="7:8">
      <c r="G276" s="117"/>
      <c r="H276" s="117"/>
    </row>
    <row r="277" spans="7:8">
      <c r="G277" s="117"/>
    </row>
    <row r="278" spans="7:8">
      <c r="G278" s="117"/>
    </row>
    <row r="279" spans="7:8">
      <c r="G279" s="117"/>
    </row>
    <row r="280" spans="7:8">
      <c r="G280" s="117"/>
    </row>
    <row r="281" spans="7:8">
      <c r="G281" s="117"/>
    </row>
    <row r="282" spans="7:8">
      <c r="G282" s="117"/>
    </row>
    <row r="283" spans="7:8">
      <c r="G283" s="117"/>
    </row>
    <row r="284" spans="7:8">
      <c r="G284" s="117"/>
    </row>
    <row r="285" spans="7:8">
      <c r="G285" s="117"/>
    </row>
    <row r="286" spans="7:8">
      <c r="G286" s="117"/>
    </row>
    <row r="287" spans="7:8">
      <c r="G287" s="117"/>
    </row>
    <row r="288" spans="7:8">
      <c r="G288" s="117"/>
    </row>
    <row r="289" spans="7:7">
      <c r="G289" s="117"/>
    </row>
    <row r="290" spans="7:7">
      <c r="G290" s="117"/>
    </row>
    <row r="291" spans="7:7">
      <c r="G291" s="117"/>
    </row>
    <row r="292" spans="7:7">
      <c r="G292" s="117"/>
    </row>
    <row r="293" spans="7:7">
      <c r="G293" s="117"/>
    </row>
    <row r="294" spans="7:7">
      <c r="G294" s="117"/>
    </row>
    <row r="295" spans="7:7">
      <c r="G295" s="117"/>
    </row>
    <row r="296" spans="7:7">
      <c r="G296" s="117"/>
    </row>
    <row r="297" spans="7:7">
      <c r="G297" s="117"/>
    </row>
    <row r="298" spans="7:7">
      <c r="G298" s="117"/>
    </row>
    <row r="299" spans="7:7">
      <c r="G299" s="117"/>
    </row>
    <row r="300" spans="7:7">
      <c r="G300" s="117"/>
    </row>
    <row r="301" spans="7:7">
      <c r="G301" s="117"/>
    </row>
    <row r="302" spans="7:7">
      <c r="G302" s="117"/>
    </row>
    <row r="303" spans="7:7">
      <c r="G303" s="117"/>
    </row>
    <row r="304" spans="7:7">
      <c r="G304" s="117"/>
    </row>
    <row r="305" spans="7:7">
      <c r="G305" s="117"/>
    </row>
    <row r="306" spans="7:7">
      <c r="G306" s="117"/>
    </row>
    <row r="307" spans="7:7">
      <c r="G307" s="117"/>
    </row>
    <row r="308" spans="7:7">
      <c r="G308" s="117"/>
    </row>
    <row r="309" spans="7:7">
      <c r="G309" s="117"/>
    </row>
    <row r="310" spans="7:7">
      <c r="G310" s="117"/>
    </row>
    <row r="311" spans="7:7">
      <c r="G311" s="117"/>
    </row>
    <row r="312" spans="7:7">
      <c r="G312" s="117"/>
    </row>
    <row r="313" spans="7:7">
      <c r="G313" s="117"/>
    </row>
    <row r="314" spans="7:7">
      <c r="G314" s="117"/>
    </row>
    <row r="315" spans="7:7">
      <c r="G315" s="117"/>
    </row>
    <row r="316" spans="7:7">
      <c r="G316" s="117"/>
    </row>
    <row r="317" spans="7:7">
      <c r="G317" s="117"/>
    </row>
    <row r="318" spans="7:7">
      <c r="G318" s="117"/>
    </row>
    <row r="319" spans="7:7">
      <c r="G319" s="117"/>
    </row>
    <row r="320" spans="7:7">
      <c r="G320" s="117"/>
    </row>
    <row r="321" spans="7:7">
      <c r="G321" s="117"/>
    </row>
    <row r="322" spans="7:7">
      <c r="G322" s="117"/>
    </row>
    <row r="323" spans="7:7">
      <c r="G323" s="117"/>
    </row>
    <row r="324" spans="7:7">
      <c r="G324" s="117"/>
    </row>
    <row r="325" spans="7:7">
      <c r="G325" s="117"/>
    </row>
    <row r="326" spans="7:7">
      <c r="G326" s="117"/>
    </row>
    <row r="327" spans="7:7">
      <c r="G327" s="117"/>
    </row>
    <row r="328" spans="7:7">
      <c r="G328" s="117"/>
    </row>
    <row r="329" spans="7:7">
      <c r="G329" s="117"/>
    </row>
    <row r="330" spans="7:7">
      <c r="G330" s="117"/>
    </row>
    <row r="331" spans="7:7">
      <c r="G331" s="117"/>
    </row>
    <row r="332" spans="7:7">
      <c r="G332" s="117"/>
    </row>
    <row r="333" spans="7:7">
      <c r="G333" s="117"/>
    </row>
    <row r="334" spans="7:7">
      <c r="G334" s="117"/>
    </row>
    <row r="335" spans="7:7">
      <c r="G335" s="117"/>
    </row>
    <row r="336" spans="7:7">
      <c r="G336" s="117"/>
    </row>
    <row r="337" spans="7:7">
      <c r="G337" s="117"/>
    </row>
    <row r="338" spans="7:7">
      <c r="G338" s="117"/>
    </row>
    <row r="339" spans="7:7">
      <c r="G339" s="117"/>
    </row>
    <row r="340" spans="7:7">
      <c r="G340" s="117"/>
    </row>
    <row r="341" spans="7:7">
      <c r="G341" s="117"/>
    </row>
    <row r="342" spans="7:7">
      <c r="G342" s="117"/>
    </row>
    <row r="343" spans="7:7">
      <c r="G343" s="117"/>
    </row>
    <row r="344" spans="7:7">
      <c r="G344" s="117"/>
    </row>
    <row r="345" spans="7:7">
      <c r="G345" s="117"/>
    </row>
    <row r="346" spans="7:7">
      <c r="G346" s="117"/>
    </row>
    <row r="347" spans="7:7">
      <c r="G347" s="117"/>
    </row>
    <row r="348" spans="7:7">
      <c r="G348" s="117"/>
    </row>
    <row r="349" spans="7:7">
      <c r="G349" s="117"/>
    </row>
    <row r="350" spans="7:7">
      <c r="G350" s="117"/>
    </row>
    <row r="351" spans="7:7">
      <c r="G351" s="117"/>
    </row>
    <row r="352" spans="7:7">
      <c r="G352" s="117"/>
    </row>
    <row r="353" spans="7:7">
      <c r="G353" s="117"/>
    </row>
    <row r="354" spans="7:7">
      <c r="G354" s="117"/>
    </row>
    <row r="355" spans="7:7">
      <c r="G355" s="117"/>
    </row>
    <row r="356" spans="7:7">
      <c r="G356" s="117"/>
    </row>
    <row r="357" spans="7:7">
      <c r="G357" s="117"/>
    </row>
    <row r="358" spans="7:7">
      <c r="G358" s="117"/>
    </row>
    <row r="359" spans="7:7">
      <c r="G359" s="117"/>
    </row>
    <row r="360" spans="7:7">
      <c r="G360" s="117"/>
    </row>
    <row r="361" spans="7:7">
      <c r="G361" s="117"/>
    </row>
    <row r="362" spans="7:7">
      <c r="G362" s="117"/>
    </row>
    <row r="363" spans="7:7">
      <c r="G363" s="117"/>
    </row>
    <row r="364" spans="7:7">
      <c r="G364" s="117"/>
    </row>
    <row r="365" spans="7:7">
      <c r="G365" s="117"/>
    </row>
    <row r="366" spans="7:7">
      <c r="G366" s="117"/>
    </row>
    <row r="367" spans="7:7">
      <c r="G367" s="117"/>
    </row>
    <row r="368" spans="7:7">
      <c r="G368" s="117"/>
    </row>
    <row r="369" spans="7:7">
      <c r="G369" s="117"/>
    </row>
    <row r="370" spans="7:7">
      <c r="G370" s="117"/>
    </row>
    <row r="371" spans="7:7">
      <c r="G371" s="117"/>
    </row>
    <row r="372" spans="7:7">
      <c r="G372" s="117"/>
    </row>
    <row r="373" spans="7:7">
      <c r="G373" s="117"/>
    </row>
    <row r="374" spans="7:7">
      <c r="G374" s="117"/>
    </row>
    <row r="375" spans="7:7">
      <c r="G375" s="117"/>
    </row>
    <row r="376" spans="7:7">
      <c r="G376" s="117"/>
    </row>
    <row r="377" spans="7:7">
      <c r="G377" s="117"/>
    </row>
    <row r="378" spans="7:7">
      <c r="G378" s="117"/>
    </row>
    <row r="379" spans="7:7">
      <c r="G379" s="117"/>
    </row>
    <row r="380" spans="7:7">
      <c r="G380" s="117"/>
    </row>
    <row r="381" spans="7:7">
      <c r="G381" s="117"/>
    </row>
    <row r="382" spans="7:7">
      <c r="G382" s="117"/>
    </row>
    <row r="383" spans="7:7">
      <c r="G383" s="117"/>
    </row>
    <row r="384" spans="7:7">
      <c r="G384" s="117"/>
    </row>
    <row r="385" spans="7:7">
      <c r="G385" s="117"/>
    </row>
    <row r="386" spans="7:7">
      <c r="G386" s="117"/>
    </row>
    <row r="387" spans="7:7">
      <c r="G387" s="117"/>
    </row>
    <row r="388" spans="7:7">
      <c r="G388" s="117"/>
    </row>
    <row r="389" spans="7:7">
      <c r="G389" s="117"/>
    </row>
    <row r="390" spans="7:7">
      <c r="G390" s="117"/>
    </row>
    <row r="391" spans="7:7">
      <c r="G391" s="117"/>
    </row>
    <row r="392" spans="7:7">
      <c r="G392" s="117"/>
    </row>
    <row r="393" spans="7:7">
      <c r="G393" s="117"/>
    </row>
    <row r="394" spans="7:7">
      <c r="G394" s="117"/>
    </row>
    <row r="395" spans="7:7">
      <c r="G395" s="117"/>
    </row>
    <row r="396" spans="7:7">
      <c r="G396" s="117"/>
    </row>
    <row r="397" spans="7:7">
      <c r="G397" s="117"/>
    </row>
    <row r="398" spans="7:7">
      <c r="G398" s="117"/>
    </row>
    <row r="399" spans="7:7">
      <c r="G399" s="117"/>
    </row>
    <row r="400" spans="7:7">
      <c r="G400" s="117"/>
    </row>
    <row r="401" spans="7:7">
      <c r="G401" s="117"/>
    </row>
    <row r="402" spans="7:7">
      <c r="G402" s="117"/>
    </row>
    <row r="403" spans="7:7">
      <c r="G403" s="117"/>
    </row>
    <row r="404" spans="7:7">
      <c r="G404" s="117"/>
    </row>
    <row r="405" spans="7:7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/>
  <headerFooter alignWithMargins="0"/>
  <rowBreaks count="3" manualBreakCount="3">
    <brk id="66" max="16383" man="1"/>
    <brk id="126" max="16383" man="1"/>
    <brk id="18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0" enableFormatConditionsCalculation="0">
    <pageSetUpPr fitToPage="1"/>
  </sheetPr>
  <dimension ref="B1:Z735"/>
  <sheetViews>
    <sheetView defaultGridColor="0" colorId="22" workbookViewId="0">
      <selection activeCell="A6" sqref="A6"/>
    </sheetView>
  </sheetViews>
  <sheetFormatPr baseColWidth="10" defaultColWidth="9.625" defaultRowHeight="16" x14ac:dyDescent="0"/>
  <cols>
    <col min="1" max="1" width="0.75" customWidth="1"/>
    <col min="2" max="2" width="10.125" customWidth="1"/>
    <col min="3" max="3" width="6.5" bestFit="1" customWidth="1"/>
    <col min="4" max="5" width="6.875" customWidth="1"/>
    <col min="6" max="6" width="7.75" customWidth="1"/>
    <col min="7" max="7" width="7.875" customWidth="1"/>
    <col min="8" max="8" width="7.375" customWidth="1"/>
    <col min="9" max="9" width="2.25" customWidth="1"/>
    <col min="10" max="10" width="6.25" customWidth="1"/>
    <col min="11" max="12" width="5.625" customWidth="1"/>
    <col min="13" max="13" width="7.25" customWidth="1"/>
    <col min="14" max="14" width="0.75" customWidth="1"/>
    <col min="15" max="15" width="10" style="46" customWidth="1"/>
    <col min="16" max="19" width="6.875" customWidth="1"/>
    <col min="20" max="20" width="8" customWidth="1"/>
    <col min="21" max="21" width="7.25" customWidth="1"/>
    <col min="22" max="22" width="2.125" customWidth="1"/>
    <col min="23" max="23" width="6.375" customWidth="1"/>
    <col min="24" max="24" width="5.625" customWidth="1"/>
    <col min="25" max="25" width="7.125" customWidth="1"/>
    <col min="26" max="26" width="1.25" customWidth="1"/>
  </cols>
  <sheetData>
    <row r="1" spans="2:26" ht="12.75" customHeight="1">
      <c r="B1" s="1092" t="str">
        <f>'Title Page'!$B$30</f>
        <v>ASHRAE Standard 140-2014, Informative Annex B16, Section B16.5.2</v>
      </c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</row>
    <row r="2" spans="2:26" ht="12.75" customHeight="1">
      <c r="B2" s="1092" t="str">
        <f>'Title Page'!$B$32</f>
        <v>Example Results for Section 5.3 - HVAC Equipment Performance Tests CE300-CE545</v>
      </c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</row>
    <row r="3" spans="2:26" ht="12.75" customHeight="1">
      <c r="B3" s="1092" t="str">
        <f>'Title Page'!$B$34</f>
        <v/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</row>
    <row r="4" spans="2:26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813" t="s">
        <v>600</v>
      </c>
    </row>
    <row r="6" spans="2:26" ht="8.25" customHeight="1"/>
    <row r="7" spans="2:26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9" t="s">
        <v>23</v>
      </c>
      <c r="K8" s="1100"/>
      <c r="L8" s="1100"/>
      <c r="M8" s="1101"/>
      <c r="N8" s="31"/>
      <c r="O8" s="693"/>
      <c r="Z8" s="2"/>
    </row>
    <row r="9" spans="2:26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OS</v>
      </c>
      <c r="Z9" s="2"/>
    </row>
    <row r="10" spans="2:26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NREL</v>
      </c>
      <c r="Z10" s="2"/>
    </row>
    <row r="11" spans="2:26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>
        <f>A!H1460</f>
        <v>4395.3560213411183</v>
      </c>
      <c r="Z11" s="12"/>
    </row>
    <row r="12" spans="2:26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>
        <f>A!H1461</f>
        <v>4327.370688390678</v>
      </c>
      <c r="Z12" s="12"/>
    </row>
    <row r="13" spans="2:26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>
        <f>A!H1462</f>
        <v>5424.0497729121635</v>
      </c>
      <c r="Z13" s="12"/>
    </row>
    <row r="14" spans="2:26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>
        <f>A!H1463</f>
        <v>1096.6790845214855</v>
      </c>
      <c r="Z14" s="12"/>
    </row>
    <row r="15" spans="2:26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>
        <f>A!H1464</f>
        <v>5025.5847352249912</v>
      </c>
      <c r="Z15" s="12"/>
    </row>
    <row r="16" spans="2:26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>
        <f>A!H1465</f>
        <v>398.4650376871723</v>
      </c>
      <c r="Z16" s="12"/>
    </row>
    <row r="17" spans="2:26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>
        <f>A!H1466</f>
        <v>-3642.4419705165783</v>
      </c>
      <c r="Z17" s="12"/>
    </row>
    <row r="18" spans="2:26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>
        <f>A!H1467</f>
        <v>19914.505465594157</v>
      </c>
      <c r="Z18" s="12"/>
    </row>
    <row r="19" spans="2:26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>
        <f>A!H1468</f>
        <v>-4265.6380565147374</v>
      </c>
      <c r="Z19" s="12"/>
    </row>
    <row r="20" spans="2:26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>
        <f>A!H1469</f>
        <v>-4265.6380565147374</v>
      </c>
      <c r="Z20" s="12"/>
    </row>
    <row r="21" spans="2:26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>
        <f>A!H1470</f>
        <v>-2102.6116023503564</v>
      </c>
      <c r="Z21" s="12"/>
    </row>
    <row r="22" spans="2:26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>
        <f>A!H1471</f>
        <v>-2928.7772411465339</v>
      </c>
      <c r="Z22" s="12"/>
    </row>
    <row r="23" spans="2:26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>
        <f>A!H1472</f>
        <v>-1765.6036875897335</v>
      </c>
      <c r="Z23" s="12"/>
    </row>
    <row r="24" spans="2:26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>
        <f>A!H1473</f>
        <v>-11944.368640098954</v>
      </c>
      <c r="Z24" s="12"/>
    </row>
    <row r="25" spans="2:26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>
        <f>A!H1474</f>
        <v>17760.294715503936</v>
      </c>
      <c r="Z25" s="12"/>
    </row>
    <row r="26" spans="2:26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>
        <f>A!H1475</f>
        <v>-5027.2542444782266</v>
      </c>
      <c r="Z26" s="12"/>
    </row>
    <row r="27" spans="2:26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>
        <f>A!H1476</f>
        <v>-5059.1878492872129</v>
      </c>
      <c r="Z27" s="12"/>
    </row>
    <row r="28" spans="2:26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>
        <f>A!H1477</f>
        <v>-3518.6727091918438</v>
      </c>
      <c r="Z28" s="12"/>
    </row>
    <row r="29" spans="2:26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9" t="s">
        <v>23</v>
      </c>
      <c r="K29" s="1100"/>
      <c r="L29" s="1100"/>
      <c r="M29" s="1101"/>
      <c r="O29" s="696"/>
      <c r="Z29" s="12"/>
    </row>
    <row r="30" spans="2:26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OS</v>
      </c>
      <c r="Z30" s="12"/>
    </row>
    <row r="31" spans="2:26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NREL</v>
      </c>
      <c r="Z31" s="12"/>
    </row>
    <row r="32" spans="2:26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 t="str">
        <f>A!H1490</f>
        <v/>
      </c>
      <c r="Z32" s="12"/>
    </row>
    <row r="33" spans="2:26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 t="str">
        <f>A!H1491</f>
        <v/>
      </c>
      <c r="Z33" s="12"/>
    </row>
    <row r="34" spans="2:26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 t="str">
        <f>A!H1492</f>
        <v/>
      </c>
      <c r="Z34" s="12"/>
    </row>
    <row r="35" spans="2:26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 t="str">
        <f>A!H1493</f>
        <v/>
      </c>
      <c r="Z35" s="12"/>
    </row>
    <row r="36" spans="2:26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 t="str">
        <f>A!H1494</f>
        <v/>
      </c>
      <c r="Z36" s="12"/>
    </row>
    <row r="37" spans="2:26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 t="str">
        <f>A!H1495</f>
        <v/>
      </c>
      <c r="Z37" s="12"/>
    </row>
    <row r="38" spans="2:26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 t="str">
        <f>A!H1496</f>
        <v/>
      </c>
      <c r="Z38" s="12"/>
    </row>
    <row r="39" spans="2:26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 t="str">
        <f>A!H1497</f>
        <v/>
      </c>
      <c r="Z39" s="12"/>
    </row>
    <row r="40" spans="2:26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 t="str">
        <f>A!H1498</f>
        <v/>
      </c>
      <c r="Z40" s="12"/>
    </row>
    <row r="41" spans="2:26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 t="str">
        <f>A!H1499</f>
        <v/>
      </c>
      <c r="Z41" s="12"/>
    </row>
    <row r="42" spans="2:26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 t="str">
        <f>A!H1500</f>
        <v/>
      </c>
      <c r="Z42" s="12"/>
    </row>
    <row r="43" spans="2:26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 t="str">
        <f>A!H1501</f>
        <v/>
      </c>
      <c r="Z43" s="12"/>
    </row>
    <row r="44" spans="2:26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 t="str">
        <f>A!H1502</f>
        <v/>
      </c>
      <c r="Z44" s="12"/>
    </row>
    <row r="45" spans="2:26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 t="str">
        <f>A!H1503</f>
        <v/>
      </c>
      <c r="Z45" s="12"/>
    </row>
    <row r="46" spans="2:26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 t="str">
        <f>A!H1504</f>
        <v/>
      </c>
      <c r="Z46" s="12"/>
    </row>
    <row r="47" spans="2:26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 t="str">
        <f>A!H1505</f>
        <v/>
      </c>
      <c r="Z47" s="12"/>
    </row>
    <row r="48" spans="2:26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 t="str">
        <f>A!H1506</f>
        <v/>
      </c>
      <c r="Z48" s="12"/>
    </row>
    <row r="49" spans="2:26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 t="str">
        <f>A!H1507</f>
        <v/>
      </c>
      <c r="Z49" s="12"/>
    </row>
    <row r="50" spans="2:26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2:26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9" t="s">
        <v>23</v>
      </c>
      <c r="K53" s="1100"/>
      <c r="L53" s="1100"/>
      <c r="M53" s="1101"/>
      <c r="N53" s="31"/>
      <c r="O53" s="695"/>
      <c r="Z53" s="12"/>
    </row>
    <row r="54" spans="2:26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OS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NREL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>
        <f>A!H1559</f>
        <v>0</v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>
        <f>A!H1560</f>
        <v>0</v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>
        <f>A!H1561</f>
        <v>0</v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>
        <f>A!H1562</f>
        <v>0</v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>
        <f>A!H1563</f>
        <v>-8232.4551972408462</v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>
        <f>A!H1564</f>
        <v>2035.0870160548343</v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>
        <f>A!H1565</f>
        <v>-948.12173647326608</v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>
        <f>A!H1566</f>
        <v>-505.38775219161289</v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>
        <f>A!H1567</f>
        <v>-629.5783798421005</v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9" t="s">
        <v>23</v>
      </c>
      <c r="K74" s="1100"/>
      <c r="L74" s="1100"/>
      <c r="M74" s="1101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OS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NREL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9" t="s">
        <v>23</v>
      </c>
      <c r="K101" s="1100"/>
      <c r="L101" s="1100"/>
      <c r="M101" s="1101"/>
      <c r="O101" s="695"/>
      <c r="Z101" s="12"/>
    </row>
    <row r="102" spans="2:26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OS</v>
      </c>
      <c r="Z102" s="12"/>
    </row>
    <row r="103" spans="2:26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NREL</v>
      </c>
      <c r="Z103" s="12"/>
    </row>
    <row r="104" spans="2:26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>
        <f>A!H1610</f>
        <v>-100.30524419260473</v>
      </c>
      <c r="Z104" s="12"/>
    </row>
    <row r="105" spans="2:26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>
        <f>A!H1611</f>
        <v>6521.3657770964855</v>
      </c>
      <c r="Z105" s="12"/>
    </row>
    <row r="106" spans="2:26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>
        <f>A!H1612</f>
        <v>7847.9046349540222</v>
      </c>
      <c r="Z106" s="12"/>
    </row>
    <row r="107" spans="2:26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>
        <f>A!H1613</f>
        <v>1326.5388578575366</v>
      </c>
      <c r="Z107" s="12"/>
    </row>
    <row r="108" spans="2:26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>
        <f>A!H1614</f>
        <v>7165.6496541961751</v>
      </c>
      <c r="Z108" s="12"/>
    </row>
    <row r="109" spans="2:26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>
        <f>A!H1615</f>
        <v>682.25498075784708</v>
      </c>
      <c r="Z109" s="12"/>
    </row>
    <row r="110" spans="2:26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>
        <f>A!H1616</f>
        <v>-6826.5410927962512</v>
      </c>
      <c r="Z110" s="12"/>
    </row>
    <row r="111" spans="2:26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>
        <f>A!H1617</f>
        <v>79548.940761450154</v>
      </c>
      <c r="Z111" s="12"/>
    </row>
    <row r="112" spans="2:26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>
        <f>A!H1618</f>
        <v>-13309.776155851068</v>
      </c>
      <c r="Z112" s="12"/>
    </row>
    <row r="113" spans="2:26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>
        <f>A!H1619</f>
        <v>-13309.776155851068</v>
      </c>
      <c r="Z113" s="12"/>
    </row>
    <row r="114" spans="2:26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>
        <f>A!H1620</f>
        <v>-5911.7205999814687</v>
      </c>
      <c r="Z114" s="12"/>
    </row>
    <row r="115" spans="2:26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>
        <f>A!H1621</f>
        <v>-8268.449351005067</v>
      </c>
      <c r="Z115" s="12"/>
    </row>
    <row r="116" spans="2:26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>
        <f>A!H1622</f>
        <v>-5272.4720118914702</v>
      </c>
      <c r="Z116" s="12"/>
    </row>
    <row r="117" spans="2:26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>
        <f>A!H1623</f>
        <v>-7775.8048521082019</v>
      </c>
      <c r="Z117" s="12"/>
    </row>
    <row r="118" spans="2:26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>
        <f>A!H1624</f>
        <v>44950.372317053712</v>
      </c>
      <c r="Z118" s="12"/>
    </row>
    <row r="119" spans="2:26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>
        <f>A!H1625</f>
        <v>-1189.8874258396318</v>
      </c>
      <c r="Z119" s="12"/>
    </row>
    <row r="120" spans="2:26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>
        <f>A!H1626</f>
        <v>-366.34261220948247</v>
      </c>
      <c r="Z120" s="12"/>
    </row>
    <row r="121" spans="2:26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>
        <f>A!H1627</f>
        <v>-841.31369957496645</v>
      </c>
      <c r="Z121" s="12"/>
    </row>
    <row r="122" spans="2:26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9" t="s">
        <v>23</v>
      </c>
      <c r="K122" s="1100"/>
      <c r="L122" s="1100"/>
      <c r="M122" s="1101"/>
      <c r="N122" s="32"/>
      <c r="O122" s="694"/>
      <c r="Z122" s="12"/>
    </row>
    <row r="123" spans="2:26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OS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NREL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>
        <f>A!H1640</f>
        <v>19058.882766444811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>
        <f>A!H1641</f>
        <v>12490.721491574805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>
        <f>A!H1642</f>
        <v>17548.226755490185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>
        <f>A!H1643</f>
        <v>5057.5052639153801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>
        <f>A!H1644</f>
        <v>15550.031693656245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>
        <f>A!H1645</f>
        <v>1998.1950618339397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>
        <f>A!H1646</f>
        <v>-4892.4907523300717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>
        <f>A!H1647</f>
        <v>4323.0114671800329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>
        <f>A!H1648</f>
        <v>-985.71092034490721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>
        <f>A!H1649</f>
        <v>-985.71092034490721</v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>
        <f>A!H1650</f>
        <v>-1372.7897051280888</v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>
        <f>A!H1651</f>
        <v>-1752.0747902995245</v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>
        <f>A!H1652</f>
        <v>-797.36869740142356</v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>
        <f>A!H1653</f>
        <v>-4890.0817136801852</v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>
        <f>A!H1654</f>
        <v>17488.845965332133</v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>
        <f>A!H1655</f>
        <v>2.7609156621183502</v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>
        <f>A!H1656</f>
        <v>-18231.966065342931</v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>
        <f>A!H1657</f>
        <v>-8.91677563259538</v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9" t="s">
        <v>23</v>
      </c>
      <c r="K147" s="1100"/>
      <c r="L147" s="1100"/>
      <c r="M147" s="1101"/>
      <c r="N147" s="31"/>
      <c r="O147" s="695"/>
      <c r="Z147" s="2"/>
    </row>
    <row r="148" spans="2:26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OS</v>
      </c>
      <c r="Z148" s="2"/>
    </row>
    <row r="149" spans="2:26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NREL</v>
      </c>
      <c r="Z149" s="2"/>
    </row>
    <row r="150" spans="2:26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>
        <f>A!H1670</f>
        <v>0.16500513548637041</v>
      </c>
      <c r="Z150" s="2"/>
    </row>
    <row r="151" spans="2:26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>
        <f>A!H1671</f>
        <v>0.17502347387962525</v>
      </c>
      <c r="Z151" s="2"/>
    </row>
    <row r="152" spans="2:26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>
        <f>A!H1672</f>
        <v>0.26421236386725067</v>
      </c>
      <c r="Z152" s="2"/>
    </row>
    <row r="153" spans="2:26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>
        <f>A!H1673</f>
        <v>8.9188889987625419E-2</v>
      </c>
      <c r="Z153" s="2"/>
    </row>
    <row r="154" spans="2:26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>
        <f>A!H1674</f>
        <v>0.22020706879887486</v>
      </c>
      <c r="Z154" s="2"/>
    </row>
    <row r="155" spans="2:26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>
        <f>A!H1675</f>
        <v>4.4005295068375805E-2</v>
      </c>
      <c r="Z155" s="2"/>
    </row>
    <row r="156" spans="2:26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>
        <f>A!H1676</f>
        <v>4.4232513638933213E-3</v>
      </c>
      <c r="Z156" s="2"/>
    </row>
    <row r="157" spans="2:26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>
        <f>A!H1677</f>
        <v>0.43823424542159772</v>
      </c>
      <c r="Z157" s="2"/>
    </row>
    <row r="158" spans="2:26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>
        <f>A!H1678</f>
        <v>-2.3414928373098221E-2</v>
      </c>
      <c r="Z158" s="2"/>
    </row>
    <row r="159" spans="2:26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>
        <f>A!H1679</f>
        <v>-2.3414928373098221E-2</v>
      </c>
      <c r="Z159" s="2"/>
    </row>
    <row r="160" spans="2:26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>
        <f>A!H1680</f>
        <v>-2.1210584321686099E-2</v>
      </c>
      <c r="Z160" s="2"/>
    </row>
    <row r="161" spans="2:26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>
        <f>A!H1681</f>
        <v>-2.4742842377472041E-2</v>
      </c>
      <c r="Z161" s="2"/>
    </row>
    <row r="162" spans="2:26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>
        <f>A!H1682</f>
        <v>-1.5436959650535709E-2</v>
      </c>
      <c r="Z162" s="2"/>
    </row>
    <row r="163" spans="2:26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>
        <f>A!H1683</f>
        <v>-3.0893628706027521E-2</v>
      </c>
      <c r="Z163" s="2"/>
    </row>
    <row r="164" spans="2:26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0.4157662817379939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0.40938887280925645</v>
      </c>
      <c r="M164" s="26">
        <f t="shared" si="26"/>
        <v>4.6059215258606144E-2</v>
      </c>
      <c r="N164" s="32"/>
      <c r="O164" s="700">
        <f>A!H1684</f>
        <v>0.40813627026958743</v>
      </c>
      <c r="Z164" s="2"/>
    </row>
    <row r="165" spans="2:26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>
        <f>A!H1685</f>
        <v>0.5782655523612128</v>
      </c>
      <c r="Z165" s="2"/>
    </row>
    <row r="166" spans="2:26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>
        <f>A!H1686</f>
        <v>-0.25043953658706375</v>
      </c>
      <c r="Z166" s="2"/>
    </row>
    <row r="167" spans="2:26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>
        <f>A!H1687</f>
        <v>0.47097227662306151</v>
      </c>
      <c r="Z167" s="2"/>
    </row>
    <row r="168" spans="2:26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9" t="s">
        <v>23</v>
      </c>
      <c r="K168" s="1100"/>
      <c r="L168" s="1100"/>
      <c r="M168" s="1101"/>
      <c r="N168" s="32"/>
      <c r="O168" s="694"/>
      <c r="Z168" s="2"/>
    </row>
    <row r="169" spans="2:26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OS</v>
      </c>
      <c r="Z169" s="2"/>
    </row>
    <row r="170" spans="2:26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NREL</v>
      </c>
      <c r="Z170" s="2"/>
    </row>
    <row r="171" spans="2:26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>
        <f>A!H1700</f>
        <v>2.3353309051472593E-3</v>
      </c>
      <c r="Z171" s="2"/>
    </row>
    <row r="172" spans="2:26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>
        <f>A!H1701</f>
        <v>0.14334417369144958</v>
      </c>
      <c r="Z172" s="2"/>
    </row>
    <row r="173" spans="2:26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>
        <f>A!H1702</f>
        <v>0.20489401624237047</v>
      </c>
      <c r="Z173" s="2"/>
    </row>
    <row r="174" spans="2:26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>
        <f>A!H1703</f>
        <v>6.1549842550920886E-2</v>
      </c>
      <c r="Z174" s="2"/>
    </row>
    <row r="175" spans="2:26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>
        <f>A!H1704</f>
        <v>0.22017652055300019</v>
      </c>
      <c r="Z175" s="2"/>
    </row>
    <row r="176" spans="2:26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>
        <f>A!H1705</f>
        <v>-1.5282504310629719E-2</v>
      </c>
      <c r="Z176" s="2"/>
    </row>
    <row r="177" spans="2:26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>
        <f>A!H1706</f>
        <v>2.1448020915205213</v>
      </c>
      <c r="Z177" s="2"/>
    </row>
    <row r="178" spans="2:26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>
        <f>A!H1707</f>
        <v>1.3406339272742791</v>
      </c>
      <c r="Z178" s="2"/>
    </row>
    <row r="179" spans="2:26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>
        <f>A!H1708</f>
        <v>-0.92028771362608808</v>
      </c>
      <c r="Z179" s="2"/>
    </row>
    <row r="180" spans="2:26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>
        <f>A!H1709</f>
        <v>-0.92028771362608808</v>
      </c>
      <c r="Z180" s="2"/>
    </row>
    <row r="181" spans="2:26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>
        <f>A!H1710</f>
        <v>-0.84515667795977478</v>
      </c>
      <c r="Z181" s="2"/>
    </row>
    <row r="182" spans="2:26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>
        <f>A!H1711</f>
        <v>-0.88952495864440095</v>
      </c>
      <c r="Z182" s="2"/>
    </row>
    <row r="183" spans="2:26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>
        <f>A!H1712</f>
        <v>-0.72913420864631462</v>
      </c>
      <c r="Z183" s="2"/>
    </row>
    <row r="184" spans="2:26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>
        <f>A!H1713</f>
        <v>-3.5631086568050172</v>
      </c>
      <c r="Z184" s="2"/>
    </row>
    <row r="185" spans="2:26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>
        <f>A!H1714</f>
        <v>-2.2979173216899795E-2</v>
      </c>
      <c r="Z185" s="2"/>
    </row>
    <row r="186" spans="2:26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>
        <f>A!H1715</f>
        <v>13.651189853092523</v>
      </c>
      <c r="Z186" s="2"/>
    </row>
    <row r="187" spans="2:26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>
        <f>A!H1716</f>
        <v>0.15201796616948826</v>
      </c>
      <c r="Z187" s="2"/>
    </row>
    <row r="188" spans="2:26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>
        <f>A!H1717</f>
        <v>13.665477937353085</v>
      </c>
      <c r="Z188" s="2"/>
    </row>
    <row r="189" spans="2:26" ht="12" customHeight="1" thickTop="1">
      <c r="B189" s="774" t="s">
        <v>807</v>
      </c>
      <c r="E189" s="30"/>
      <c r="N189" s="32"/>
      <c r="O189" s="689"/>
      <c r="Z189" s="2"/>
    </row>
    <row r="190" spans="2:26" ht="12" customHeight="1">
      <c r="N190" s="32"/>
      <c r="O190" s="689"/>
      <c r="Z190" s="2"/>
    </row>
    <row r="191" spans="2:26" ht="12" customHeight="1">
      <c r="N191" s="32"/>
      <c r="O191" s="689"/>
      <c r="Z191" s="2"/>
    </row>
    <row r="192" spans="2:26" ht="16.5" customHeight="1" thickBot="1">
      <c r="B192" s="173" t="s">
        <v>2202</v>
      </c>
      <c r="N192" s="32"/>
      <c r="O192" s="689"/>
      <c r="Z192" s="2"/>
    </row>
    <row r="193" spans="2:26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9" t="s">
        <v>23</v>
      </c>
      <c r="K193" s="1100"/>
      <c r="L193" s="1100"/>
      <c r="M193" s="1101"/>
      <c r="N193" s="32"/>
      <c r="O193" s="695"/>
      <c r="Z193" s="2"/>
    </row>
    <row r="194" spans="2:26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OS</v>
      </c>
      <c r="Z194" s="2"/>
    </row>
    <row r="195" spans="2:26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NREL</v>
      </c>
      <c r="Z195" s="2"/>
    </row>
    <row r="196" spans="2:26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>
        <f>A!H1730</f>
        <v>1.9951920969782534E-3</v>
      </c>
      <c r="Z196" s="2"/>
    </row>
    <row r="197" spans="2:26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>
        <f>A!H1731</f>
        <v>8.7002843650130744E-4</v>
      </c>
      <c r="Z197" s="2"/>
    </row>
    <row r="198" spans="2:26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>
        <f>A!H1732</f>
        <v>7.1424374319855634E-4</v>
      </c>
      <c r="Z198" s="2"/>
    </row>
    <row r="199" spans="2:26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>
        <f>A!H1733</f>
        <v>-1.557846933027511E-4</v>
      </c>
      <c r="Z199" s="2"/>
    </row>
    <row r="200" spans="2:26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>
        <f>A!H1734</f>
        <v>7.3584328693207177E-4</v>
      </c>
      <c r="Z200" s="2"/>
    </row>
    <row r="201" spans="2:26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>
        <f>A!H1735</f>
        <v>-2.1599543733515428E-5</v>
      </c>
      <c r="Z201" s="2"/>
    </row>
    <row r="202" spans="2:26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>
        <f>A!H1736</f>
        <v>6.2915636541335113E-4</v>
      </c>
      <c r="Z202" s="2"/>
    </row>
    <row r="203" spans="2:26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>
        <f>A!H1737</f>
        <v>-5.5764164083761322E-4</v>
      </c>
      <c r="Z203" s="2"/>
    </row>
    <row r="204" spans="2:26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>
        <f>A!H1738</f>
        <v>5.9811585055477567E-4</v>
      </c>
      <c r="Z204" s="2"/>
    </row>
    <row r="205" spans="2:26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>
        <f>A!H1739</f>
        <v>5.9811585055477567E-4</v>
      </c>
      <c r="Z205" s="2"/>
    </row>
    <row r="206" spans="2:26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>
        <f>A!H1740</f>
        <v>1.7649536742353478E-4</v>
      </c>
      <c r="Z206" s="2"/>
    </row>
    <row r="207" spans="2:26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>
        <f>A!H1741</f>
        <v>2.0906446675227931E-4</v>
      </c>
      <c r="Z207" s="2"/>
    </row>
    <row r="208" spans="2:26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>
        <f>A!H1742</f>
        <v>5.7202107508534314E-5</v>
      </c>
      <c r="Z208" s="2"/>
    </row>
    <row r="209" spans="2:26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>
        <f>A!H1743</f>
        <v>8.1619931883297747E-6</v>
      </c>
      <c r="Z209" s="2"/>
    </row>
    <row r="210" spans="2:26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>
        <f>A!H1744</f>
        <v>8.3903696270551387E-6</v>
      </c>
      <c r="Z210" s="2"/>
    </row>
    <row r="211" spans="2:26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>
        <f>A!H1745</f>
        <v>7.4614837789798273E-3</v>
      </c>
      <c r="Z211" s="2"/>
    </row>
    <row r="212" spans="2:26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>
        <f>A!H1746</f>
        <v>-2.8228482216267154E-3</v>
      </c>
      <c r="Z212" s="2"/>
    </row>
    <row r="213" spans="2:26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>
        <f>A!H1747</f>
        <v>2.4682060787691047E-3</v>
      </c>
      <c r="Z213" s="2"/>
    </row>
    <row r="214" spans="2:26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9" t="s">
        <v>23</v>
      </c>
      <c r="K214" s="1100"/>
      <c r="L214" s="1100"/>
      <c r="M214" s="1101"/>
      <c r="O214" s="694"/>
      <c r="Z214" s="2"/>
    </row>
    <row r="215" spans="2:26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OS</v>
      </c>
      <c r="Z215" s="12"/>
    </row>
    <row r="216" spans="2:26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NREL</v>
      </c>
      <c r="Z216" s="12"/>
    </row>
    <row r="217" spans="2:26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>
        <f>A!H1760</f>
        <v>10.052080795521569</v>
      </c>
      <c r="Z217" s="12"/>
    </row>
    <row r="218" spans="2:26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>
        <f>A!H1761</f>
        <v>3.5012399511754282</v>
      </c>
      <c r="Z218" s="12"/>
    </row>
    <row r="219" spans="2:26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>
        <f>A!H1762</f>
        <v>2.6603709112673215</v>
      </c>
      <c r="Z219" s="12"/>
    </row>
    <row r="220" spans="2:26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>
        <f>A!H1763</f>
        <v>-0.84086903990810669</v>
      </c>
      <c r="Z220" s="12"/>
    </row>
    <row r="221" spans="2:26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>
        <f>A!H1764</f>
        <v>2.7013057606330264</v>
      </c>
      <c r="Z221" s="12"/>
    </row>
    <row r="222" spans="2:26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>
        <f>A!H1765</f>
        <v>-4.0934849365704906E-2</v>
      </c>
      <c r="Z222" s="12"/>
    </row>
    <row r="223" spans="2:26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>
        <f>A!H1766</f>
        <v>-3.3436459671957834</v>
      </c>
      <c r="Z223" s="12"/>
    </row>
    <row r="224" spans="2:26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>
        <f>A!H1767</f>
        <v>-6.5704833139655889</v>
      </c>
      <c r="Z224" s="12"/>
    </row>
    <row r="225" spans="2:26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>
        <f>A!H1768</f>
        <v>5.7489236549955862</v>
      </c>
      <c r="Z225" s="12"/>
    </row>
    <row r="226" spans="2:26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>
        <f>A!H1769</f>
        <v>5.7489236549955862</v>
      </c>
      <c r="Z226" s="12"/>
    </row>
    <row r="227" spans="2:26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>
        <f>A!H1770</f>
        <v>3.3758322483003056</v>
      </c>
      <c r="Z227" s="12"/>
    </row>
    <row r="228" spans="2:26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>
        <f>A!H1771</f>
        <v>3.6920689532539726</v>
      </c>
      <c r="Z228" s="12"/>
    </row>
    <row r="229" spans="2:26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>
        <f>A!H1772</f>
        <v>2.2766984543282476</v>
      </c>
      <c r="Z229" s="12"/>
    </row>
    <row r="230" spans="2:26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>
        <f>A!H1773</f>
        <v>9.8023380338058033</v>
      </c>
      <c r="Z230" s="12"/>
    </row>
    <row r="231" spans="2:26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>
        <f>A!H1774</f>
        <v>0.11791424193833677</v>
      </c>
      <c r="Z231" s="12"/>
    </row>
    <row r="232" spans="2:26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>
        <f>A!H1775</f>
        <v>-7.0174159796775371</v>
      </c>
      <c r="Z232" s="12"/>
    </row>
    <row r="233" spans="2:26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>
        <f>A!H1776</f>
        <v>-11.347039814135172</v>
      </c>
      <c r="Z233" s="12"/>
    </row>
    <row r="234" spans="2:26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>
        <f>A!H1777</f>
        <v>-7.2605246276799988</v>
      </c>
      <c r="Z234" s="12"/>
    </row>
    <row r="235" spans="2:26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9" t="s">
        <v>23</v>
      </c>
      <c r="K244" s="1100"/>
      <c r="L244" s="1100"/>
      <c r="M244" s="1101"/>
      <c r="N244" s="31"/>
      <c r="O244" s="695"/>
      <c r="Z244" s="2"/>
    </row>
    <row r="245" spans="2:26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OS</v>
      </c>
      <c r="Z245" s="2"/>
    </row>
    <row r="246" spans="2:26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NREL</v>
      </c>
      <c r="Z246" s="2"/>
    </row>
    <row r="247" spans="2:26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>
        <f>A!H1790</f>
        <v>576.05581343012818</v>
      </c>
      <c r="Z247" s="2"/>
    </row>
    <row r="248" spans="2:26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>
        <f>A!H1791</f>
        <v>992.71451343736044</v>
      </c>
      <c r="Z248" s="2"/>
    </row>
    <row r="249" spans="2:26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>
        <f>A!H1792</f>
        <v>1360.1477944359667</v>
      </c>
      <c r="Z249" s="2"/>
    </row>
    <row r="250" spans="2:26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>
        <f>A!H1793</f>
        <v>367.43328099860628</v>
      </c>
      <c r="Z250" s="2"/>
    </row>
    <row r="251" spans="2:26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>
        <f>A!H1794</f>
        <v>1178.8385883803239</v>
      </c>
      <c r="Z251" s="2"/>
    </row>
    <row r="252" spans="2:26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>
        <f>A!H1795</f>
        <v>181.30920605564279</v>
      </c>
      <c r="Z252" s="2"/>
    </row>
    <row r="253" spans="2:26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>
        <f>A!H1796</f>
        <v>-9.2247193970251828E-3</v>
      </c>
      <c r="Z253" s="2"/>
    </row>
    <row r="254" spans="2:26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>
        <f>A!H1797</f>
        <v>780.41600179479428</v>
      </c>
      <c r="Z254" s="2"/>
    </row>
    <row r="255" spans="2:26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>
        <f>A!H1798</f>
        <v>-1.1575866665225476E-7</v>
      </c>
      <c r="Z255" s="2"/>
    </row>
    <row r="256" spans="2:26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>
        <f>A!H1799</f>
        <v>-1.1575866665225476E-7</v>
      </c>
      <c r="Z256" s="2"/>
    </row>
    <row r="257" spans="2:26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>
        <f>A!H1800</f>
        <v>-2.9103830456733704E-11</v>
      </c>
      <c r="Z257" s="2"/>
    </row>
    <row r="258" spans="2:26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>
        <f>A!H1801</f>
        <v>-5.6388671509921551E-11</v>
      </c>
      <c r="Z258" s="2"/>
    </row>
    <row r="259" spans="2:26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>
        <f>A!H1802</f>
        <v>1.4551915228366852E-11</v>
      </c>
      <c r="Z259" s="2"/>
    </row>
    <row r="260" spans="2:26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>
        <f>A!H1803</f>
        <v>-1557.6048444046264</v>
      </c>
      <c r="Z260" s="2"/>
    </row>
    <row r="261" spans="2:26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>
        <f>A!H1804</f>
        <v>1012.2676722201086</v>
      </c>
      <c r="Z261" s="2"/>
    </row>
    <row r="262" spans="2:26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>
        <f>A!H1805</f>
        <v>-1673.5770238686364</v>
      </c>
      <c r="Z262" s="2"/>
    </row>
    <row r="263" spans="2:26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>
        <f>A!H1806</f>
        <v>-2138.9072734268138</v>
      </c>
      <c r="Z263" s="2"/>
    </row>
    <row r="264" spans="2:26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>
        <f>A!H1807</f>
        <v>-1311.1509989942624</v>
      </c>
      <c r="Z264" s="2"/>
    </row>
    <row r="265" spans="2:26" ht="12" customHeight="1" thickTop="1">
      <c r="B265" s="774" t="s">
        <v>807</v>
      </c>
      <c r="D265" s="30"/>
      <c r="O265" s="689"/>
      <c r="Z265" s="2"/>
    </row>
    <row r="266" spans="2:26" ht="12" customHeight="1">
      <c r="O266" s="689"/>
      <c r="Z266" s="2"/>
    </row>
    <row r="267" spans="2:26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9" t="s">
        <v>23</v>
      </c>
      <c r="K268" s="1100"/>
      <c r="L268" s="1100"/>
      <c r="M268" s="1101"/>
      <c r="O268" s="695"/>
      <c r="Z268" s="2"/>
    </row>
    <row r="269" spans="2:26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OS</v>
      </c>
      <c r="Z269" s="2"/>
    </row>
    <row r="270" spans="2:26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NREL</v>
      </c>
      <c r="Z270" s="2"/>
    </row>
    <row r="271" spans="2:26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>
        <f>A!H1880</f>
        <v>4313.9981431908309</v>
      </c>
      <c r="Z271" s="2"/>
    </row>
    <row r="272" spans="2:26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>
        <f>A!H1881</f>
        <v>7037.5329072825334</v>
      </c>
      <c r="Z272" s="2"/>
    </row>
    <row r="273" spans="2:26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>
        <f>A!H1882</f>
        <v>10538.81330813087</v>
      </c>
      <c r="Z273" s="2"/>
    </row>
    <row r="274" spans="2:26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>
        <f>A!H1883</f>
        <v>3501.2804008483363</v>
      </c>
      <c r="Z274" s="2"/>
    </row>
    <row r="275" spans="2:26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>
        <f>A!H1884</f>
        <v>8549.3463145681599</v>
      </c>
      <c r="Z275" s="2"/>
    </row>
    <row r="276" spans="2:26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>
        <f>A!H1885</f>
        <v>1989.4669935627098</v>
      </c>
      <c r="Z276" s="2"/>
    </row>
    <row r="277" spans="2:26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>
        <f>A!H1886</f>
        <v>-3.340063236100832E-2</v>
      </c>
      <c r="Z277" s="2"/>
    </row>
    <row r="278" spans="2:26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>
        <f>A!H1887</f>
        <v>5632.9485903937311</v>
      </c>
      <c r="Z278" s="2"/>
    </row>
    <row r="279" spans="2:26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>
        <f>A!H1888</f>
        <v>6063.163789059683</v>
      </c>
      <c r="Z279" s="2"/>
    </row>
    <row r="280" spans="2:26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>
        <f>A!H1889</f>
        <v>6063.163789059683</v>
      </c>
      <c r="Z280" s="2"/>
    </row>
    <row r="281" spans="2:26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>
        <f>A!H1890</f>
        <v>-1.0186340659856796E-10</v>
      </c>
      <c r="Z281" s="2"/>
    </row>
    <row r="282" spans="2:26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>
        <f>A!H1891</f>
        <v>-2.1100277081131935E-10</v>
      </c>
      <c r="Z282" s="2"/>
    </row>
    <row r="283" spans="2:26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>
        <f>A!H1892</f>
        <v>6.5483618527650833E-11</v>
      </c>
      <c r="Z283" s="2"/>
    </row>
    <row r="284" spans="2:26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>
        <f>A!H1893</f>
        <v>-5402.7466202172836</v>
      </c>
      <c r="Z284" s="2"/>
    </row>
    <row r="285" spans="2:26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>
        <f>A!H1894</f>
        <v>3538.1047332675262</v>
      </c>
      <c r="Z285" s="2"/>
    </row>
    <row r="286" spans="2:26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>
        <f>A!H1895</f>
        <v>-166.34049676673385</v>
      </c>
      <c r="Z286" s="2"/>
    </row>
    <row r="287" spans="2:26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>
        <f>A!H1896</f>
        <v>-7999.0168045021528</v>
      </c>
      <c r="Z287" s="2"/>
    </row>
    <row r="288" spans="2:26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>
        <f>A!H1897</f>
        <v>-274.15180218830574</v>
      </c>
      <c r="Z288" s="2"/>
    </row>
    <row r="289" spans="2:26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9" t="s">
        <v>23</v>
      </c>
      <c r="K289" s="1100"/>
      <c r="L289" s="1100"/>
      <c r="M289" s="1101"/>
      <c r="O289" s="694"/>
      <c r="Z289" s="2"/>
    </row>
    <row r="290" spans="2:26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OS</v>
      </c>
      <c r="Z290" s="2"/>
    </row>
    <row r="291" spans="2:26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NREL</v>
      </c>
      <c r="Z291" s="2"/>
    </row>
    <row r="292" spans="2:26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>
        <f>A!H1820</f>
        <v>-318.34899917818257</v>
      </c>
      <c r="Z292" s="2"/>
    </row>
    <row r="293" spans="2:26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>
        <f>A!H1821</f>
        <v>8064.9404533276356</v>
      </c>
      <c r="Z293" s="2"/>
    </row>
    <row r="294" spans="2:26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>
        <f>A!H1822</f>
        <v>11228.457796810064</v>
      </c>
      <c r="Z294" s="2"/>
    </row>
    <row r="295" spans="2:26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>
        <f>A!H1823</f>
        <v>3163.5173434824283</v>
      </c>
      <c r="Z295" s="2"/>
    </row>
    <row r="296" spans="2:26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>
        <f>A!H1824</f>
        <v>9273.4228365280433</v>
      </c>
      <c r="Z296" s="2"/>
    </row>
    <row r="297" spans="2:26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>
        <f>A!H1825</f>
        <v>1955.0349602820206</v>
      </c>
      <c r="Z297" s="2"/>
    </row>
    <row r="298" spans="2:26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>
        <f>A!H1826</f>
        <v>-4.8351347890275065E-2</v>
      </c>
      <c r="Z298" s="2"/>
    </row>
    <row r="299" spans="2:26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>
        <f>A!H1827</f>
        <v>8945.943613080628</v>
      </c>
      <c r="Z299" s="2"/>
    </row>
    <row r="300" spans="2:26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>
        <f>A!H1828</f>
        <v>-5.1041570259258151E-7</v>
      </c>
      <c r="Z300" s="2"/>
    </row>
    <row r="301" spans="2:26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>
        <f>A!H1829</f>
        <v>-5.1041570259258151E-7</v>
      </c>
      <c r="Z301" s="2"/>
    </row>
    <row r="302" spans="2:26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>
        <f>A!H1830</f>
        <v>-2.5465851649641991E-11</v>
      </c>
      <c r="Z302" s="2"/>
    </row>
    <row r="303" spans="2:26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>
        <f>A!H1831</f>
        <v>-1.2369127944111824E-10</v>
      </c>
      <c r="Z303" s="2"/>
    </row>
    <row r="304" spans="2:26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>
        <f>A!H1832</f>
        <v>3.8926373235881329E-10</v>
      </c>
      <c r="Z304" s="2"/>
    </row>
    <row r="305" spans="2:26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>
        <f>A!H1833</f>
        <v>-3667.9152155399715</v>
      </c>
      <c r="Z305" s="2"/>
    </row>
    <row r="306" spans="2:26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>
        <f>A!H1834</f>
        <v>2432.1700914415487</v>
      </c>
      <c r="Z306" s="2"/>
    </row>
    <row r="307" spans="2:26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>
        <f>A!H1835</f>
        <v>-413.39969099891096</v>
      </c>
      <c r="Z307" s="2"/>
    </row>
    <row r="308" spans="2:26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>
        <f>A!H1836</f>
        <v>-138.41069969121963</v>
      </c>
      <c r="Z308" s="2"/>
    </row>
    <row r="309" spans="2:26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>
        <f>A!H1837</f>
        <v>-274.15180218830574</v>
      </c>
      <c r="Z309" s="2"/>
    </row>
    <row r="310" spans="2:26" ht="12" customHeight="1" thickTop="1">
      <c r="B310" s="774" t="s">
        <v>807</v>
      </c>
      <c r="O310" s="689"/>
      <c r="Z310" s="2"/>
    </row>
    <row r="311" spans="2:26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9" t="s">
        <v>23</v>
      </c>
      <c r="K312" s="1100"/>
      <c r="L312" s="1100"/>
      <c r="M312" s="1101"/>
      <c r="O312" s="695"/>
      <c r="Z312" s="2"/>
    </row>
    <row r="313" spans="2:26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OS</v>
      </c>
      <c r="Z313" s="2"/>
    </row>
    <row r="314" spans="2:26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NREL</v>
      </c>
      <c r="Z314" s="2"/>
    </row>
    <row r="315" spans="2:26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>
        <f>A!H1850</f>
        <v>6048.8185502173219</v>
      </c>
      <c r="Z315" s="2"/>
    </row>
    <row r="316" spans="2:26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>
        <f>A!H1851</f>
        <v>12159.571952001312</v>
      </c>
      <c r="Z316" s="2"/>
    </row>
    <row r="317" spans="2:26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>
        <f>A!H1852</f>
        <v>17000.405186229273</v>
      </c>
      <c r="Z317" s="2"/>
    </row>
    <row r="318" spans="2:26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>
        <f>A!H1853</f>
        <v>4840.8332342279609</v>
      </c>
      <c r="Z318" s="2"/>
    </row>
    <row r="319" spans="2:26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>
        <f>A!H1854</f>
        <v>13839.502490096089</v>
      </c>
      <c r="Z319" s="2"/>
    </row>
    <row r="320" spans="2:26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>
        <f>A!H1855</f>
        <v>3160.9026961331838</v>
      </c>
      <c r="Z320" s="2"/>
    </row>
    <row r="321" spans="2:26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>
        <f>A!H1856</f>
        <v>0.5724170739940746</v>
      </c>
      <c r="Z321" s="2"/>
    </row>
    <row r="322" spans="2:26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>
        <f>A!H1857</f>
        <v>-1687.9843524688586</v>
      </c>
      <c r="Z322" s="2"/>
    </row>
    <row r="323" spans="2:26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>
        <f>A!H1858</f>
        <v>12119.541880943078</v>
      </c>
      <c r="Z323" s="2"/>
    </row>
    <row r="324" spans="2:26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>
        <f>A!H1859</f>
        <v>12119.541880943078</v>
      </c>
      <c r="Z324" s="2"/>
    </row>
    <row r="325" spans="2:26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>
        <f>A!H1860</f>
        <v>-9.0949470177292824E-11</v>
      </c>
      <c r="Z325" s="2"/>
    </row>
    <row r="326" spans="2:26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>
        <f>A!H1861</f>
        <v>777.42260259442264</v>
      </c>
      <c r="Z326" s="2"/>
    </row>
    <row r="327" spans="2:26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>
        <f>A!H1862</f>
        <v>1.5643308870494366E-10</v>
      </c>
      <c r="Z327" s="2"/>
    </row>
    <row r="328" spans="2:26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>
        <f>A!H1863</f>
        <v>-2687.3177197176601</v>
      </c>
      <c r="Z328" s="15"/>
    </row>
    <row r="329" spans="2:26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>
        <f>A!H1864</f>
        <v>1139.2343169729911</v>
      </c>
      <c r="Z329" s="15"/>
    </row>
    <row r="330" spans="2:26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>
        <f>A!H1865</f>
        <v>221.29834765432315</v>
      </c>
      <c r="Z330" s="15"/>
    </row>
    <row r="331" spans="2:26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>
        <f>A!H1866</f>
        <v>-7743.953116478634</v>
      </c>
      <c r="Z331" s="15"/>
    </row>
    <row r="332" spans="2:26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>
        <f>A!H1867</f>
        <v>-1731.9221910734689</v>
      </c>
      <c r="Z332" s="15"/>
    </row>
    <row r="333" spans="2:26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2:26" ht="12" customHeight="1">
      <c r="O334" s="689"/>
      <c r="Z334" s="14"/>
    </row>
    <row r="335" spans="2:26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9" t="s">
        <v>23</v>
      </c>
      <c r="K337" s="1100"/>
      <c r="L337" s="1100"/>
      <c r="M337" s="1101"/>
      <c r="O337" s="695"/>
      <c r="Z337" s="14"/>
    </row>
    <row r="338" spans="2:26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OS</v>
      </c>
      <c r="Z338" s="14"/>
    </row>
    <row r="339" spans="2:26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NREL</v>
      </c>
      <c r="Z339" s="14"/>
    </row>
    <row r="340" spans="2:26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>
        <f>A!H1910</f>
        <v>0.36291455751361745</v>
      </c>
      <c r="Z340" s="14"/>
    </row>
    <row r="341" spans="2:26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>
        <f>A!H1911</f>
        <v>8.2585174178078091E-2</v>
      </c>
      <c r="Z341" s="14"/>
    </row>
    <row r="342" spans="2:26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>
        <f>A!H1912</f>
        <v>7.8741100131464847E-2</v>
      </c>
      <c r="Z342" s="14"/>
    </row>
    <row r="343" spans="2:26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>
        <f>A!H1913</f>
        <v>-3.8440740466132439E-3</v>
      </c>
      <c r="Z343" s="14"/>
    </row>
    <row r="344" spans="2:26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>
        <f>A!H1914</f>
        <v>2.02229020827005E-5</v>
      </c>
      <c r="Z344" s="14"/>
    </row>
    <row r="345" spans="2:26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>
        <f>A!H1915</f>
        <v>7.8720877229382147E-2</v>
      </c>
      <c r="Z345" s="14"/>
    </row>
    <row r="346" spans="2:26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>
        <f>A!H1916</f>
        <v>0.74126808947454581</v>
      </c>
      <c r="Z346" s="14"/>
    </row>
    <row r="347" spans="2:26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>
        <f>A!H1917</f>
        <v>0.60911538715645452</v>
      </c>
    </row>
    <row r="348" spans="2:26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>
        <f>A!H1918</f>
        <v>7.0740980693104305E-2</v>
      </c>
    </row>
    <row r="349" spans="2:26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>
        <f>A!H1919</f>
        <v>7.0740980693104305E-2</v>
      </c>
    </row>
    <row r="350" spans="2:26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>
        <f>A!H1920</f>
        <v>-0.16870342258580573</v>
      </c>
    </row>
    <row r="351" spans="2:26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>
        <f>A!H1921</f>
        <v>-0.21300494580611584</v>
      </c>
      <c r="Z351" s="2"/>
    </row>
    <row r="352" spans="2:26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>
        <f>A!H1922</f>
        <v>-0.21300494580612117</v>
      </c>
      <c r="Z352" s="2"/>
    </row>
    <row r="353" spans="2:26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>
        <f>A!H1923</f>
        <v>0.60181656205638046</v>
      </c>
      <c r="Z353" s="15"/>
    </row>
    <row r="354" spans="2:26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>
        <f>A!H1924</f>
        <v>0.3737214574211043</v>
      </c>
      <c r="Z354" s="15"/>
    </row>
    <row r="355" spans="2:26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>
        <f>A!H1925</f>
        <v>0.90966360452095163</v>
      </c>
      <c r="Z355" s="15"/>
    </row>
    <row r="356" spans="2:26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>
        <f>A!H1926</f>
        <v>-0.32244349268257011</v>
      </c>
      <c r="Z356" s="15"/>
    </row>
    <row r="357" spans="2:26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>
        <f>A!H1927</f>
        <v>0.77985331801063307</v>
      </c>
      <c r="Z357" s="15"/>
    </row>
    <row r="358" spans="2:26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9" t="s">
        <v>23</v>
      </c>
      <c r="K358" s="1100"/>
      <c r="L358" s="1100"/>
      <c r="M358" s="1101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OS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NREL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>
        <f>A!H1940</f>
        <v>9.2696673138836783E-2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>
        <f>A!H1941</f>
        <v>4.865774180337068E-2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>
        <f>A!H1942</f>
        <v>5.4137647480586359E-2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>
        <f>A!H1943</f>
        <v>5.4799056772156796E-3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>
        <f>A!H1944</f>
        <v>5.4137647480586359E-2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>
        <f>A!H1946</f>
        <v>4.5186737329672155E-7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>
        <f>A!H1947</f>
        <v>5.4142163219800032E-2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>
        <f>A!H1948</f>
        <v>-1.4214277666013686E-7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>
        <f>A!H1949</f>
        <v>-1.4214277666013686E-7</v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>
        <f>A!H1950</f>
        <v>3.1086244689504383E-15</v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>
        <f>A!H1951</f>
        <v>-3.9968028886505635E-15</v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>
        <f>A!H1952</f>
        <v>2.6645352591003757E-15</v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>
        <f>A!H1953</f>
        <v>-7.9677410471484578E-2</v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>
        <f>A!H1954</f>
        <v>0.29067742116158746</v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>
        <f>A!H1955</f>
        <v>0.47145091621239432</v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>
        <f>A!H1956</f>
        <v>-0.20203681486959013</v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>
        <f>A!H1957</f>
        <v>0.37981742085947756</v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9" t="s">
        <v>23</v>
      </c>
      <c r="K382" s="1100"/>
      <c r="L382" s="1100"/>
      <c r="M382" s="1101"/>
      <c r="O382" s="695"/>
      <c r="Z382" s="15"/>
    </row>
    <row r="383" spans="2:26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OS</v>
      </c>
      <c r="Z383" s="15"/>
    </row>
    <row r="384" spans="2:26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NREL</v>
      </c>
      <c r="Z384" s="15"/>
    </row>
    <row r="385" spans="2:26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>
        <f>A!H1970</f>
        <v>1.5539625566507063</v>
      </c>
      <c r="Z385" s="15"/>
    </row>
    <row r="386" spans="2:26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>
        <f>A!H1971</f>
        <v>6.8403753103010025</v>
      </c>
      <c r="Z386" s="15"/>
    </row>
    <row r="387" spans="2:26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>
        <f>A!H1972</f>
        <v>6.4931661586385729</v>
      </c>
      <c r="Z387" s="15"/>
    </row>
    <row r="388" spans="2:26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>
        <f>A!H1973</f>
        <v>-0.3472091516624296</v>
      </c>
      <c r="Z388" s="15"/>
    </row>
    <row r="389" spans="2:26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>
        <f>A!H1974</f>
        <v>6.7418157378609074</v>
      </c>
    </row>
    <row r="390" spans="2:26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>
        <f>A!H1975</f>
        <v>-0.24864957922233444</v>
      </c>
    </row>
    <row r="391" spans="2:26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>
        <f>A!H1976</f>
        <v>9.9988155544960087</v>
      </c>
    </row>
    <row r="392" spans="2:26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>
        <f>A!H1977</f>
        <v>7.8169954895027551</v>
      </c>
    </row>
    <row r="393" spans="2:26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>
        <f>A!H1978</f>
        <v>0.2622678408489314</v>
      </c>
    </row>
    <row r="394" spans="2:26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>
        <f>A!H1979</f>
        <v>0.2622678408489314</v>
      </c>
    </row>
    <row r="395" spans="2:26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>
        <f>A!H1980</f>
        <v>-1.1713296999005252E-10</v>
      </c>
    </row>
    <row r="396" spans="2:26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>
        <f>A!H1981</f>
        <v>2.3245898287882483E-4</v>
      </c>
    </row>
    <row r="397" spans="2:26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>
        <f>A!H1982</f>
        <v>8.1712414612411521E-14</v>
      </c>
    </row>
    <row r="398" spans="2:26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>
        <f>A!H1983</f>
        <v>-1.9447617406243012E-3</v>
      </c>
    </row>
    <row r="399" spans="2:26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>
        <f>A!H1984</f>
        <v>8.5012602468736986E-7</v>
      </c>
    </row>
    <row r="400" spans="2:26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>
        <f>A!H1985</f>
        <v>19.718814202041294</v>
      </c>
    </row>
    <row r="401" spans="2:17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>
        <f>A!H1986</f>
        <v>1.2777451459875522E-3</v>
      </c>
    </row>
    <row r="402" spans="2:17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>
        <f>A!H1987</f>
        <v>19.997236038123305</v>
      </c>
    </row>
    <row r="403" spans="2:17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9" t="s">
        <v>23</v>
      </c>
      <c r="K403" s="1100"/>
      <c r="L403" s="1100"/>
      <c r="M403" s="1101"/>
      <c r="O403" s="697"/>
      <c r="Q403" s="30"/>
    </row>
    <row r="404" spans="2:17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OS</v>
      </c>
      <c r="Q404" s="30"/>
    </row>
    <row r="405" spans="2:17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NREL</v>
      </c>
      <c r="Q405" s="30"/>
    </row>
    <row r="406" spans="2:17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>
        <f>A!H2000</f>
        <v>-7.7001830366185686E-5</v>
      </c>
      <c r="Q406" s="30"/>
    </row>
    <row r="407" spans="2:17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>
        <f>A!H2001</f>
        <v>-0.96641357431806707</v>
      </c>
      <c r="Q407" s="30"/>
    </row>
    <row r="408" spans="2:17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>
        <f>A!H2002</f>
        <v>9.4249247444544437E-4</v>
      </c>
      <c r="Q408" s="30"/>
    </row>
    <row r="409" spans="2:17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>
        <f>A!H2003</f>
        <v>0.96735606679251251</v>
      </c>
      <c r="Q409" s="30"/>
    </row>
    <row r="410" spans="2:17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>
        <f>A!H2004</f>
        <v>9.4249247444544437E-4</v>
      </c>
      <c r="Q410" s="30"/>
    </row>
    <row r="411" spans="2:17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>
        <f>A!H2005</f>
        <v>0</v>
      </c>
      <c r="Q411" s="30"/>
    </row>
    <row r="412" spans="2:17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>
        <f>A!H2006</f>
        <v>0</v>
      </c>
      <c r="Q412" s="30"/>
    </row>
    <row r="413" spans="2:17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>
        <f>A!H2007</f>
        <v>1.8001142495727152E-4</v>
      </c>
      <c r="Q413" s="30"/>
    </row>
    <row r="414" spans="2:17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>
        <f>A!H2008</f>
        <v>-5.0272674911866488E-11</v>
      </c>
      <c r="Q414" s="30"/>
    </row>
    <row r="415" spans="2:17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>
        <f>A!H2009</f>
        <v>-5.0272674911866488E-11</v>
      </c>
      <c r="Q415" s="30"/>
    </row>
    <row r="416" spans="2:17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>
        <f>A!H2010</f>
        <v>-5.0272674911866488E-11</v>
      </c>
      <c r="Q416" s="30"/>
    </row>
    <row r="417" spans="2:25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>
        <f>A!H2011</f>
        <v>-5.0272674911866488E-11</v>
      </c>
      <c r="Q417" s="30"/>
    </row>
    <row r="418" spans="2:25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>
        <f>A!H2012</f>
        <v>-5.0272674911866488E-11</v>
      </c>
      <c r="Q418" s="30"/>
    </row>
    <row r="419" spans="2:25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>
        <f>A!H2013</f>
        <v>0.23259261140629484</v>
      </c>
      <c r="Q419" s="30"/>
    </row>
    <row r="420" spans="2:25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>
        <f>A!H2014</f>
        <v>3.2195739407825386E-9</v>
      </c>
      <c r="Q420" s="30"/>
    </row>
    <row r="421" spans="2:25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>
        <f>A!H2015</f>
        <v>0.20343879626775063</v>
      </c>
      <c r="Q421" s="30"/>
    </row>
    <row r="422" spans="2:25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>
        <f>A!H2016</f>
        <v>-2.201560302630412E-3</v>
      </c>
      <c r="Q422" s="30"/>
    </row>
    <row r="423" spans="2:25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>
        <f>A!H2017</f>
        <v>0.2023775227870761</v>
      </c>
      <c r="Q423" s="30"/>
    </row>
    <row r="424" spans="2:25" ht="12" customHeight="1" thickTop="1">
      <c r="B424" s="774" t="s">
        <v>807</v>
      </c>
      <c r="D424" s="30"/>
      <c r="O424" s="689"/>
      <c r="Q424" s="30"/>
    </row>
    <row r="425" spans="2:25" ht="12" customHeight="1">
      <c r="O425" s="689"/>
      <c r="Q425" s="30"/>
    </row>
    <row r="426" spans="2:25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9" t="s">
        <v>23</v>
      </c>
      <c r="K427" s="1100"/>
      <c r="L427" s="1100"/>
      <c r="M427" s="1101"/>
      <c r="O427" s="695"/>
    </row>
    <row r="428" spans="2:25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OS</v>
      </c>
    </row>
    <row r="429" spans="2:25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NREL</v>
      </c>
    </row>
    <row r="430" spans="2:25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>
        <f>A!H2030</f>
        <v>1.9809523274451433E-3</v>
      </c>
    </row>
    <row r="431" spans="2:25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>
        <f>A!H2031</f>
        <v>4.1816011622102731E-3</v>
      </c>
    </row>
    <row r="432" spans="2:25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>
        <f>A!H2032</f>
        <v>4.3025845219018949E-3</v>
      </c>
    </row>
    <row r="433" spans="2:17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>
        <f>A!H2033</f>
        <v>1.2098335969162183E-4</v>
      </c>
    </row>
    <row r="434" spans="2:17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>
        <f>A!H2034</f>
        <v>4.1865476574678775E-3</v>
      </c>
    </row>
    <row r="435" spans="2:17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>
        <f>A!H2035</f>
        <v>1.1603686443401734E-4</v>
      </c>
    </row>
    <row r="436" spans="2:17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>
        <f>A!H2036</f>
        <v>3.4245448585064273E-3</v>
      </c>
    </row>
    <row r="437" spans="2:17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>
        <f>A!H2037</f>
        <v>-3.5294695168233692E-8</v>
      </c>
    </row>
    <row r="438" spans="2:17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>
        <f>A!H2038</f>
        <v>2.5443427501669405E-3</v>
      </c>
    </row>
    <row r="439" spans="2:17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>
        <f>A!H2039</f>
        <v>2.5443427501669405E-3</v>
      </c>
    </row>
    <row r="440" spans="2:17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>
        <f>A!H2040</f>
        <v>1.1924480268006767E-3</v>
      </c>
    </row>
    <row r="441" spans="2:17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>
        <f>A!H2041</f>
        <v>2.5443427503375679E-3</v>
      </c>
    </row>
    <row r="442" spans="2:17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>
        <f>A!H2042</f>
        <v>-1.07211808875185E-12</v>
      </c>
    </row>
    <row r="443" spans="2:17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>
        <f>A!H2043</f>
        <v>-2.1411198896345088E-3</v>
      </c>
    </row>
    <row r="444" spans="2:17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>
        <f>A!H2044</f>
        <v>9.9851336781975331E-6</v>
      </c>
    </row>
    <row r="445" spans="2:17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>
        <f>A!H2045</f>
        <v>1.0744499839446984E-2</v>
      </c>
    </row>
    <row r="446" spans="2:17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>
        <f>A!H2046</f>
        <v>-5.0495447326267791E-3</v>
      </c>
    </row>
    <row r="447" spans="2:17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>
        <f>A!H2047</f>
        <v>3.0199194728697601E-3</v>
      </c>
    </row>
    <row r="448" spans="2:17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9" t="s">
        <v>23</v>
      </c>
      <c r="K448" s="1100"/>
      <c r="L448" s="1100"/>
      <c r="M448" s="1101"/>
      <c r="O448" s="702"/>
      <c r="Q448" s="30"/>
    </row>
    <row r="449" spans="2:17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OS</v>
      </c>
      <c r="Q449" s="30"/>
    </row>
    <row r="450" spans="2:17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NREL</v>
      </c>
      <c r="Q450" s="30"/>
    </row>
    <row r="451" spans="2:17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>
        <f>A!H2060</f>
        <v>1.4278866427038786E-5</v>
      </c>
      <c r="Q451" s="30"/>
    </row>
    <row r="452" spans="2:17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>
        <f>A!H2061</f>
        <v>5.9195698027313202E-6</v>
      </c>
      <c r="Q452" s="30"/>
    </row>
    <row r="453" spans="2:17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>
        <f>A!H2062</f>
        <v>1.0230276041448341E-8</v>
      </c>
      <c r="Q453" s="30"/>
    </row>
    <row r="454" spans="2:17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>
        <f>A!H2063</f>
        <v>-5.9093395266898718E-6</v>
      </c>
      <c r="Q454" s="30"/>
    </row>
    <row r="455" spans="2:17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>
        <f>A!H2064</f>
        <v>1.0230276041448341E-8</v>
      </c>
      <c r="Q455" s="30"/>
    </row>
    <row r="456" spans="2:17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>
        <f>A!H2065</f>
        <v>0</v>
      </c>
      <c r="Q456" s="30"/>
    </row>
    <row r="457" spans="2:17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>
        <f>A!H2066</f>
        <v>0</v>
      </c>
      <c r="Q457" s="30"/>
    </row>
    <row r="458" spans="2:17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>
        <f>A!H2067</f>
        <v>-2.2360109640587322E-11</v>
      </c>
      <c r="Q458" s="30"/>
    </row>
    <row r="459" spans="2:17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>
        <f>A!H2068</f>
        <v>-3.5849944974436498E-11</v>
      </c>
      <c r="Q459" s="30"/>
    </row>
    <row r="460" spans="2:17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>
        <f>A!H2069</f>
        <v>-3.5849944974436498E-11</v>
      </c>
      <c r="Q460" s="30"/>
    </row>
    <row r="461" spans="2:17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>
        <f>A!H2070</f>
        <v>-3.7732273035218089E-11</v>
      </c>
      <c r="Q461" s="30"/>
    </row>
    <row r="462" spans="2:17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>
        <f>A!H2071</f>
        <v>-3.5849944974436498E-11</v>
      </c>
      <c r="Q462" s="30"/>
    </row>
    <row r="463" spans="2:17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>
        <f>A!H2072</f>
        <v>-3.6770954770642961E-11</v>
      </c>
      <c r="Q463" s="30"/>
    </row>
    <row r="464" spans="2:17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>
        <f>A!H2073</f>
        <v>5.0897611047100062E-3</v>
      </c>
      <c r="Q464" s="30"/>
    </row>
    <row r="465" spans="2:26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>
        <f>A!H2074</f>
        <v>0</v>
      </c>
      <c r="Q465" s="30"/>
    </row>
    <row r="466" spans="2:26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>
        <f>A!H2075</f>
        <v>8.0170627195530302E-4</v>
      </c>
      <c r="Q466" s="30"/>
    </row>
    <row r="467" spans="2:26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>
        <f>A!H2076</f>
        <v>-7.5792318473529019E-4</v>
      </c>
      <c r="Q467" s="30"/>
    </row>
    <row r="468" spans="2:26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>
        <f>A!H2077</f>
        <v>3.060082637525342E-3</v>
      </c>
      <c r="Q468" s="30"/>
    </row>
    <row r="469" spans="2:26" ht="12" customHeight="1" thickTop="1">
      <c r="B469" s="774" t="s">
        <v>807</v>
      </c>
      <c r="D469" s="30"/>
      <c r="O469" s="689"/>
      <c r="Q469" s="30"/>
    </row>
    <row r="470" spans="2:26" ht="12" customHeight="1">
      <c r="O470" s="689"/>
      <c r="Q470" s="30"/>
    </row>
    <row r="471" spans="2:26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9" t="s">
        <v>23</v>
      </c>
      <c r="K472" s="1100"/>
      <c r="L472" s="1100"/>
      <c r="M472" s="1101"/>
      <c r="O472" s="695"/>
    </row>
    <row r="473" spans="2:26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OS</v>
      </c>
    </row>
    <row r="474" spans="2:26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NREL</v>
      </c>
      <c r="Z474" s="2"/>
    </row>
    <row r="475" spans="2:26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>
        <f>A!H2090</f>
        <v>10.147822200730317</v>
      </c>
    </row>
    <row r="476" spans="2:26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>
        <f>A!H2091</f>
        <v>14.936143784396307</v>
      </c>
    </row>
    <row r="477" spans="2:26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>
        <f>A!H2092</f>
        <v>8.8601374134579345</v>
      </c>
      <c r="Z477" s="2"/>
    </row>
    <row r="478" spans="2:26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>
        <f>A!H2093</f>
        <v>-6.0760063709383729</v>
      </c>
      <c r="Z478" s="2"/>
    </row>
    <row r="479" spans="2:26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>
        <f>A!H2094</f>
        <v>12.767311555248085</v>
      </c>
      <c r="Z479" s="13"/>
    </row>
    <row r="480" spans="2:26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>
        <f>A!H2095</f>
        <v>-3.9071741417901507</v>
      </c>
      <c r="Z480" s="13"/>
    </row>
    <row r="481" spans="2:26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>
        <f>A!H2096</f>
        <v>1.4210854715202004E-14</v>
      </c>
      <c r="Z481" s="13"/>
    </row>
    <row r="482" spans="2:26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>
        <f>A!H2097</f>
        <v>-1.7316357769914248E-4</v>
      </c>
      <c r="Z482" s="13"/>
    </row>
    <row r="483" spans="2:26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>
        <f>A!H2098</f>
        <v>21.972655674426989</v>
      </c>
      <c r="Z483" s="13"/>
    </row>
    <row r="484" spans="2:26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>
        <f>A!H2099</f>
        <v>21.972655674426989</v>
      </c>
      <c r="Z484" s="13"/>
    </row>
    <row r="485" spans="2:26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>
        <f>A!H2100</f>
        <v>21.913927713014971</v>
      </c>
      <c r="Z485" s="13"/>
    </row>
    <row r="486" spans="2:26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>
        <f>A!H2101</f>
        <v>21.97294138275339</v>
      </c>
      <c r="Z486" s="13"/>
    </row>
    <row r="487" spans="2:26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>
        <f>A!H2102</f>
        <v>4.4195324077457627</v>
      </c>
      <c r="Z487" s="13"/>
    </row>
    <row r="488" spans="2:26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>
        <f>A!H2103</f>
        <v>32.222001029991389</v>
      </c>
      <c r="Z488" s="13"/>
    </row>
    <row r="489" spans="2:26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>
        <f>A!H2104</f>
        <v>0</v>
      </c>
      <c r="Z489" s="13"/>
    </row>
    <row r="490" spans="2:26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>
        <f>A!H2105</f>
        <v>10.013251752097943</v>
      </c>
      <c r="Z490" s="13"/>
    </row>
    <row r="491" spans="2:26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>
        <f>A!H2106</f>
        <v>-10.705028703163904</v>
      </c>
      <c r="Z491" s="13"/>
    </row>
    <row r="492" spans="2:26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>
        <f>A!H2107</f>
        <v>42.361908932038361</v>
      </c>
      <c r="Z492" s="13"/>
    </row>
    <row r="493" spans="2:26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9" t="s">
        <v>23</v>
      </c>
      <c r="K493" s="1100"/>
      <c r="L493" s="1100"/>
      <c r="M493" s="1101"/>
      <c r="O493" s="694"/>
    </row>
    <row r="494" spans="2:26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OS</v>
      </c>
    </row>
    <row r="495" spans="2:26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NREL</v>
      </c>
    </row>
    <row r="496" spans="2:26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>
        <f>A!H2120</f>
        <v>3.7285164381552871</v>
      </c>
    </row>
    <row r="497" spans="2:26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>
        <f>A!H2121</f>
        <v>0.40925636946485255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>
        <f>A!H2122</f>
        <v>-6.9423044738670114E-5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>
        <f>A!H2123</f>
        <v>-0.40932579250959122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>
        <f>A!H2124</f>
        <v>-6.9423044743999185E-5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>
        <f>A!H2125</f>
        <v>5.3290705182007514E-15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>
        <f>A!H2126</f>
        <v>-1.1579251811716258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>
        <f>A!H2127</f>
        <v>-5.7584536961030608E-5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>
        <f>A!H2128</f>
        <v>1.94043028038414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>
        <f>A!H2129</f>
        <v>1.94043028038414</v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>
        <f>A!H2130</f>
        <v>1.940426739103648</v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>
        <f>A!H2131</f>
        <v>1.9404302798993012</v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>
        <f>A!H2132</f>
        <v>1.9404302785314353</v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>
        <f>A!H2133</f>
        <v>38.162643118086891</v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>
        <f>A!H2134</f>
        <v>-1.4085116568196554E-3</v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>
        <f>A!H2135</f>
        <v>-14.102299806588334</v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>
        <f>A!H2136</f>
        <v>-20.699041500214953</v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>
        <f>A!H2137</f>
        <v>-15.981396193260064</v>
      </c>
    </row>
    <row r="514" spans="2:26" ht="17" thickTop="1">
      <c r="B514" s="774" t="s">
        <v>807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289:M289"/>
    <mergeCell ref="J101:M101"/>
    <mergeCell ref="J122:M122"/>
    <mergeCell ref="J147:M147"/>
    <mergeCell ref="B1:O1"/>
    <mergeCell ref="B3:O3"/>
    <mergeCell ref="B2:O2"/>
    <mergeCell ref="J29:M29"/>
    <mergeCell ref="J8:M8"/>
    <mergeCell ref="J168:M168"/>
    <mergeCell ref="J53:M53"/>
    <mergeCell ref="J74:M74"/>
    <mergeCell ref="J493:M493"/>
    <mergeCell ref="J382:M382"/>
    <mergeCell ref="J403:M403"/>
    <mergeCell ref="J427:M427"/>
    <mergeCell ref="J448:M448"/>
    <mergeCell ref="J472:M472"/>
    <mergeCell ref="J312:M312"/>
    <mergeCell ref="J337:M337"/>
    <mergeCell ref="J358:M358"/>
    <mergeCell ref="J193:M193"/>
    <mergeCell ref="J214:M214"/>
    <mergeCell ref="J244:M244"/>
    <mergeCell ref="J268:M268"/>
  </mergeCells>
  <phoneticPr fontId="0" type="noConversion"/>
  <pageMargins left="0.5" right="0.5" top="0.5" bottom="0.5" header="0.5" footer="0.5"/>
  <pageSetup scale="87" fitToHeight="0" orientation="portrait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/>
  <dimension ref="A1:AN2137"/>
  <sheetViews>
    <sheetView defaultGridColor="0" colorId="22" zoomScale="75" workbookViewId="0">
      <selection activeCell="B21" sqref="B21"/>
    </sheetView>
  </sheetViews>
  <sheetFormatPr baseColWidth="10" defaultColWidth="9.625" defaultRowHeight="16" x14ac:dyDescent="0"/>
  <cols>
    <col min="1" max="1" width="14.125" customWidth="1"/>
    <col min="2" max="2" width="11.5" bestFit="1" customWidth="1"/>
    <col min="3" max="3" width="10.5" bestFit="1" customWidth="1"/>
    <col min="4" max="4" width="14.25" bestFit="1" customWidth="1"/>
    <col min="5" max="5" width="10.625" customWidth="1"/>
    <col min="6" max="8" width="10.375" bestFit="1" customWidth="1"/>
    <col min="12" max="12" width="11.375" bestFit="1" customWidth="1"/>
    <col min="15" max="15" width="7.875" customWidth="1"/>
    <col min="16" max="16" width="6.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5" t="s">
        <v>425</v>
      </c>
      <c r="G3" s="2" t="s">
        <v>443</v>
      </c>
    </row>
    <row r="4" spans="1:28" ht="18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5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5">
      <c r="A18" s="621"/>
    </row>
    <row r="20" spans="1:5">
      <c r="A20" s="55" t="s">
        <v>261</v>
      </c>
    </row>
    <row r="22" spans="1:5">
      <c r="A22" t="s">
        <v>420</v>
      </c>
    </row>
    <row r="23" spans="1:5">
      <c r="A23" t="s">
        <v>404</v>
      </c>
    </row>
    <row r="24" spans="1:5">
      <c r="A24" s="462" t="s">
        <v>432</v>
      </c>
      <c r="B24" s="462"/>
      <c r="C24" s="462"/>
      <c r="D24" s="462"/>
      <c r="E24" s="462"/>
    </row>
    <row r="25" spans="1:5">
      <c r="A25" s="462" t="s">
        <v>431</v>
      </c>
      <c r="B25" s="462"/>
      <c r="C25" s="462"/>
      <c r="D25" s="462"/>
      <c r="E25" s="462"/>
    </row>
    <row r="26" spans="1:5">
      <c r="A26" t="s">
        <v>405</v>
      </c>
    </row>
    <row r="27" spans="1:5">
      <c r="A27" t="s">
        <v>406</v>
      </c>
    </row>
    <row r="28" spans="1:5">
      <c r="A28" s="462" t="s">
        <v>430</v>
      </c>
      <c r="B28" s="462"/>
      <c r="C28" s="462"/>
    </row>
    <row r="29" spans="1:5">
      <c r="A29" t="s">
        <v>410</v>
      </c>
    </row>
    <row r="30" spans="1:5">
      <c r="A30" t="s">
        <v>414</v>
      </c>
    </row>
    <row r="32" spans="1:5">
      <c r="A32" t="s">
        <v>399</v>
      </c>
    </row>
    <row r="33" spans="1:8">
      <c r="A33" t="s">
        <v>400</v>
      </c>
    </row>
    <row r="34" spans="1:8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8">
      <c r="A35" t="s">
        <v>401</v>
      </c>
    </row>
    <row r="37" spans="1:8">
      <c r="A37" t="s">
        <v>402</v>
      </c>
    </row>
    <row r="38" spans="1:8">
      <c r="A38" t="s">
        <v>403</v>
      </c>
    </row>
    <row r="39" spans="1:8">
      <c r="A39" t="s">
        <v>411</v>
      </c>
    </row>
    <row r="40" spans="1:8">
      <c r="A40" t="s">
        <v>412</v>
      </c>
    </row>
    <row r="42" spans="1:8">
      <c r="A42" t="s">
        <v>413</v>
      </c>
    </row>
    <row r="43" spans="1:8">
      <c r="A43" s="639"/>
      <c r="B43" s="462"/>
      <c r="C43" s="462"/>
      <c r="D43" s="462"/>
      <c r="E43" s="462"/>
      <c r="F43" s="462"/>
    </row>
    <row r="54" spans="1:34">
      <c r="B54" s="33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34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40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40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40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39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OS</v>
      </c>
      <c r="I139" s="10"/>
      <c r="J139" s="10"/>
      <c r="M139" s="11"/>
      <c r="Y139" s="2"/>
      <c r="Z139" s="2"/>
      <c r="AA139" s="2"/>
      <c r="AB139" s="2"/>
    </row>
    <row r="140" spans="1:39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34997.782850431497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39393.138871772615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39325.153538822175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40421.83262334366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40023.367585656488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31355.340879914918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54912.288316025653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30732.144793916759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>
        <f>IF(ISBLANK(YourData!B70),"",YourData!B70)</f>
        <v>30732.144793916759</v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>
        <f>IF(ISBLANK(YourData!B71),"",YourData!B71)</f>
        <v>32895.17124808114</v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>
        <f>IF(ISBLANK(YourData!B72),"",YourData!B72)</f>
        <v>32069.005609284963</v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>
        <f>IF(ISBLANK(YourData!B73),"",YourData!B73)</f>
        <v>33232.179162841763</v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>
        <f>IF(ISBLANK(YourData!B74),"",YourData!B74)</f>
        <v>23053.414210332543</v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>
        <f>IF(ISBLANK(YourData!B75),"",YourData!B75)</f>
        <v>18030.777835579152</v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>
        <f>IF(ISBLANK(YourData!B76),"",YourData!B76)</f>
        <v>35791.072551083089</v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>
        <f>IF(ISBLANK(YourData!B77),"",YourData!B77)</f>
        <v>25788.215194031163</v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>
        <f>IF(ISBLANK(YourData!B78),"",YourData!B78)</f>
        <v>24362.730551355835</v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>
        <f>IF(ISBLANK(YourData!B79),"",YourData!B79)</f>
        <v>20760.960949552937</v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>
        <f>IF(ISBLANK(YourData!B80),"",YourData!B80)</f>
        <v>17994.22636104533</v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>
        <f>IF(ISBLANK(YourData!B81),"",YourData!B81)</f>
        <v>20111.383107579466</v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>
        <f>IF(ISBLANK(YourData!B82),"",YourData!B82)</f>
        <v>16592.710398387622</v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OS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OS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OS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10862.091928959257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10862.091928959257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10862.091928959257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10862.091928959257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10862.091928959257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10862.091928959257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10862.091928959257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10862.091928959257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>
        <f>IF(ISBLANK(YourData!E70),"",YourData!E70)</f>
        <v>10862.091928959257</v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>
        <f>IF(ISBLANK(YourData!E71),"",YourData!E71)</f>
        <v>10862.091928959257</v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>
        <f>IF(ISBLANK(YourData!E72),"",YourData!E72)</f>
        <v>10862.091928959257</v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>
        <f>IF(ISBLANK(YourData!E73),"",YourData!E73)</f>
        <v>10862.091928959257</v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>
        <f>IF(ISBLANK(YourData!E74),"",YourData!E74)</f>
        <v>2629.6367317184104</v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>
        <f>IF(ISBLANK(YourData!E75),"",YourData!E75)</f>
        <v>2030.7735826344633</v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>
        <f>IF(ISBLANK(YourData!E76),"",YourData!E76)</f>
        <v>4065.8605986892976</v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>
        <f>IF(ISBLANK(YourData!E77),"",YourData!E77)</f>
        <v>3139.617939368432</v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>
        <f>IF(ISBLANK(YourData!E78),"",YourData!E78)</f>
        <v>2877.971195962029</v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>
        <f>IF(ISBLANK(YourData!E79),"",YourData!E79)</f>
        <v>2191.4962028951659</v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>
        <f>IF(ISBLANK(YourData!E80),"",YourData!E80)</f>
        <v>2124.2489795267975</v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>
        <f>IF(ISBLANK(YourData!E81),"",YourData!E81)</f>
        <v>2494.2254867780402</v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>
        <f>IF(ISBLANK(YourData!E82),"",YourData!E82)</f>
        <v>1864.6471069359397</v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OS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78253.752773453205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97212.330295705498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97265.840042124706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103649.88416389776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100969.43412130566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66534.720928327006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162125.70500208394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63958.265697257331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>
        <f>IF(ISBLANK(YourData!F70),"",YourData!F70)</f>
        <v>63958.265697257331</v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>
        <f>IF(ISBLANK(YourData!F71),"",YourData!F71)</f>
        <v>70969.242468344179</v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>
        <f>IF(ISBLANK(YourData!F72),"",YourData!F72)</f>
        <v>68233.228632148879</v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>
        <f>IF(ISBLANK(YourData!F73),"",YourData!F73)</f>
        <v>72183.912064160555</v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>
        <f>IF(ISBLANK(YourData!F74),"",YourData!F74)</f>
        <v>65587.866207665094</v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>
        <f>IF(ISBLANK(YourData!F75),"",YourData!F75)</f>
        <v>50355.859411144811</v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>
        <f>IF(ISBLANK(YourData!F76),"",YourData!F76)</f>
        <v>112795.07769353074</v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>
        <f>IF(ISBLANK(YourData!F77),"",YourData!F77)</f>
        <v>66212.421246667684</v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>
        <f>IF(ISBLANK(YourData!F78),"",YourData!F78)</f>
        <v>65895.5840496327</v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>
        <f>IF(ISBLANK(YourData!F79),"",YourData!F79)</f>
        <v>65025.294736490418</v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>
        <f>IF(ISBLANK(YourData!F80),"",YourData!F80)</f>
        <v>46989.557530112572</v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>
        <f>IF(ISBLANK(YourData!F81),"",YourData!F81)</f>
        <v>47482.086021765899</v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>
        <f>IF(ISBLANK(YourData!F82),"",YourData!F82)</f>
        <v>46631.855546558327</v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OS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55131.306124950672</v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55031.000880758067</v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61652.671902047157</v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62979.210759904694</v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62296.955779146847</v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48304.765032154421</v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134680.24688640083</v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41821.529969099603</v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>
        <f>IF(ISBLANK(YourData!G70),"",YourData!G70)</f>
        <v>41821.529969099603</v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>
        <f>IF(ISBLANK(YourData!G71),"",YourData!G71)</f>
        <v>49219.585524969203</v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>
        <f>IF(ISBLANK(YourData!G72),"",YourData!G72)</f>
        <v>46862.856773945605</v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>
        <f>IF(ISBLANK(YourData!G73),"",YourData!G73)</f>
        <v>49858.834113059202</v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>
        <f>IF(ISBLANK(YourData!G74),"",YourData!G74)</f>
        <v>47355.50127284247</v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>
        <f>IF(ISBLANK(YourData!G75),"",YourData!G75)</f>
        <v>36365.269914343487</v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>
        <f>IF(ISBLANK(YourData!G76),"",YourData!G76)</f>
        <v>81315.6422313972</v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>
        <f>IF(ISBLANK(YourData!G77),"",YourData!G77)</f>
        <v>47982.781339435533</v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>
        <f>IF(ISBLANK(YourData!G78),"",YourData!G78)</f>
        <v>47663.320548061594</v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>
        <f>IF(ISBLANK(YourData!G79),"",YourData!G79)</f>
        <v>46792.893913595901</v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>
        <f>IF(ISBLANK(YourData!G80),"",YourData!G80)</f>
        <v>46989.158660632987</v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>
        <f>IF(ISBLANK(YourData!G81),"",YourData!G81)</f>
        <v>47473.169246133293</v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>
        <f>IF(ISBLANK(YourData!G82),"",YourData!G82)</f>
        <v>46631.855546558327</v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OS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23122.446648502693</v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42181.329414947504</v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35613.168140077498</v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40670.673403992878</v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38672.478342158938</v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18229.955896172622</v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27445.458115682726</v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22136.735728157786</v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>
        <f>IF(ISBLANK(YourData!H70),"",YourData!H70)</f>
        <v>22136.735728157786</v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>
        <f>IF(ISBLANK(YourData!H71),"",YourData!H71)</f>
        <v>21749.656943374604</v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>
        <f>IF(ISBLANK(YourData!H72),"",YourData!H72)</f>
        <v>21370.371858203169</v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>
        <f>IF(ISBLANK(YourData!H73),"",YourData!H73)</f>
        <v>22325.07795110127</v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>
        <f>IF(ISBLANK(YourData!H74),"",YourData!H74)</f>
        <v>18232.364934822508</v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>
        <f>IF(ISBLANK(YourData!H75),"",YourData!H75)</f>
        <v>13990.589496801318</v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>
        <f>IF(ISBLANK(YourData!H76),"",YourData!H76)</f>
        <v>31479.43546213345</v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>
        <f>IF(ISBLANK(YourData!H77),"",YourData!H77)</f>
        <v>18229.639907232278</v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>
        <f>IF(ISBLANK(YourData!H78),"",YourData!H78)</f>
        <v>18232.263501571153</v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>
        <f>IF(ISBLANK(YourData!H79),"",YourData!H79)</f>
        <v>18232.400822894397</v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>
        <f>IF(ISBLANK(YourData!H80),"",YourData!H80)</f>
        <v>0.39886947957845365</v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>
        <f>IF(ISBLANK(YourData!H81),"",YourData!H81)</f>
        <v>8.9167756325989789</v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>
        <f>IF(ISBLANK(YourData!H82),"",YourData!H82)</f>
        <v>3.5996414850622327E-12</v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OS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3.2422420815738806</v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3.407247217060251</v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3.4172655554535059</v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3.5064544454411313</v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3.4624491503727555</v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3.2466653329377739</v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3.6804763269954783</v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3.2188271532007824</v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>
        <f>IF(ISBLANK(YourData!I70),"",YourData!I70)</f>
        <v>3.2188271532007824</v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>
        <f>IF(ISBLANK(YourData!I71),"",YourData!I71)</f>
        <v>3.2210314972521945</v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>
        <f>IF(ISBLANK(YourData!I72),"",YourData!I72)</f>
        <v>3.2174992391964086</v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>
        <f>IF(ISBLANK(YourData!I73),"",YourData!I73)</f>
        <v>3.2268051219233449</v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>
        <f>IF(ISBLANK(YourData!I74),"",YourData!I74)</f>
        <v>3.2113484528678531</v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3.1616336680596278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>
        <f>IF(ISBLANK(YourData!I75),"",YourData!I75)</f>
        <v>3.1472403766315873</v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>
        <f>IF(ISBLANK(YourData!I76),"",YourData!I76)</f>
        <v>3.5553766469011747</v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>
        <f>IF(ISBLANK(YourData!I77),"",YourData!I77)</f>
        <v>2.9234667605313378</v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>
        <f>IF(ISBLANK(YourData!I78),"",YourData!I78)</f>
        <v>3.0670850419876454</v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>
        <f>IF(ISBLANK(YourData!I79),"",YourData!I79)</f>
        <v>3.5017323128925506</v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>
        <f>IF(ISBLANK(YourData!I80),"",YourData!I80)</f>
        <v>2.9609089162807893</v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>
        <f>IF(ISBLANK(YourData!I81),"",YourData!I81)</f>
        <v>2.6952183231704505</v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>
        <f>IF(ISBLANK(YourData!I82),"",YourData!I82)</f>
        <v>3.166190599793512</v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OS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24.099969717801184</v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24.102305048706331</v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24.243313891492633</v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24.304863734043554</v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24.320146238354184</v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26.244771809321705</v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25.440603645075463</v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23.179682004175095</v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>
        <f>IF(ISBLANK(YourData!J70),"",YourData!J70)</f>
        <v>23.179682004175095</v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>
        <f>IF(ISBLANK(YourData!J71),"",YourData!J71)</f>
        <v>23.254813039841409</v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>
        <f>IF(ISBLANK(YourData!J72),"",YourData!J72)</f>
        <v>23.210444759156783</v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>
        <f>IF(ISBLANK(YourData!J73),"",YourData!J73)</f>
        <v>23.370835509154869</v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>
        <f>IF(ISBLANK(YourData!J74),"",YourData!J74)</f>
        <v>20.536861060996166</v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>
        <f>IF(ISBLANK(YourData!J75),"",YourData!J75)</f>
        <v>24.982685106272509</v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>
        <f>IF(ISBLANK(YourData!J76),"",YourData!J76)</f>
        <v>24.959705933055609</v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>
        <f>IF(ISBLANK(YourData!J77),"",YourData!J77)</f>
        <v>13.675253771871583</v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>
        <f>IF(ISBLANK(YourData!J78),"",YourData!J78)</f>
        <v>17.127909321253522</v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>
        <f>IF(ISBLANK(YourData!J79),"",YourData!J79)</f>
        <v>27.326443624964107</v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>
        <f>IF(ISBLANK(YourData!J80),"",YourData!J80)</f>
        <v>20.688879027165655</v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>
        <f>IF(ISBLANK(YourData!J81),"",YourData!J81)</f>
        <v>13.814630772253299</v>
      </c>
      <c r="I399" s="13"/>
      <c r="J399" s="13"/>
      <c r="K399" s="94"/>
      <c r="L399" s="94"/>
    </row>
    <row r="400" spans="1:28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>
        <f>IF(ISBLANK(YourData!J82),"",YourData!J82)</f>
        <v>27.480108709606384</v>
      </c>
      <c r="I400" s="13"/>
      <c r="J400" s="13"/>
      <c r="K400" s="94"/>
      <c r="L400" s="94"/>
    </row>
    <row r="401" spans="1:28">
      <c r="A401" s="109"/>
      <c r="B401" s="113"/>
      <c r="C401" s="113"/>
      <c r="D401" s="113"/>
      <c r="E401" s="113"/>
      <c r="F401" s="113"/>
      <c r="G401" s="113"/>
    </row>
    <row r="402" spans="1:28">
      <c r="A402" s="109"/>
      <c r="B402" s="113"/>
      <c r="C402" s="113"/>
      <c r="D402" s="113"/>
      <c r="E402" s="113"/>
      <c r="F402" s="113"/>
      <c r="G402" s="113"/>
    </row>
    <row r="403" spans="1:28">
      <c r="A403" s="109"/>
      <c r="B403" s="113"/>
      <c r="C403" s="113"/>
      <c r="D403" s="113"/>
      <c r="E403" s="113"/>
      <c r="F403" s="113"/>
      <c r="G403" s="113"/>
    </row>
    <row r="404" spans="1:28">
      <c r="A404" s="109"/>
      <c r="B404" s="113"/>
      <c r="C404" s="113"/>
      <c r="D404" s="113"/>
      <c r="E404" s="113"/>
      <c r="F404" s="113"/>
      <c r="G404" s="113"/>
    </row>
    <row r="405" spans="1:28">
      <c r="A405" s="109"/>
      <c r="B405" s="113"/>
      <c r="C405" s="113"/>
      <c r="D405" s="113"/>
      <c r="E405" s="113"/>
      <c r="F405" s="113"/>
      <c r="G405" s="113"/>
    </row>
    <row r="406" spans="1:28">
      <c r="A406" s="109"/>
      <c r="B406" s="113"/>
      <c r="C406" s="113"/>
      <c r="D406" s="113"/>
      <c r="E406" s="113"/>
      <c r="F406" s="113"/>
      <c r="G406" s="113"/>
    </row>
    <row r="407" spans="1:28">
      <c r="A407" t="s">
        <v>20</v>
      </c>
      <c r="B407" s="113"/>
      <c r="C407" s="113"/>
      <c r="D407" s="113"/>
      <c r="E407" s="113"/>
      <c r="F407" s="113"/>
      <c r="G407" s="113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OS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9.1712529597124965E-3</v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1.116644505669075E-2</v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1.0041281396213804E-2</v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9.8854967029110528E-3</v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9.9070962466445683E-3</v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9.8004093251258476E-3</v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8.6136113188748833E-3</v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9.7693688102672722E-3</v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>
        <f>IF(ISBLANK(YourData!K70),"",YourData!K70)</f>
        <v>9.7693688102672722E-3</v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>
        <f>IF(ISBLANK(YourData!K71),"",YourData!K71)</f>
        <v>9.3477483271360313E-3</v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>
        <f>IF(ISBLANK(YourData!K72),"",YourData!K72)</f>
        <v>9.3803174264647758E-3</v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>
        <f>IF(ISBLANK(YourData!K73),"",YourData!K73)</f>
        <v>9.2284550672210308E-3</v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>
        <f>IF(ISBLANK(YourData!K74),"",YourData!K74)</f>
        <v>9.1794149529008263E-3</v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>
        <f>IF(ISBLANK(YourData!K75),"",YourData!K75)</f>
        <v>1.0999319598399013E-2</v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>
        <f>IF(ISBLANK(YourData!K76),"",YourData!K76)</f>
        <v>1.1007709968026068E-2</v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>
        <f>IF(ISBLANK(YourData!K77),"",YourData!K77)</f>
        <v>6.0029256976774298E-3</v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>
        <f>IF(ISBLANK(YourData!K78),"",YourData!K78)</f>
        <v>7.485739875481066E-3</v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>
        <f>IF(ISBLANK(YourData!K79),"",YourData!K79)</f>
        <v>1.3464409476657257E-2</v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>
        <f>IF(ISBLANK(YourData!K80),"",YourData!K80)</f>
        <v>6.3565667312741108E-3</v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>
        <f>IF(ISBLANK(YourData!K81),"",YourData!K81)</f>
        <v>4.2682555638272127E-3</v>
      </c>
      <c r="I429" s="15"/>
      <c r="J429" s="15"/>
      <c r="K429" s="113"/>
      <c r="L429" s="113"/>
    </row>
    <row r="430" spans="1:28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>
        <f>IF(ISBLANK(YourData!K82),"",YourData!K82)</f>
        <v>6.7364616425963173E-3</v>
      </c>
      <c r="I430" s="15"/>
      <c r="J430" s="15"/>
      <c r="K430" s="113"/>
      <c r="L430" s="113"/>
    </row>
    <row r="437" spans="1:12">
      <c r="A437" t="s">
        <v>225</v>
      </c>
      <c r="B437" s="113"/>
      <c r="C437" s="113"/>
      <c r="D437" s="113"/>
      <c r="E437" s="113"/>
      <c r="F437" s="113"/>
      <c r="G437" s="113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OS</v>
      </c>
      <c r="I439" s="10"/>
      <c r="J439" s="10"/>
    </row>
    <row r="440" spans="1:12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47.9538131904797</v>
      </c>
      <c r="I440" s="13"/>
      <c r="J440" s="13"/>
      <c r="K440" s="94"/>
      <c r="L440" s="94"/>
    </row>
    <row r="441" spans="1:12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58.005893986001269</v>
      </c>
      <c r="I441" s="13"/>
      <c r="J441" s="13"/>
      <c r="K441" s="94"/>
      <c r="L441" s="94"/>
    </row>
    <row r="442" spans="1:12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51.455053141655128</v>
      </c>
      <c r="I442" s="13"/>
      <c r="J442" s="13"/>
      <c r="K442" s="94"/>
      <c r="L442" s="94"/>
    </row>
    <row r="443" spans="1:12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50.614184101747021</v>
      </c>
      <c r="I443" s="13"/>
      <c r="J443" s="13"/>
      <c r="K443" s="94"/>
      <c r="L443" s="94"/>
    </row>
    <row r="444" spans="1:12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50.655118951112726</v>
      </c>
      <c r="I444" s="13"/>
      <c r="J444" s="13"/>
      <c r="K444" s="94"/>
      <c r="L444" s="94"/>
    </row>
    <row r="445" spans="1:12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44.610167223283916</v>
      </c>
      <c r="I445" s="13"/>
      <c r="J445" s="13"/>
      <c r="K445" s="94"/>
      <c r="L445" s="94"/>
    </row>
    <row r="446" spans="1:12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41.383329876514111</v>
      </c>
      <c r="I446" s="13"/>
      <c r="J446" s="13"/>
      <c r="K446" s="94"/>
      <c r="L446" s="94"/>
    </row>
    <row r="447" spans="1:12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53.702736845475286</v>
      </c>
      <c r="I447" s="13"/>
      <c r="J447" s="13"/>
      <c r="K447" s="94"/>
      <c r="L447" s="94"/>
    </row>
    <row r="448" spans="1:12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>
        <f>IF(ISBLANK(YourData!L70),"",YourData!L70)</f>
        <v>53.702736845475286</v>
      </c>
      <c r="I448" s="13"/>
      <c r="J448" s="13"/>
      <c r="K448" s="94"/>
      <c r="L448" s="94"/>
    </row>
    <row r="449" spans="1:12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>
        <f>IF(ISBLANK(YourData!L71),"",YourData!L71)</f>
        <v>51.329645438780005</v>
      </c>
      <c r="I449" s="13"/>
      <c r="J449" s="13"/>
      <c r="K449" s="94"/>
      <c r="L449" s="94"/>
    </row>
    <row r="450" spans="1:12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>
        <f>IF(ISBLANK(YourData!L72),"",YourData!L72)</f>
        <v>51.645882143733672</v>
      </c>
      <c r="I450" s="13"/>
      <c r="J450" s="13"/>
      <c r="K450" s="94"/>
      <c r="L450" s="94"/>
    </row>
    <row r="451" spans="1:12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>
        <f>IF(ISBLANK(YourData!L73),"",YourData!L73)</f>
        <v>50.230511644807947</v>
      </c>
      <c r="I451" s="13"/>
      <c r="J451" s="13"/>
      <c r="K451" s="94"/>
      <c r="L451" s="94"/>
    </row>
    <row r="452" spans="1:12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>
        <f>IF(ISBLANK(YourData!L74),"",YourData!L74)</f>
        <v>57.756151224285503</v>
      </c>
      <c r="I452" s="13"/>
      <c r="J452" s="13"/>
      <c r="K452" s="94"/>
      <c r="L452" s="94"/>
    </row>
    <row r="453" spans="1:12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>
        <f>IF(ISBLANK(YourData!L75),"",YourData!L75)</f>
        <v>55.660081589223303</v>
      </c>
      <c r="I453" s="13"/>
      <c r="J453" s="13"/>
      <c r="K453" s="94"/>
      <c r="L453" s="94"/>
    </row>
    <row r="454" spans="1:12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>
        <f>IF(ISBLANK(YourData!L76),"",YourData!L76)</f>
        <v>55.77799583116164</v>
      </c>
      <c r="I454" s="13"/>
      <c r="J454" s="13"/>
      <c r="K454" s="94"/>
      <c r="L454" s="94"/>
    </row>
    <row r="455" spans="1:12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>
        <f>IF(ISBLANK(YourData!L77),"",YourData!L77)</f>
        <v>60.624770364746439</v>
      </c>
      <c r="I455" s="13"/>
      <c r="J455" s="13"/>
      <c r="K455" s="94"/>
      <c r="L455" s="94"/>
    </row>
    <row r="456" spans="1:12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>
        <f>IF(ISBLANK(YourData!L78),"",YourData!L78)</f>
        <v>59.417742675842611</v>
      </c>
      <c r="I456" s="13"/>
      <c r="J456" s="13"/>
      <c r="K456" s="94"/>
      <c r="L456" s="94"/>
    </row>
    <row r="457" spans="1:12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>
        <f>IF(ISBLANK(YourData!L79),"",YourData!L79)</f>
        <v>53.607354385068902</v>
      </c>
      <c r="I457" s="13"/>
      <c r="J457" s="13"/>
      <c r="K457" s="94"/>
      <c r="L457" s="94"/>
    </row>
    <row r="458" spans="1:12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>
        <f>IF(ISBLANK(YourData!L80),"",YourData!L80)</f>
        <v>46.409111410150331</v>
      </c>
      <c r="I458" s="13"/>
      <c r="J458" s="13"/>
      <c r="K458" s="94"/>
      <c r="L458" s="94"/>
    </row>
    <row r="459" spans="1:12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>
        <f>IF(ISBLANK(YourData!L81),"",YourData!L81)</f>
        <v>45.390565462138753</v>
      </c>
      <c r="I459" s="13"/>
      <c r="J459" s="13"/>
      <c r="K459" s="94"/>
      <c r="L459" s="94"/>
    </row>
    <row r="460" spans="1:12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>
        <f>IF(ISBLANK(YourData!L82),"",YourData!L82)</f>
        <v>38.130040834458754</v>
      </c>
      <c r="I460" s="13"/>
      <c r="J460" s="13"/>
      <c r="K460" s="94"/>
      <c r="L460" s="94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OS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19.914143835616347</v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>
        <f>IF(ISBLANK(YourData!N62),"",YourData!N62)</f>
        <v>1.1607902527993237E-2</v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5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OS</v>
      </c>
      <c r="I489" s="10"/>
      <c r="J489" s="10"/>
    </row>
    <row r="490" spans="1:10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2153.1974930921547</v>
      </c>
      <c r="I490" s="12"/>
      <c r="J490" s="12"/>
    </row>
    <row r="491" spans="1:10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2166.8981750680218</v>
      </c>
      <c r="I491" s="12"/>
      <c r="J491" s="12"/>
    </row>
    <row r="492" spans="1:10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2147.8016522554162</v>
      </c>
      <c r="I492" s="12"/>
      <c r="J492" s="12"/>
    </row>
    <row r="493" spans="1:10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2109.6896867038581</v>
      </c>
      <c r="I493" s="12"/>
      <c r="J493" s="12"/>
    </row>
    <row r="494" spans="1:10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2031.5053817816447</v>
      </c>
      <c r="I494" s="12"/>
      <c r="J494" s="12"/>
    </row>
    <row r="495" spans="1:10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2181.598882712598</v>
      </c>
      <c r="I495" s="12"/>
      <c r="J495" s="12"/>
    </row>
    <row r="496" spans="1:10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2926.9048581068446</v>
      </c>
      <c r="I496" s="12"/>
      <c r="J496" s="12"/>
    </row>
    <row r="497" spans="1:10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3571.7853543805631</v>
      </c>
      <c r="I497" s="12"/>
      <c r="J497" s="12"/>
    </row>
    <row r="498" spans="1:10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4771.7192117545865</v>
      </c>
      <c r="I498" s="12"/>
      <c r="J498" s="12"/>
    </row>
    <row r="499" spans="1:10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5029.2896113763509</v>
      </c>
      <c r="I499" s="12"/>
      <c r="J499" s="12"/>
    </row>
    <row r="500" spans="1:10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5485.5019499344899</v>
      </c>
      <c r="I500" s="12"/>
      <c r="J500" s="12"/>
    </row>
    <row r="501" spans="1:10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5708.6427985642003</v>
      </c>
      <c r="I501" s="12"/>
      <c r="J501" s="12"/>
    </row>
    <row r="502" spans="1:10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7233.1381060986587</v>
      </c>
      <c r="I502" s="12"/>
      <c r="J502" s="12"/>
    </row>
    <row r="503" spans="1:10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7086.0674340476471</v>
      </c>
      <c r="I503" s="12"/>
      <c r="J503" s="12"/>
    </row>
    <row r="504" spans="1:10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8690.0984856683717</v>
      </c>
      <c r="I504" s="12"/>
      <c r="J504" s="12"/>
    </row>
    <row r="505" spans="1:10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8843.0109036850317</v>
      </c>
      <c r="I505" s="12"/>
      <c r="J505" s="12"/>
    </row>
    <row r="506" spans="1:10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5791.2606503976976</v>
      </c>
      <c r="I506" s="12"/>
      <c r="J506" s="12"/>
    </row>
    <row r="507" spans="1:10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5952.8977457733863</v>
      </c>
      <c r="I507" s="12"/>
      <c r="J507" s="12"/>
    </row>
    <row r="508" spans="1:10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5617.9680591131009</v>
      </c>
      <c r="I508" s="12"/>
      <c r="J508" s="12"/>
    </row>
    <row r="509" spans="1:10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5316.1877161284046</v>
      </c>
      <c r="I509" s="12"/>
      <c r="J509" s="12"/>
    </row>
    <row r="510" spans="1:10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4369.7605277193097</v>
      </c>
      <c r="I510" s="12"/>
      <c r="J510" s="12"/>
    </row>
    <row r="511" spans="1:10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4324.0227474500107</v>
      </c>
      <c r="I511" s="12"/>
      <c r="J511" s="12"/>
    </row>
    <row r="512" spans="1:10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4216.2057752180208</v>
      </c>
      <c r="I512" s="12"/>
      <c r="J512" s="12"/>
    </row>
    <row r="513" spans="1:10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4194.4797360433977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OS</v>
      </c>
      <c r="I519" s="10"/>
      <c r="J519" s="10"/>
    </row>
    <row r="520" spans="1:10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OS</v>
      </c>
      <c r="I549" s="10"/>
      <c r="J549" s="10"/>
    </row>
    <row r="550" spans="1:10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7602.3325139883082</v>
      </c>
      <c r="I550" s="12"/>
      <c r="J550" s="12"/>
    </row>
    <row r="551" spans="1:10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7627.7649280128517</v>
      </c>
      <c r="I551" s="12"/>
      <c r="J551" s="12"/>
    </row>
    <row r="552" spans="1:10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7579.2121880224968</v>
      </c>
      <c r="I552" s="12"/>
      <c r="J552" s="12"/>
    </row>
    <row r="553" spans="1:10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7463.5694043259282</v>
      </c>
      <c r="I553" s="12"/>
      <c r="J553" s="12"/>
    </row>
    <row r="554" spans="1:10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7218.5964429741716</v>
      </c>
      <c r="I554" s="12"/>
      <c r="J554" s="12"/>
    </row>
    <row r="555" spans="1:10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7563.0647675631189</v>
      </c>
      <c r="I555" s="12"/>
      <c r="J555" s="12"/>
    </row>
    <row r="556" spans="1:10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9393.2682884501555</v>
      </c>
      <c r="I556" s="12"/>
      <c r="J556" s="12"/>
    </row>
    <row r="557" spans="1:10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10820.944327532779</v>
      </c>
      <c r="I557" s="12"/>
      <c r="J557" s="12"/>
    </row>
    <row r="558" spans="1:10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14281.142396826372</v>
      </c>
      <c r="I558" s="12"/>
      <c r="J558" s="12"/>
    </row>
    <row r="559" spans="1:10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15005.310486365437</v>
      </c>
      <c r="I559" s="12"/>
      <c r="J559" s="12"/>
    </row>
    <row r="560" spans="1:10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16128.557835233223</v>
      </c>
      <c r="I560" s="12"/>
      <c r="J560" s="12"/>
    </row>
    <row r="561" spans="1:10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16742.828178606414</v>
      </c>
      <c r="I561" s="12"/>
      <c r="J561" s="12"/>
    </row>
    <row r="562" spans="1:10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21874.383964624409</v>
      </c>
      <c r="I562" s="12"/>
      <c r="J562" s="12"/>
    </row>
    <row r="563" spans="1:10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20933.877551652131</v>
      </c>
      <c r="I563" s="12"/>
      <c r="J563" s="12"/>
    </row>
    <row r="564" spans="1:10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26433.516830975779</v>
      </c>
      <c r="I564" s="12"/>
      <c r="J564" s="12"/>
    </row>
    <row r="565" spans="1:10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26944.175707835377</v>
      </c>
      <c r="I565" s="12"/>
      <c r="J565" s="12"/>
    </row>
    <row r="566" spans="1:10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16526.601780973317</v>
      </c>
      <c r="I566" s="12"/>
      <c r="J566" s="12"/>
    </row>
    <row r="567" spans="1:10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17406.531327582157</v>
      </c>
      <c r="I567" s="12"/>
      <c r="J567" s="12"/>
    </row>
    <row r="568" spans="1:10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17083.110759462295</v>
      </c>
      <c r="I568" s="12"/>
      <c r="J568" s="12"/>
    </row>
    <row r="569" spans="1:10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16743.757409290411</v>
      </c>
      <c r="I569" s="12"/>
      <c r="J569" s="12"/>
    </row>
    <row r="570" spans="1:10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13612.208947262734</v>
      </c>
      <c r="I570" s="12"/>
      <c r="J570" s="12"/>
    </row>
    <row r="571" spans="1:10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13562.107727168252</v>
      </c>
      <c r="I571" s="12"/>
      <c r="J571" s="12"/>
    </row>
    <row r="572" spans="1:10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13365.778675997582</v>
      </c>
      <c r="I572" s="12"/>
      <c r="J572" s="12"/>
    </row>
    <row r="573" spans="1:10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13371.366736035701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OS</v>
      </c>
      <c r="I579" s="10"/>
      <c r="J579" s="10"/>
    </row>
    <row r="580" spans="1:10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5807.2505911441212</v>
      </c>
      <c r="I580" s="12"/>
      <c r="J580" s="12"/>
    </row>
    <row r="581" spans="1:10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5849.7053703629099</v>
      </c>
      <c r="I581" s="12"/>
      <c r="J581" s="12"/>
    </row>
    <row r="582" spans="1:10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5806.0059657960892</v>
      </c>
      <c r="I582" s="12"/>
      <c r="J582" s="12"/>
    </row>
    <row r="583" spans="1:10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5740.2969423232034</v>
      </c>
      <c r="I583" s="12"/>
      <c r="J583" s="12"/>
    </row>
    <row r="584" spans="1:10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5611.1240013571114</v>
      </c>
      <c r="I584" s="12"/>
      <c r="J584" s="12"/>
    </row>
    <row r="585" spans="1:10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6012.0553229076231</v>
      </c>
      <c r="I585" s="12"/>
      <c r="J585" s="12"/>
    </row>
    <row r="586" spans="1:10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7527.9994335477204</v>
      </c>
      <c r="I586" s="12"/>
      <c r="J586" s="12"/>
    </row>
    <row r="587" spans="1:10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8751.4776705248751</v>
      </c>
      <c r="I587" s="12"/>
      <c r="J587" s="12"/>
    </row>
    <row r="588" spans="1:10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11758.470189949308</v>
      </c>
      <c r="I588" s="12"/>
      <c r="J588" s="12"/>
    </row>
    <row r="589" spans="1:10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11985.553870144005</v>
      </c>
      <c r="I589" s="12"/>
      <c r="J589" s="12"/>
    </row>
    <row r="590" spans="1:10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12474.143132957011</v>
      </c>
      <c r="I590" s="12"/>
      <c r="J590" s="12"/>
    </row>
    <row r="591" spans="1:10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12655.550622841072</v>
      </c>
      <c r="I591" s="12"/>
      <c r="J591" s="12"/>
    </row>
    <row r="592" spans="1:10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17378.653053159294</v>
      </c>
      <c r="I592" s="12"/>
      <c r="J592" s="12"/>
    </row>
    <row r="593" spans="1:10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17574.86256431225</v>
      </c>
      <c r="I593" s="12"/>
      <c r="J593" s="12"/>
    </row>
    <row r="594" spans="1:10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22454.792551172584</v>
      </c>
      <c r="I594" s="12"/>
      <c r="J594" s="12"/>
    </row>
    <row r="595" spans="1:10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22528.065067960873</v>
      </c>
      <c r="I595" s="12"/>
      <c r="J595" s="12"/>
    </row>
    <row r="596" spans="1:10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13047.392756716177</v>
      </c>
      <c r="I596" s="12"/>
      <c r="J596" s="12"/>
    </row>
    <row r="597" spans="1:10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12851.897020327926</v>
      </c>
      <c r="I597" s="12"/>
      <c r="J597" s="12"/>
    </row>
    <row r="598" spans="1:10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12152.104847572622</v>
      </c>
      <c r="I598" s="12"/>
      <c r="J598" s="12"/>
    </row>
    <row r="599" spans="1:10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11537.736074179897</v>
      </c>
      <c r="I599" s="12"/>
      <c r="J599" s="12"/>
    </row>
    <row r="600" spans="1:10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9050.1018289498916</v>
      </c>
      <c r="I600" s="12"/>
      <c r="J600" s="12"/>
    </row>
    <row r="601" spans="1:10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8939.9600729644699</v>
      </c>
      <c r="I601" s="12"/>
      <c r="J601" s="12"/>
    </row>
    <row r="602" spans="1:10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8741.1668936169426</v>
      </c>
      <c r="I602" s="12"/>
      <c r="J602" s="12"/>
    </row>
    <row r="603" spans="1:10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8661.4948753171484</v>
      </c>
      <c r="I603" s="12"/>
      <c r="J603" s="12"/>
    </row>
    <row r="604" spans="1:10">
      <c r="A604" s="110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OS</v>
      </c>
      <c r="I609" s="10"/>
      <c r="J609" s="10"/>
    </row>
    <row r="610" spans="1:10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1795.0819228441862</v>
      </c>
      <c r="I610" s="12"/>
      <c r="J610" s="12"/>
    </row>
    <row r="611" spans="1:10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1778.0595576499411</v>
      </c>
      <c r="I611" s="12"/>
      <c r="J611" s="12"/>
    </row>
    <row r="612" spans="1:10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1773.206222226408</v>
      </c>
      <c r="I612" s="12"/>
      <c r="J612" s="12"/>
    </row>
    <row r="613" spans="1:10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1723.2724620027241</v>
      </c>
      <c r="I613" s="12"/>
      <c r="J613" s="12"/>
    </row>
    <row r="614" spans="1:10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1607.4724416170604</v>
      </c>
      <c r="I614" s="12"/>
      <c r="J614" s="12"/>
    </row>
    <row r="615" spans="1:10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1551.0094446554963</v>
      </c>
      <c r="I615" s="12"/>
      <c r="J615" s="12"/>
    </row>
    <row r="616" spans="1:10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1865.2688549024347</v>
      </c>
      <c r="I616" s="12"/>
      <c r="J616" s="12"/>
    </row>
    <row r="617" spans="1:10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2069.4666570079034</v>
      </c>
      <c r="I617" s="12"/>
      <c r="J617" s="12"/>
    </row>
    <row r="618" spans="1:10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2522.6722068770632</v>
      </c>
      <c r="I618" s="12"/>
      <c r="J618" s="12"/>
    </row>
    <row r="619" spans="1:10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3019.7566162214325</v>
      </c>
      <c r="I619" s="12"/>
      <c r="J619" s="12"/>
    </row>
    <row r="620" spans="1:10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3654.4147022762113</v>
      </c>
      <c r="I620" s="12"/>
      <c r="J620" s="12"/>
    </row>
    <row r="621" spans="1:10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4087.2775557653426</v>
      </c>
      <c r="I621" s="12"/>
      <c r="J621" s="12"/>
    </row>
    <row r="622" spans="1:10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4495.7309114651107</v>
      </c>
      <c r="I622" s="12"/>
      <c r="J622" s="12"/>
    </row>
    <row r="623" spans="1:10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3359.0149873398786</v>
      </c>
      <c r="I623" s="12"/>
      <c r="J623" s="12"/>
    </row>
    <row r="624" spans="1:10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3978.7242798031957</v>
      </c>
      <c r="I624" s="12"/>
      <c r="J624" s="12"/>
    </row>
    <row r="625" spans="1:10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4416.110639874506</v>
      </c>
      <c r="I625" s="12"/>
      <c r="J625" s="12"/>
    </row>
    <row r="626" spans="1:10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3479.2090242571421</v>
      </c>
      <c r="I626" s="12"/>
      <c r="J626" s="12"/>
    </row>
    <row r="627" spans="1:10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4554.6343072542331</v>
      </c>
      <c r="I627" s="12"/>
      <c r="J627" s="12"/>
    </row>
    <row r="628" spans="1:10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4931.0059118896734</v>
      </c>
      <c r="I628" s="12"/>
      <c r="J628" s="12"/>
    </row>
    <row r="629" spans="1:10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5206.0213351105158</v>
      </c>
      <c r="I629" s="12"/>
      <c r="J629" s="12"/>
    </row>
    <row r="630" spans="1:10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4562.1071183128442</v>
      </c>
      <c r="I630" s="12"/>
      <c r="J630" s="12"/>
    </row>
    <row r="631" spans="1:10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4622.1476542037808</v>
      </c>
      <c r="I631" s="12"/>
      <c r="J631" s="12"/>
    </row>
    <row r="632" spans="1:10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4624.6117823806399</v>
      </c>
      <c r="I632" s="12"/>
      <c r="J632" s="12"/>
    </row>
    <row r="633" spans="1:10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4709.8718607185529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OS</v>
      </c>
      <c r="I639" s="10"/>
      <c r="J639" s="10"/>
    </row>
    <row r="640" spans="1:10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9.2570841528790467E-3</v>
      </c>
      <c r="I640" s="15"/>
      <c r="J640" s="15"/>
    </row>
    <row r="641" spans="1:10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9.2203521655446208E-3</v>
      </c>
      <c r="I641" s="15"/>
      <c r="J641" s="15"/>
    </row>
    <row r="642" spans="1:10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9.2269175740431197E-3</v>
      </c>
      <c r="I642" s="15"/>
      <c r="J642" s="15"/>
    </row>
    <row r="643" spans="1:10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9.170145126812709E-3</v>
      </c>
      <c r="I643" s="15"/>
      <c r="J643" s="15"/>
    </row>
    <row r="644" spans="1:10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9.0482354892863319E-3</v>
      </c>
      <c r="I644" s="15"/>
      <c r="J644" s="15"/>
    </row>
    <row r="645" spans="1:10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8.9019493166082302E-3</v>
      </c>
      <c r="I645" s="15"/>
      <c r="J645" s="15"/>
    </row>
    <row r="646" spans="1:10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9.1708153823053754E-3</v>
      </c>
      <c r="I646" s="15"/>
      <c r="J646" s="15"/>
    </row>
    <row r="647" spans="1:10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9.4820123151319186E-3</v>
      </c>
      <c r="I647" s="15"/>
      <c r="J647" s="15"/>
    </row>
    <row r="648" spans="1:10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9.6210827941317009E-3</v>
      </c>
      <c r="I648" s="15"/>
      <c r="J648" s="15"/>
    </row>
    <row r="649" spans="1:10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9.9776968727039173E-3</v>
      </c>
      <c r="I649" s="15"/>
      <c r="J649" s="15"/>
    </row>
    <row r="650" spans="1:10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1.0392127552172916E-2</v>
      </c>
      <c r="I650" s="15"/>
      <c r="J650" s="15"/>
    </row>
    <row r="651" spans="1:10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1.0700934294568573E-2</v>
      </c>
      <c r="I651" s="15"/>
      <c r="J651" s="15"/>
    </row>
    <row r="652" spans="1:10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1.0128759142752528E-2</v>
      </c>
      <c r="I652" s="15"/>
      <c r="J652" s="15"/>
    </row>
    <row r="653" spans="1:10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9.6941587174002083E-3</v>
      </c>
      <c r="I653" s="15"/>
      <c r="J653" s="15"/>
    </row>
    <row r="654" spans="1:10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9.5211799232267184E-3</v>
      </c>
      <c r="I654" s="15"/>
      <c r="J654" s="15"/>
    </row>
    <row r="655" spans="1:10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9.6239996786964752E-3</v>
      </c>
      <c r="I655" s="15"/>
      <c r="J655" s="15"/>
    </row>
    <row r="656" spans="1:10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1.0361614287457587E-2</v>
      </c>
      <c r="I656" s="15"/>
      <c r="J656" s="15"/>
    </row>
    <row r="657" spans="1:10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1.0924676746329126E-2</v>
      </c>
      <c r="I657" s="15"/>
      <c r="J657" s="15"/>
    </row>
    <row r="658" spans="1:10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1.107499633196703E-2</v>
      </c>
      <c r="I658" s="15"/>
      <c r="J658" s="15"/>
    </row>
    <row r="659" spans="1:10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1.1126557130449757E-2</v>
      </c>
      <c r="I659" s="15"/>
      <c r="J659" s="15"/>
    </row>
    <row r="660" spans="1:10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1.1354851838694908E-2</v>
      </c>
      <c r="I660" s="15"/>
      <c r="J660" s="15"/>
    </row>
    <row r="661" spans="1:10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1.1403685345879941E-2</v>
      </c>
      <c r="I661" s="15"/>
      <c r="J661" s="15"/>
    </row>
    <row r="662" spans="1:10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1.1420493577569951E-2</v>
      </c>
      <c r="I662" s="15"/>
      <c r="J662" s="15"/>
    </row>
    <row r="663" spans="1:10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1.1476604621397836E-2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OS</v>
      </c>
      <c r="I669" s="10"/>
      <c r="J669" s="10"/>
    </row>
    <row r="670" spans="1:10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3.5307177062847046</v>
      </c>
      <c r="I670" s="16"/>
      <c r="J670" s="16"/>
    </row>
    <row r="671" spans="1:10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3.5201307637694632</v>
      </c>
      <c r="I671" s="16"/>
      <c r="J671" s="16"/>
    </row>
    <row r="672" spans="1:10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3.5288231481075227</v>
      </c>
      <c r="I672" s="16"/>
      <c r="J672" s="16"/>
    </row>
    <row r="673" spans="1:10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3.5377569750491964</v>
      </c>
      <c r="I673" s="16"/>
      <c r="J673" s="16"/>
    </row>
    <row r="674" spans="1:10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3.5533238098751236</v>
      </c>
      <c r="I674" s="16"/>
      <c r="J674" s="16"/>
    </row>
    <row r="675" spans="1:10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3.4667531357364885</v>
      </c>
      <c r="I675" s="16"/>
      <c r="J675" s="16"/>
    </row>
    <row r="676" spans="1:10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3.2092837805892427</v>
      </c>
      <c r="I676" s="16"/>
      <c r="J676" s="16"/>
    </row>
    <row r="677" spans="1:10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3.0295617608324625</v>
      </c>
      <c r="I677" s="16"/>
      <c r="J677" s="16"/>
    </row>
    <row r="678" spans="1:10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2.9928714920287858</v>
      </c>
      <c r="I678" s="16"/>
      <c r="J678" s="16"/>
    </row>
    <row r="679" spans="1:10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2.9835844912218086</v>
      </c>
      <c r="I679" s="16"/>
      <c r="J679" s="16"/>
    </row>
    <row r="680" spans="1:10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2.9402154957625779</v>
      </c>
      <c r="I680" s="16"/>
      <c r="J680" s="16"/>
    </row>
    <row r="681" spans="1:10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2.9328911913734483</v>
      </c>
      <c r="I681" s="16"/>
      <c r="J681" s="16"/>
    </row>
    <row r="682" spans="1:10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3.02419000491376</v>
      </c>
      <c r="I682" s="16"/>
      <c r="J682" s="16"/>
    </row>
    <row r="683" spans="1:10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2.9542306429469649</v>
      </c>
      <c r="I683" s="16"/>
      <c r="J683" s="16"/>
    </row>
    <row r="684" spans="1:10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3.0417971527675647</v>
      </c>
      <c r="I684" s="16"/>
      <c r="J684" s="16"/>
    </row>
    <row r="685" spans="1:10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3.0469458876961562</v>
      </c>
      <c r="I685" s="16"/>
      <c r="J685" s="16"/>
    </row>
    <row r="686" spans="1:10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2.853714031993777</v>
      </c>
      <c r="I686" s="16"/>
      <c r="J686" s="16"/>
    </row>
    <row r="687" spans="1:10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2.9240433938145434</v>
      </c>
      <c r="I687" s="16"/>
      <c r="J687" s="16"/>
    </row>
    <row r="688" spans="1:10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3.0407988403834354</v>
      </c>
      <c r="I688" s="16"/>
      <c r="J688" s="16"/>
    </row>
    <row r="689" spans="1:10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3.1495797935224736</v>
      </c>
      <c r="I689" s="16"/>
      <c r="J689" s="16"/>
    </row>
    <row r="690" spans="1:10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3.1150926603218907</v>
      </c>
      <c r="I690" s="16"/>
      <c r="J690" s="16"/>
    </row>
    <row r="691" spans="1:10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3.1364561472684622</v>
      </c>
      <c r="I691" s="16"/>
      <c r="J691" s="16"/>
    </row>
    <row r="692" spans="1:10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3.1700963825245072</v>
      </c>
      <c r="I692" s="16"/>
      <c r="J692" s="16"/>
    </row>
    <row r="693" spans="1:10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3.1878486910151937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OS</v>
      </c>
      <c r="I699" s="10"/>
      <c r="J699" s="10"/>
    </row>
    <row r="700" spans="1:10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17.987500000000001</v>
      </c>
      <c r="I700" s="13"/>
      <c r="J700" s="13"/>
    </row>
    <row r="701" spans="1:10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18.112500000000001</v>
      </c>
      <c r="I701" s="13"/>
      <c r="J701" s="13"/>
    </row>
    <row r="702" spans="1:10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17.987500000000001</v>
      </c>
      <c r="I702" s="13"/>
      <c r="J702" s="13"/>
    </row>
    <row r="703" spans="1:10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17.425000000000001</v>
      </c>
      <c r="I704" s="13"/>
      <c r="J704" s="13"/>
    </row>
    <row r="705" spans="1:10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18.574999999999996</v>
      </c>
      <c r="I705" s="13"/>
      <c r="J705" s="13"/>
    </row>
    <row r="706" spans="1:10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22.9</v>
      </c>
      <c r="I706" s="13"/>
      <c r="J706" s="13"/>
    </row>
    <row r="707" spans="1:10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26.375000000000004</v>
      </c>
      <c r="I707" s="13"/>
      <c r="J707" s="13"/>
    </row>
    <row r="708" spans="1:10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28.262499999999996</v>
      </c>
      <c r="I708" s="13"/>
      <c r="J708" s="13"/>
    </row>
    <row r="709" spans="1:10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30.274999999999999</v>
      </c>
      <c r="I710" s="13"/>
      <c r="J710" s="13"/>
    </row>
    <row r="711" spans="1:10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30.787500000000001</v>
      </c>
      <c r="I711" s="13"/>
      <c r="J711" s="13"/>
    </row>
    <row r="712" spans="1:10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30.912500000000001</v>
      </c>
      <c r="I712" s="13"/>
      <c r="J712" s="13"/>
    </row>
    <row r="713" spans="1:10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31.475000000000001</v>
      </c>
      <c r="I713" s="13"/>
      <c r="J713" s="13"/>
    </row>
    <row r="714" spans="1:10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32.012500000000003</v>
      </c>
      <c r="I714" s="13"/>
      <c r="J714" s="13"/>
    </row>
    <row r="715" spans="1:10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31.887500000000003</v>
      </c>
      <c r="I716" s="13"/>
      <c r="J716" s="13"/>
    </row>
    <row r="717" spans="1:10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31.325000000000003</v>
      </c>
      <c r="I717" s="13"/>
      <c r="J717" s="13"/>
    </row>
    <row r="718" spans="1:10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29.35</v>
      </c>
      <c r="I718" s="13"/>
      <c r="J718" s="13"/>
    </row>
    <row r="719" spans="1:10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27.612500000000001</v>
      </c>
      <c r="I719" s="13"/>
      <c r="J719" s="13"/>
    </row>
    <row r="720" spans="1:10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26.887499999999999</v>
      </c>
      <c r="I721" s="13"/>
      <c r="J721" s="13"/>
    </row>
    <row r="722" spans="1:10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26.325000000000003</v>
      </c>
      <c r="I722" s="13"/>
      <c r="J722" s="13"/>
    </row>
    <row r="723" spans="1:10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OS</v>
      </c>
      <c r="I729" s="10"/>
      <c r="J729" s="10"/>
    </row>
    <row r="730" spans="1:10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23.944850607087751</v>
      </c>
      <c r="I730" s="13"/>
      <c r="J730" s="13"/>
    </row>
    <row r="731" spans="1:10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23.963398481742324</v>
      </c>
      <c r="I731" s="13"/>
      <c r="J731" s="13"/>
    </row>
    <row r="732" spans="1:10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23.944872666201405</v>
      </c>
      <c r="I732" s="13"/>
      <c r="J732" s="13"/>
    </row>
    <row r="733" spans="1:10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23.916681246243236</v>
      </c>
      <c r="I733" s="13"/>
      <c r="J733" s="13"/>
    </row>
    <row r="734" spans="1:10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23.861023292728195</v>
      </c>
      <c r="I734" s="13"/>
      <c r="J734" s="13"/>
    </row>
    <row r="735" spans="1:10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24.033296589205044</v>
      </c>
      <c r="I735" s="13"/>
      <c r="J735" s="13"/>
    </row>
    <row r="736" spans="1:10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24.684030475296467</v>
      </c>
      <c r="I736" s="13"/>
      <c r="J736" s="13"/>
    </row>
    <row r="737" spans="1:10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25.208005541709266</v>
      </c>
      <c r="I737" s="13"/>
      <c r="J737" s="13"/>
    </row>
    <row r="738" spans="1:10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25.490700449959917</v>
      </c>
      <c r="I738" s="13"/>
      <c r="J738" s="13"/>
    </row>
    <row r="739" spans="1:10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25.586628801548642</v>
      </c>
      <c r="I739" s="13"/>
      <c r="J739" s="13"/>
    </row>
    <row r="740" spans="1:10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25.795421246573451</v>
      </c>
      <c r="I740" s="13"/>
      <c r="J740" s="13"/>
    </row>
    <row r="741" spans="1:10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25.871967509112075</v>
      </c>
      <c r="I741" s="13"/>
      <c r="J741" s="13"/>
    </row>
    <row r="742" spans="1:10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25.885112991410143</v>
      </c>
      <c r="I742" s="13"/>
      <c r="J742" s="13"/>
    </row>
    <row r="743" spans="1:10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25.969059577104183</v>
      </c>
      <c r="I743" s="13"/>
      <c r="J743" s="13"/>
    </row>
    <row r="744" spans="1:10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26.051454712122549</v>
      </c>
      <c r="I744" s="13"/>
      <c r="J744" s="13"/>
    </row>
    <row r="745" spans="1:10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26.082933915411832</v>
      </c>
      <c r="I745" s="13"/>
      <c r="J745" s="13"/>
    </row>
    <row r="746" spans="1:10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26.039775842501015</v>
      </c>
      <c r="I746" s="13"/>
      <c r="J746" s="13"/>
    </row>
    <row r="747" spans="1:10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25.955790072002806</v>
      </c>
      <c r="I747" s="13"/>
      <c r="J747" s="13"/>
    </row>
    <row r="748" spans="1:10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25.655876942078606</v>
      </c>
      <c r="I748" s="13"/>
      <c r="J748" s="13"/>
    </row>
    <row r="749" spans="1:10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25.393467854825403</v>
      </c>
      <c r="I749" s="13"/>
      <c r="J749" s="13"/>
    </row>
    <row r="750" spans="1:10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25.333102940007656</v>
      </c>
      <c r="I750" s="13"/>
      <c r="J750" s="13"/>
    </row>
    <row r="751" spans="1:10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25.286502309055972</v>
      </c>
      <c r="I751" s="13"/>
      <c r="J751" s="13"/>
    </row>
    <row r="752" spans="1:10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25.201373426171791</v>
      </c>
      <c r="I752" s="13"/>
      <c r="J752" s="13"/>
    </row>
    <row r="753" spans="1:10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25.16741526189438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OS</v>
      </c>
      <c r="I759" s="10"/>
      <c r="J759" s="10"/>
    </row>
    <row r="760" spans="1:10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17.265119315813287</v>
      </c>
      <c r="I760" s="13"/>
      <c r="J760" s="13"/>
    </row>
    <row r="761" spans="1:10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17.24181298819413</v>
      </c>
      <c r="I761" s="13"/>
      <c r="J761" s="13"/>
    </row>
    <row r="762" spans="1:10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17.240939633844135</v>
      </c>
      <c r="I762" s="13"/>
      <c r="J762" s="13"/>
    </row>
    <row r="763" spans="1:10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17.181113682640852</v>
      </c>
      <c r="I763" s="13"/>
      <c r="J763" s="13"/>
    </row>
    <row r="764" spans="1:10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17.029092077953223</v>
      </c>
      <c r="I764" s="13"/>
      <c r="J764" s="13"/>
    </row>
    <row r="765" spans="1:10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16.981830522328895</v>
      </c>
      <c r="I765" s="13"/>
      <c r="J765" s="13"/>
    </row>
    <row r="766" spans="1:10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17.514422790916292</v>
      </c>
      <c r="I766" s="13"/>
      <c r="J766" s="13"/>
    </row>
    <row r="767" spans="1:10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17.931382109563675</v>
      </c>
      <c r="I767" s="13"/>
      <c r="J767" s="13"/>
    </row>
    <row r="768" spans="1:10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18.041069110491826</v>
      </c>
      <c r="I768" s="13"/>
      <c r="J768" s="13"/>
    </row>
    <row r="769" spans="1:10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18.417147227616436</v>
      </c>
      <c r="I769" s="13"/>
      <c r="J769" s="13"/>
    </row>
    <row r="770" spans="1:10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18.910497657621583</v>
      </c>
      <c r="I770" s="13"/>
      <c r="J770" s="13"/>
    </row>
    <row r="771" spans="1:10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19.193583369000351</v>
      </c>
      <c r="I771" s="13"/>
      <c r="J771" s="13"/>
    </row>
    <row r="772" spans="1:10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18.754321754846409</v>
      </c>
      <c r="I772" s="13"/>
      <c r="J772" s="13"/>
    </row>
    <row r="773" spans="1:10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18.323373685332893</v>
      </c>
      <c r="I773" s="13"/>
      <c r="J773" s="13"/>
    </row>
    <row r="774" spans="1:10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18.291149748799533</v>
      </c>
      <c r="I774" s="13"/>
      <c r="J774" s="13"/>
    </row>
    <row r="775" spans="1:10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18.465260309939442</v>
      </c>
      <c r="I775" s="13"/>
      <c r="J775" s="13"/>
    </row>
    <row r="776" spans="1:10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18.944984302332657</v>
      </c>
      <c r="I776" s="13"/>
      <c r="J776" s="13"/>
    </row>
    <row r="777" spans="1:10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19.461640905601854</v>
      </c>
      <c r="I777" s="13"/>
      <c r="J777" s="13"/>
    </row>
    <row r="778" spans="1:10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19.498365164596954</v>
      </c>
      <c r="I778" s="13"/>
      <c r="J778" s="13"/>
    </row>
    <row r="779" spans="1:10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19.52721370066967</v>
      </c>
      <c r="I779" s="13"/>
      <c r="J779" s="13"/>
    </row>
    <row r="780" spans="1:10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19.775399747752974</v>
      </c>
      <c r="I780" s="13"/>
      <c r="J780" s="13"/>
    </row>
    <row r="781" spans="1:10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19.809517575704334</v>
      </c>
      <c r="I781" s="13"/>
      <c r="J781" s="13"/>
    </row>
    <row r="782" spans="1:10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19.800227534271315</v>
      </c>
      <c r="I782" s="13"/>
      <c r="J782" s="13"/>
    </row>
    <row r="783" spans="1:10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19.847763970160649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OS</v>
      </c>
      <c r="I789" s="10"/>
      <c r="J789" s="10"/>
    </row>
    <row r="790" spans="1:10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>
        <f>IF(ISBLANK(YourData!L89),"",YourData!L89)</f>
        <v>1.1201933285177858E-2</v>
      </c>
      <c r="I790" s="877"/>
      <c r="J790" s="877"/>
    </row>
    <row r="791" spans="1:10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>
        <f>IF(ISBLANK(YourData!L90),"",YourData!L90)</f>
        <v>1.1296221752077644E-2</v>
      </c>
      <c r="I791" s="877"/>
      <c r="J791" s="877"/>
    </row>
    <row r="792" spans="1:10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>
        <f>IF(ISBLANK(YourData!L91),"",YourData!L91)</f>
        <v>1.1199180694051271E-2</v>
      </c>
      <c r="I792" s="877"/>
      <c r="J792" s="877"/>
    </row>
    <row r="793" spans="1:10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>
        <f>IF(ISBLANK(YourData!L92),"",YourData!L92)</f>
        <v>1.1060818557718021E-2</v>
      </c>
      <c r="I793" s="877"/>
      <c r="J793" s="877"/>
    </row>
    <row r="794" spans="1:10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>
        <f>IF(ISBLANK(YourData!L93),"",YourData!L93)</f>
        <v>1.0484282348367383E-2</v>
      </c>
      <c r="I794" s="877"/>
      <c r="J794" s="877"/>
    </row>
    <row r="795" spans="1:10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>
        <f>IF(ISBLANK(YourData!L94),"",YourData!L94)</f>
        <v>1.0647858623207411E-2</v>
      </c>
      <c r="I795" s="877"/>
      <c r="J795" s="877"/>
    </row>
    <row r="796" spans="1:10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>
        <f>IF(ISBLANK(YourData!L95),"",YourData!L95)</f>
        <v>1.2287852269615058E-2</v>
      </c>
      <c r="I796" s="877"/>
      <c r="J796" s="877"/>
    </row>
    <row r="797" spans="1:10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>
        <f>IF(ISBLANK(YourData!L96),"",YourData!L96)</f>
        <v>1.1848777233207977E-2</v>
      </c>
      <c r="I797" s="877"/>
      <c r="J797" s="877"/>
    </row>
    <row r="798" spans="1:10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>
        <f>IF(ISBLANK(YourData!L97),"",YourData!L97)</f>
        <v>1.1579938656585562E-2</v>
      </c>
      <c r="I798" s="877"/>
      <c r="J798" s="877"/>
    </row>
    <row r="799" spans="1:10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>
        <f>IF(ISBLANK(YourData!L98),"",YourData!L98)</f>
        <v>1.2406033064600289E-2</v>
      </c>
      <c r="I799" s="877"/>
      <c r="J799" s="877"/>
    </row>
    <row r="800" spans="1:10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>
        <f>IF(ISBLANK(YourData!L99),"",YourData!L99)</f>
        <v>1.394889861200563E-2</v>
      </c>
      <c r="I800" s="877"/>
      <c r="J800" s="877"/>
    </row>
    <row r="801" spans="1:10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>
        <f>IF(ISBLANK(YourData!L100),"",YourData!L100)</f>
        <v>1.3760970538394923E-2</v>
      </c>
      <c r="I801" s="877"/>
      <c r="J801" s="877"/>
    </row>
    <row r="802" spans="1:10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>
        <f>IF(ISBLANK(YourData!L101),"",YourData!L101)</f>
        <v>1.1999212912461601E-2</v>
      </c>
      <c r="I802" s="877"/>
      <c r="J802" s="877"/>
    </row>
    <row r="803" spans="1:10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>
        <f>IF(ISBLANK(YourData!L102),"",YourData!L102)</f>
        <v>1.1528114554116958E-2</v>
      </c>
      <c r="I803" s="877"/>
      <c r="J803" s="877"/>
    </row>
    <row r="804" spans="1:10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>
        <f>IF(ISBLANK(YourData!L103),"",YourData!L103)</f>
        <v>1.2085903992729696E-2</v>
      </c>
      <c r="I804" s="877"/>
      <c r="J804" s="877"/>
    </row>
    <row r="805" spans="1:10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>
        <f>IF(ISBLANK(YourData!L104),"",YourData!L104)</f>
        <v>1.3492450429886123E-2</v>
      </c>
      <c r="I805" s="877"/>
      <c r="J805" s="877"/>
    </row>
    <row r="806" spans="1:10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>
        <f>IF(ISBLANK(YourData!L105),"",YourData!L105)</f>
        <v>1.4504382229875695E-2</v>
      </c>
      <c r="I806" s="877"/>
      <c r="J806" s="877"/>
    </row>
    <row r="807" spans="1:10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>
        <f>IF(ISBLANK(YourData!L106),"",YourData!L106)</f>
        <v>1.5287875616144336E-2</v>
      </c>
      <c r="I807" s="877"/>
      <c r="J807" s="877"/>
    </row>
    <row r="808" spans="1:10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>
        <f>IF(ISBLANK(YourData!L107),"",YourData!L107)</f>
        <v>1.492999549486943E-2</v>
      </c>
      <c r="I808" s="877"/>
      <c r="J808" s="877"/>
    </row>
    <row r="809" spans="1:10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>
        <f>IF(ISBLANK(YourData!L108),"",YourData!L108)</f>
        <v>1.5970058198740745E-2</v>
      </c>
      <c r="I809" s="877"/>
      <c r="J809" s="877"/>
    </row>
    <row r="810" spans="1:10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>
        <f>IF(ISBLANK(YourData!L109),"",YourData!L109)</f>
        <v>1.6809735798284518E-2</v>
      </c>
      <c r="I810" s="877"/>
      <c r="J810" s="877"/>
    </row>
    <row r="811" spans="1:10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>
        <f>IF(ISBLANK(YourData!L110),"",YourData!L110)</f>
        <v>1.6771127794541558E-2</v>
      </c>
      <c r="I811" s="877"/>
      <c r="J811" s="877"/>
    </row>
    <row r="812" spans="1:10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>
        <f>IF(ISBLANK(YourData!L111),"",YourData!L111)</f>
        <v>1.6784233128061054E-2</v>
      </c>
      <c r="I812" s="877"/>
      <c r="J812" s="877"/>
    </row>
    <row r="813" spans="1:10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>
        <f>IF(ISBLANK(YourData!L112),"",YourData!L112)</f>
        <v>1.707669006088456E-2</v>
      </c>
      <c r="I813" s="877"/>
      <c r="J813" s="877"/>
    </row>
    <row r="826" spans="1:10">
      <c r="A826" s="55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OS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>
        <f>IF(ISBLANK(YourData!B120),"",YourData!B120)</f>
        <v>4019.4005179513838</v>
      </c>
      <c r="I830" s="877"/>
      <c r="J830" s="877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>
        <f>IF(ISBLANK(YourData!B121),"",YourData!B121)</f>
        <v>5244.4305503927026</v>
      </c>
      <c r="I831" s="877"/>
      <c r="J831" s="877"/>
    </row>
    <row r="832" spans="1:10">
      <c r="B832" s="115"/>
      <c r="C832" s="115"/>
      <c r="D832" s="115"/>
      <c r="E832" s="115"/>
      <c r="F832" s="115"/>
      <c r="G832" s="115"/>
    </row>
    <row r="833" spans="1:10">
      <c r="B833" s="115"/>
      <c r="C833" s="115"/>
      <c r="D833" s="115"/>
      <c r="E833" s="115"/>
      <c r="F833" s="115"/>
      <c r="G833" s="115"/>
    </row>
    <row r="834" spans="1:10">
      <c r="B834" s="115"/>
      <c r="C834" s="115"/>
      <c r="D834" s="115"/>
      <c r="E834" s="115"/>
      <c r="F834" s="115"/>
      <c r="G834" s="115"/>
    </row>
    <row r="835" spans="1:10">
      <c r="B835" s="115"/>
      <c r="C835" s="115"/>
      <c r="D835" s="115"/>
      <c r="E835" s="115"/>
      <c r="F835" s="115"/>
      <c r="G835" s="115"/>
    </row>
    <row r="836" spans="1:10">
      <c r="B836" s="115"/>
      <c r="C836" s="115"/>
      <c r="D836" s="115"/>
      <c r="E836" s="115"/>
      <c r="F836" s="115"/>
      <c r="G836" s="115"/>
    </row>
    <row r="837" spans="1:10">
      <c r="B837" s="115"/>
      <c r="C837" s="115"/>
      <c r="D837" s="115"/>
      <c r="E837" s="115"/>
      <c r="F837" s="115"/>
      <c r="G837" s="115"/>
    </row>
    <row r="838" spans="1:10">
      <c r="B838" s="115"/>
      <c r="C838" s="115"/>
      <c r="D838" s="115"/>
      <c r="E838" s="115"/>
      <c r="F838" s="115"/>
      <c r="G838" s="115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>
        <f>IF(ISBLANK(YourData!B129),"",YourData!B129)</f>
        <v>3135.257950386293</v>
      </c>
      <c r="I839" s="877"/>
      <c r="J839" s="877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>
        <f>IF(ISBLANK(YourData!B130),"",YourData!B130)</f>
        <v>4094.9554947022589</v>
      </c>
      <c r="I840" s="877"/>
      <c r="J840" s="877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OS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7"/>
      <c r="J850" s="877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7"/>
      <c r="J851" s="877"/>
    </row>
    <row r="852" spans="1:10">
      <c r="B852" s="115"/>
      <c r="C852" s="115"/>
      <c r="D852" s="115"/>
    </row>
    <row r="853" spans="1:10">
      <c r="B853" s="115"/>
      <c r="C853" s="115"/>
      <c r="D853" s="115"/>
    </row>
    <row r="854" spans="1:10">
      <c r="B854" s="115"/>
      <c r="C854" s="115"/>
      <c r="D854" s="115"/>
    </row>
    <row r="855" spans="1:10">
      <c r="B855" s="115"/>
      <c r="C855" s="115"/>
      <c r="D855" s="115"/>
    </row>
    <row r="856" spans="1:10">
      <c r="B856" s="115"/>
      <c r="C856" s="115"/>
      <c r="D856" s="115"/>
    </row>
    <row r="857" spans="1:10">
      <c r="B857" s="115"/>
      <c r="C857" s="115"/>
      <c r="D857" s="115"/>
    </row>
    <row r="858" spans="1:10">
      <c r="B858" s="115"/>
      <c r="C858" s="115"/>
      <c r="D858" s="115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7"/>
      <c r="J859" s="877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7"/>
      <c r="J860" s="877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OS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1:10">
      <c r="B872" s="115"/>
      <c r="C872" s="115"/>
      <c r="D872" s="115"/>
    </row>
    <row r="873" spans="1:10">
      <c r="B873" s="115"/>
      <c r="C873" s="115"/>
      <c r="D873" s="115"/>
    </row>
    <row r="874" spans="1:10">
      <c r="B874" s="115"/>
      <c r="C874" s="115"/>
      <c r="D874" s="115"/>
    </row>
    <row r="875" spans="1:10">
      <c r="B875" s="115"/>
      <c r="C875" s="115"/>
      <c r="D875" s="115"/>
    </row>
    <row r="876" spans="1:10">
      <c r="B876" s="115"/>
      <c r="C876" s="115"/>
      <c r="D876" s="115"/>
    </row>
    <row r="877" spans="1:10">
      <c r="B877" s="115"/>
      <c r="C877" s="115"/>
      <c r="D877" s="115"/>
    </row>
    <row r="878" spans="1:10">
      <c r="B878" s="115"/>
      <c r="C878" s="115"/>
      <c r="D878" s="115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OS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>
        <f>IF(ISBLANK(YourData!E120),"",YourData!E120)</f>
        <v>517.89034208667601</v>
      </c>
      <c r="I890" s="877"/>
      <c r="J890" s="877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>
        <f>IF(ISBLANK(YourData!E121),"",YourData!E121)</f>
        <v>566.60134484612377</v>
      </c>
      <c r="I891" s="877"/>
      <c r="J891" s="877"/>
    </row>
    <row r="892" spans="1:10">
      <c r="B892" s="115"/>
      <c r="C892" s="115"/>
      <c r="D892" s="115"/>
    </row>
    <row r="893" spans="1:10">
      <c r="B893" s="115"/>
      <c r="C893" s="115"/>
      <c r="D893" s="115"/>
    </row>
    <row r="894" spans="1:10">
      <c r="B894" s="115"/>
      <c r="C894" s="115"/>
      <c r="D894" s="115"/>
    </row>
    <row r="895" spans="1:10">
      <c r="B895" s="115"/>
      <c r="C895" s="115"/>
      <c r="D895" s="115"/>
    </row>
    <row r="896" spans="1:10">
      <c r="B896" s="115"/>
      <c r="C896" s="115"/>
      <c r="D896" s="115"/>
    </row>
    <row r="897" spans="1:10">
      <c r="B897" s="115"/>
      <c r="C897" s="115"/>
      <c r="D897" s="115"/>
    </row>
    <row r="898" spans="1:10">
      <c r="B898" s="115"/>
      <c r="C898" s="115"/>
      <c r="D898" s="115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>
        <f>IF(ISBLANK(YourData!E129),"",YourData!E129)</f>
        <v>416.53909338857528</v>
      </c>
      <c r="I899" s="877"/>
      <c r="J899" s="877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>
        <f>IF(ISBLANK(YourData!E130),"",YourData!E130)</f>
        <v>458.91561723062642</v>
      </c>
      <c r="I900" s="877"/>
      <c r="J900" s="877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OS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>
        <f>IF(ISBLANK(YourData!F120),"",YourData!F120)</f>
        <v>13653.811898903352</v>
      </c>
      <c r="I910" s="877"/>
      <c r="J910" s="877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>
        <f>IF(ISBLANK(YourData!F121),"",YourData!F121)</f>
        <v>13734.138977907454</v>
      </c>
      <c r="I911" s="877"/>
      <c r="J911" s="877"/>
    </row>
    <row r="912" spans="1:10">
      <c r="B912" s="115"/>
      <c r="C912" s="115"/>
      <c r="D912" s="115"/>
    </row>
    <row r="913" spans="1:10">
      <c r="B913" s="115"/>
      <c r="C913" s="115"/>
      <c r="D913" s="115"/>
    </row>
    <row r="914" spans="1:10">
      <c r="B914" s="115"/>
      <c r="C914" s="115"/>
      <c r="D914" s="115"/>
    </row>
    <row r="915" spans="1:10">
      <c r="B915" s="115"/>
      <c r="C915" s="115"/>
      <c r="D915" s="115"/>
    </row>
    <row r="916" spans="1:10">
      <c r="B916" s="115"/>
      <c r="C916" s="115"/>
      <c r="D916" s="115"/>
    </row>
    <row r="917" spans="1:10">
      <c r="B917" s="115"/>
      <c r="C917" s="115"/>
      <c r="D917" s="115"/>
    </row>
    <row r="918" spans="1:10">
      <c r="B918" s="115"/>
      <c r="C918" s="115"/>
      <c r="D918" s="115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>
        <f>IF(ISBLANK(YourData!F129),"",YourData!F129)</f>
        <v>9779.3831583870833</v>
      </c>
      <c r="I919" s="877"/>
      <c r="J919" s="877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>
        <f>IF(ISBLANK(YourData!F130),"",YourData!F130)</f>
        <v>9843.9678046797253</v>
      </c>
      <c r="I920" s="877"/>
      <c r="J920" s="877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OS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>
        <f>IF(ISBLANK(YourData!G120),"",YourData!G120)</f>
        <v>9849.8797545516554</v>
      </c>
      <c r="I930" s="877"/>
      <c r="J930" s="877"/>
      <c r="K930" s="115"/>
      <c r="L930" s="115"/>
      <c r="M930" s="115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>
        <f>IF(ISBLANK(YourData!G121),"",YourData!G121)</f>
        <v>9923.888363285485</v>
      </c>
      <c r="I931" s="877"/>
      <c r="J931" s="877"/>
      <c r="K931" s="115"/>
      <c r="L931" s="115"/>
      <c r="M931" s="115"/>
    </row>
    <row r="932" spans="1:13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1:13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1:13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1:13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1:13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1:13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1:13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>
        <f>IF(ISBLANK(YourData!G129),"",YourData!G129)</f>
        <v>9779.3831583870833</v>
      </c>
      <c r="I939" s="877"/>
      <c r="J939" s="877"/>
      <c r="K939" s="115"/>
      <c r="L939" s="115"/>
      <c r="M939" s="115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>
        <f>IF(ISBLANK(YourData!G130),"",YourData!G130)</f>
        <v>9843.9678046797253</v>
      </c>
      <c r="I940" s="877"/>
      <c r="J940" s="877"/>
      <c r="K940" s="115"/>
      <c r="L940" s="115"/>
      <c r="M940" s="115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OS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>
        <f>IF(ISBLANK(YourData!H120),"",YourData!H120)</f>
        <v>3803.932144351696</v>
      </c>
      <c r="I950" s="877"/>
      <c r="J950" s="877"/>
      <c r="K950" s="115"/>
      <c r="L950" s="115"/>
      <c r="M950" s="115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>
        <f>IF(ISBLANK(YourData!H121),"",YourData!H121)</f>
        <v>3810.2506146219707</v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1:24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1:24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1:24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1:24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1:24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1:24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1:24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>
        <f>IF(ISBLANK(YourData!H129),"",YourData!H129)</f>
        <v>2.0842586915629605E-13</v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>
        <f>IF(ISBLANK(YourData!H130),"",YourData!H130)</f>
        <v>6.7264712318622821E-13</v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OS</v>
      </c>
      <c r="I969" s="10"/>
      <c r="J969" s="10"/>
    </row>
    <row r="970" spans="1:13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>
        <f>IF(ISBLANK(YourData!I120),"",YourData!I120)</f>
        <v>1.0645775663806589E-2</v>
      </c>
      <c r="I970" s="877"/>
      <c r="J970" s="877"/>
      <c r="K970" s="117"/>
      <c r="L970" s="117"/>
      <c r="M970" s="117"/>
    </row>
    <row r="971" spans="1:13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>
        <f>IF(ISBLANK(YourData!I121),"",YourData!I121)</f>
        <v>1.1143658184264675E-2</v>
      </c>
      <c r="I971" s="877"/>
      <c r="J971" s="877"/>
      <c r="K971" s="117"/>
      <c r="L971" s="117"/>
      <c r="M971" s="117"/>
    </row>
    <row r="972" spans="1:13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1:13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1:13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1:13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1:13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1:13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1:13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>
        <f>IF(ISBLANK(YourData!I129),"",YourData!I129)</f>
        <v>6.3236128055024245E-3</v>
      </c>
      <c r="I979" s="877"/>
      <c r="J979" s="877"/>
      <c r="K979" s="117"/>
      <c r="L979" s="117"/>
      <c r="M979" s="117"/>
    </row>
    <row r="980" spans="1:13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>
        <f>IF(ISBLANK(YourData!I130),"",YourData!I130)</f>
        <v>6.32361280550331E-3</v>
      </c>
      <c r="I980" s="877"/>
      <c r="J980" s="877"/>
      <c r="K980" s="117"/>
      <c r="L980" s="117"/>
      <c r="M980" s="117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OS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>
        <f>IF(ISBLANK(YourData!J120),"",YourData!J120)</f>
        <v>3.8994066026186842</v>
      </c>
      <c r="I990" s="16"/>
      <c r="J990" s="16"/>
      <c r="K990" s="118"/>
      <c r="L990" s="118"/>
      <c r="M990" s="118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>
        <f>IF(ISBLANK(YourData!J121),"",YourData!J121)</f>
        <v>2.9173697710102586</v>
      </c>
      <c r="I991" s="16"/>
      <c r="J991" s="16"/>
      <c r="K991" s="118"/>
      <c r="L991" s="118"/>
      <c r="M991" s="118"/>
    </row>
    <row r="992" spans="1:13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1:13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1:13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1:13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1:13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1:13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1:13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>
        <f>IF(ISBLANK(YourData!J129),"",YourData!J129)</f>
        <v>3.5970556989428681</v>
      </c>
      <c r="I999" s="16"/>
      <c r="J999" s="16"/>
      <c r="K999" s="118"/>
      <c r="L999" s="118"/>
      <c r="M999" s="118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>
        <f>IF(ISBLANK(YourData!J130),"",YourData!J130)</f>
        <v>2.6951529555913361</v>
      </c>
      <c r="I1000" s="16"/>
      <c r="J1000" s="16"/>
      <c r="K1000" s="118"/>
      <c r="L1000" s="118"/>
      <c r="M1000" s="118"/>
    </row>
    <row r="1001" spans="1:13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OS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>
        <f>IF(ISBLANK(YourData!K120),"",YourData!K120)</f>
        <v>16.814583333333328</v>
      </c>
      <c r="I1010" s="13"/>
      <c r="J1010" s="13"/>
      <c r="K1010" s="117"/>
      <c r="L1010" s="117"/>
      <c r="M1010" s="117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>
        <f>IF(ISBLANK(YourData!K121),"",YourData!K121)</f>
        <v>29.516666666666666</v>
      </c>
      <c r="I1011" s="13"/>
      <c r="J1011" s="13"/>
      <c r="K1011" s="117"/>
      <c r="L1011" s="117"/>
      <c r="M1011" s="117"/>
    </row>
    <row r="1012" spans="1:13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1:13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1:13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1:13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1:13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1:13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1:13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>
        <f>IF(ISBLANK(YourData!K129),"",YourData!K129)</f>
        <v>16.814583333333328</v>
      </c>
      <c r="I1019" s="13"/>
      <c r="J1019" s="13"/>
      <c r="K1019" s="117"/>
      <c r="L1019" s="117"/>
      <c r="M1019" s="117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>
        <f>IF(ISBLANK(YourData!K130),"",YourData!K130)</f>
        <v>29.516666666666666</v>
      </c>
      <c r="I1020" s="13"/>
      <c r="J1020" s="13"/>
      <c r="K1020" s="117"/>
      <c r="L1020" s="117"/>
      <c r="M1020" s="117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OS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>
        <f>IF(ISBLANK(YourData!L120),"",YourData!L120)</f>
        <v>24.982040403688618</v>
      </c>
      <c r="I1030" s="13"/>
      <c r="J1030" s="13"/>
      <c r="K1030" s="118"/>
      <c r="L1030" s="118"/>
      <c r="M1030" s="118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>
        <f>IF(ISBLANK(YourData!L121),"",YourData!L121)</f>
        <v>18.883792539958161</v>
      </c>
      <c r="I1031" s="13"/>
      <c r="J1031" s="13"/>
      <c r="K1031" s="118"/>
      <c r="L1031" s="118"/>
      <c r="M1031" s="118"/>
    </row>
    <row r="1032" spans="1:13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1:13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1:13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1:13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1:13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1:13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1:13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>
        <f>IF(ISBLANK(YourData!L129),"",YourData!L129)</f>
        <v>25.000256222366488</v>
      </c>
      <c r="I1039" s="13"/>
      <c r="J1039" s="13"/>
      <c r="K1039" s="118"/>
      <c r="L1039" s="118"/>
      <c r="M1039" s="118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>
        <f>IF(ISBLANK(YourData!L130),"",YourData!L130)</f>
        <v>14.806296001896525</v>
      </c>
      <c r="I1040" s="13"/>
      <c r="J1040" s="13"/>
      <c r="K1040" s="118"/>
      <c r="L1040" s="118"/>
      <c r="M1040" s="118"/>
    </row>
    <row r="1044" spans="1:28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OS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>
        <f>IF(ISBLANK(YourData!$Q62),"",YourData!$Q62)</f>
        <v>11996.087101678157</v>
      </c>
      <c r="U1050" s="125" t="str">
        <f>IF(ISBLANK(YourData!$R62),"",YourData!$R62)</f>
        <v>20-Jul</v>
      </c>
      <c r="V1050" s="878">
        <f>IF(ISBLANK(YourData!$S62),"",YourData!$S62)</f>
        <v>15</v>
      </c>
      <c r="W1050" s="36"/>
      <c r="X1050" s="125"/>
      <c r="Y1050" s="878"/>
      <c r="Z1050" s="36"/>
      <c r="AA1050" s="125"/>
      <c r="AB1050" s="878"/>
    </row>
    <row r="1051" spans="1:28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>
        <f>IF(ISBLANK(YourData!$Q63),"",YourData!$Q63)</f>
        <v>12572.142915108285</v>
      </c>
      <c r="U1051" s="125" t="str">
        <f>IF(ISBLANK(YourData!$R63),"",YourData!$R63)</f>
        <v>20-Jul</v>
      </c>
      <c r="V1051" s="878">
        <f>IF(ISBLANK(YourData!$S63),"",YourData!$S63)</f>
        <v>15</v>
      </c>
      <c r="W1051" s="36"/>
      <c r="X1051" s="125"/>
      <c r="Y1051" s="878"/>
      <c r="Z1051" s="36"/>
      <c r="AA1051" s="125"/>
      <c r="AB1051" s="878"/>
    </row>
    <row r="1052" spans="1:28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>
        <f>IF(ISBLANK(YourData!$Q64),"",YourData!$Q64)</f>
        <v>12988.801615115517</v>
      </c>
      <c r="U1052" s="125" t="str">
        <f>IF(ISBLANK(YourData!$R64),"",YourData!$R64)</f>
        <v>20-Jul</v>
      </c>
      <c r="V1052" s="878">
        <f>IF(ISBLANK(YourData!$S64),"",YourData!$S64)</f>
        <v>15</v>
      </c>
      <c r="W1052" s="36"/>
      <c r="X1052" s="125"/>
      <c r="Y1052" s="878"/>
      <c r="Z1052" s="36"/>
      <c r="AA1052" s="125"/>
      <c r="AB1052" s="878"/>
    </row>
    <row r="1053" spans="1:28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>
        <f>IF(ISBLANK(YourData!$Q65),"",YourData!$Q65)</f>
        <v>13356.234896114123</v>
      </c>
      <c r="U1053" s="125" t="str">
        <f>IF(ISBLANK(YourData!$R65),"",YourData!$R65)</f>
        <v>20-Jul</v>
      </c>
      <c r="V1053" s="878">
        <f>IF(ISBLANK(YourData!$S65),"",YourData!$S65)</f>
        <v>15</v>
      </c>
      <c r="W1053" s="36"/>
      <c r="X1053" s="125"/>
      <c r="Y1053" s="878"/>
      <c r="Z1053" s="36"/>
      <c r="AA1053" s="125"/>
      <c r="AB1053" s="878"/>
    </row>
    <row r="1054" spans="1:28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>
        <f>IF(ISBLANK(YourData!$Q66),"",YourData!$Q66)</f>
        <v>13174.925690058481</v>
      </c>
      <c r="U1054" s="125" t="str">
        <f>IF(ISBLANK(YourData!$R66),"",YourData!$R66)</f>
        <v>20-Jul</v>
      </c>
      <c r="V1054" s="878">
        <f>IF(ISBLANK(YourData!$S66),"",YourData!$S66)</f>
        <v>15</v>
      </c>
      <c r="W1054" s="36"/>
      <c r="X1054" s="125"/>
      <c r="Y1054" s="878"/>
      <c r="Z1054" s="36"/>
      <c r="AA1054" s="125"/>
      <c r="AB1054" s="878"/>
    </row>
    <row r="1055" spans="1:28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>
        <f>IF(ISBLANK(YourData!$Q67),"",YourData!$Q67)</f>
        <v>11996.07787695876</v>
      </c>
      <c r="U1055" s="125" t="str">
        <f>IF(ISBLANK(YourData!$R67),"",YourData!$R67)</f>
        <v>20-Jul</v>
      </c>
      <c r="V1055" s="878">
        <f>IF(ISBLANK(YourData!$S67),"",YourData!$S67)</f>
        <v>15</v>
      </c>
      <c r="W1055" s="36"/>
      <c r="X1055" s="125"/>
      <c r="Y1055" s="878"/>
      <c r="Z1055" s="36"/>
      <c r="AA1055" s="125"/>
      <c r="AB1055" s="878"/>
    </row>
    <row r="1056" spans="1:28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>
        <f>IF(ISBLANK(YourData!$Q68),"",YourData!$Q68)</f>
        <v>12776.503103472951</v>
      </c>
      <c r="U1056" s="125" t="str">
        <f>IF(ISBLANK(YourData!$R68),"",YourData!$R68)</f>
        <v>20-Jul</v>
      </c>
      <c r="V1056" s="878">
        <f>IF(ISBLANK(YourData!$S68),"",YourData!$S68)</f>
        <v>15</v>
      </c>
      <c r="W1056" s="36"/>
      <c r="X1056" s="125"/>
      <c r="Y1056" s="878"/>
      <c r="Z1056" s="36"/>
      <c r="AA1056" s="125"/>
      <c r="AB1056" s="878"/>
    </row>
    <row r="1057" spans="1:29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>
        <f>IF(ISBLANK(YourData!$Q69),"",YourData!$Q69)</f>
        <v>11996.087101562398</v>
      </c>
      <c r="U1057" s="125" t="str">
        <f>IF(ISBLANK(YourData!$R69),"",YourData!$R69)</f>
        <v>20-Jul</v>
      </c>
      <c r="V1057" s="878">
        <f>IF(ISBLANK(YourData!$S69),"",YourData!$S69)</f>
        <v>15</v>
      </c>
      <c r="W1057" s="36"/>
      <c r="X1057" s="125"/>
      <c r="Y1057" s="878"/>
      <c r="Z1057" s="36"/>
      <c r="AA1057" s="125"/>
      <c r="AB1057" s="878"/>
    </row>
    <row r="1058" spans="1:29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>
        <f>IF(ISBLANK(YourData!$Q70),"",YourData!$Q70)</f>
        <v>11996.087101562398</v>
      </c>
      <c r="U1058" s="125" t="str">
        <f>IF(ISBLANK(YourData!$R70),"",YourData!$R70)</f>
        <v>20-Jul</v>
      </c>
      <c r="V1058" s="878">
        <f>IF(ISBLANK(YourData!$S70),"",YourData!$S70)</f>
        <v>15</v>
      </c>
      <c r="W1058" s="36"/>
      <c r="X1058" s="125"/>
      <c r="Y1058" s="878"/>
      <c r="Z1058" s="36"/>
      <c r="AA1058" s="125"/>
      <c r="AB1058" s="878"/>
    </row>
    <row r="1059" spans="1:29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>
        <f>IF(ISBLANK(YourData!$Q71),"",YourData!$Q71)</f>
        <v>11996.087101678128</v>
      </c>
      <c r="U1059" s="125" t="str">
        <f>IF(ISBLANK(YourData!$R71),"",YourData!$R71)</f>
        <v>20-Jul</v>
      </c>
      <c r="V1059" s="878">
        <f>IF(ISBLANK(YourData!$S71),"",YourData!$S71)</f>
        <v>15</v>
      </c>
      <c r="W1059" s="36"/>
      <c r="X1059" s="125"/>
      <c r="Y1059" s="878"/>
      <c r="Z1059" s="36"/>
      <c r="AA1059" s="125"/>
      <c r="AB1059" s="878"/>
    </row>
    <row r="1060" spans="1:29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>
        <f>IF(ISBLANK(YourData!$Q72),"",YourData!$Q72)</f>
        <v>11996.0871016781</v>
      </c>
      <c r="U1060" s="125" t="str">
        <f>IF(ISBLANK(YourData!$R72),"",YourData!$R72)</f>
        <v>20-Jul</v>
      </c>
      <c r="V1060" s="878">
        <f>IF(ISBLANK(YourData!$S72),"",YourData!$S72)</f>
        <v>15</v>
      </c>
      <c r="W1060" s="36"/>
      <c r="X1060" s="125"/>
      <c r="Y1060" s="878"/>
      <c r="Z1060" s="36"/>
      <c r="AA1060" s="125"/>
      <c r="AB1060" s="878"/>
    </row>
    <row r="1061" spans="1:29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>
        <f>IF(ISBLANK(YourData!$Q73),"",YourData!$Q73)</f>
        <v>11996.087101678171</v>
      </c>
      <c r="U1061" s="125" t="str">
        <f>IF(ISBLANK(YourData!$R73),"",YourData!$R73)</f>
        <v>20-Jul</v>
      </c>
      <c r="V1061" s="878">
        <f>IF(ISBLANK(YourData!$S73),"",YourData!$S73)</f>
        <v>15</v>
      </c>
      <c r="W1061" s="36"/>
      <c r="X1061" s="125"/>
      <c r="Y1061" s="878"/>
      <c r="Z1061" s="36"/>
      <c r="AA1061" s="125"/>
      <c r="AB1061" s="878"/>
    </row>
    <row r="1062" spans="1:29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>
        <f>IF(ISBLANK(YourData!$Q74),"",YourData!$Q74)</f>
        <v>10438.48225727353</v>
      </c>
      <c r="U1062" s="125" t="str">
        <f>IF(ISBLANK(YourData!$R74),"",YourData!$R74)</f>
        <v>20-Jul</v>
      </c>
      <c r="V1062" s="878">
        <f>IF(ISBLANK(YourData!$S74),"",YourData!$S74)</f>
        <v>15</v>
      </c>
      <c r="W1062" s="36"/>
      <c r="X1062" s="125"/>
      <c r="Y1062" s="878"/>
      <c r="Z1062" s="36"/>
      <c r="AA1062" s="125"/>
      <c r="AB1062" s="878"/>
    </row>
    <row r="1063" spans="1:29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>
        <f>IF(ISBLANK(YourData!$Q75),"",YourData!$Q75)</f>
        <v>11450.749929493639</v>
      </c>
      <c r="U1063" s="125" t="str">
        <f>IF(ISBLANK(YourData!$R75),"",YourData!$R75)</f>
        <v>20-Jul</v>
      </c>
      <c r="V1063" s="878">
        <f>IF(ISBLANK(YourData!$S75),"",YourData!$S75)</f>
        <v>15</v>
      </c>
      <c r="W1063" s="36"/>
      <c r="X1063" s="125"/>
      <c r="Y1063" s="878"/>
      <c r="Z1063" s="36"/>
      <c r="AA1063" s="125"/>
      <c r="AB1063" s="878"/>
    </row>
    <row r="1064" spans="1:29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>
        <f>IF(ISBLANK(YourData!$Q76),"",YourData!$Q76)</f>
        <v>11261.829833117608</v>
      </c>
      <c r="U1064" s="125" t="str">
        <f>IF(ISBLANK(YourData!$R76),"",YourData!$R76)</f>
        <v>20-Jul</v>
      </c>
      <c r="V1064" s="878">
        <f>IF(ISBLANK(YourData!$S76),"",YourData!$S76)</f>
        <v>15</v>
      </c>
      <c r="W1064" s="36"/>
      <c r="X1064" s="125"/>
      <c r="Y1064" s="878"/>
      <c r="Z1064" s="36"/>
      <c r="AA1064" s="125"/>
      <c r="AB1064" s="878"/>
    </row>
    <row r="1065" spans="1:29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>
        <f>IF(ISBLANK(YourData!$Q77),"",YourData!$Q77)</f>
        <v>10902.650610782122</v>
      </c>
      <c r="U1065" s="125" t="str">
        <f>IF(ISBLANK(YourData!$R77),"",YourData!$R77)</f>
        <v>20-Jul</v>
      </c>
      <c r="V1065" s="878">
        <f>IF(ISBLANK(YourData!$S77),"",YourData!$S77)</f>
        <v>15</v>
      </c>
      <c r="W1065" s="36"/>
      <c r="X1065" s="125"/>
      <c r="Y1065" s="878"/>
      <c r="Z1065" s="36"/>
      <c r="AA1065" s="125"/>
      <c r="AB1065" s="878"/>
    </row>
    <row r="1066" spans="1:29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>
        <f>IF(ISBLANK(YourData!$Q78),"",YourData!$Q78)</f>
        <v>9588.252809248972</v>
      </c>
      <c r="U1066" s="125" t="str">
        <f>IF(ISBLANK(YourData!$R78),"",YourData!$R78)</f>
        <v>20-Jul</v>
      </c>
      <c r="V1066" s="878">
        <f>IF(ISBLANK(YourData!$S78),"",YourData!$S78)</f>
        <v>15</v>
      </c>
      <c r="W1066" s="36"/>
      <c r="X1066" s="125"/>
      <c r="Y1066" s="878"/>
      <c r="Z1066" s="36"/>
      <c r="AA1066" s="125"/>
      <c r="AB1066" s="878"/>
    </row>
    <row r="1067" spans="1:29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>
        <f>IF(ISBLANK(YourData!$Q79),"",YourData!$Q79)</f>
        <v>8299.5749838467163</v>
      </c>
      <c r="U1067" s="125" t="str">
        <f>IF(ISBLANK(YourData!$R79),"",YourData!$R79)</f>
        <v>20-Jul</v>
      </c>
      <c r="V1067" s="878">
        <f>IF(ISBLANK(YourData!$S79),"",YourData!$S79)</f>
        <v>15</v>
      </c>
      <c r="W1067" s="36"/>
      <c r="X1067" s="125"/>
      <c r="Y1067" s="878"/>
      <c r="Z1067" s="36"/>
      <c r="AA1067" s="125"/>
      <c r="AB1067" s="878"/>
    </row>
    <row r="1068" spans="1:29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>
        <f>IF(ISBLANK(YourData!$Q80),"",YourData!$Q80)</f>
        <v>9079.6611355213336</v>
      </c>
      <c r="U1068" s="125" t="str">
        <f>IF(ISBLANK(YourData!$R80),"",YourData!$R80)</f>
        <v>20-Jul</v>
      </c>
      <c r="V1068" s="878">
        <f>IF(ISBLANK(YourData!$S80),"",YourData!$S80)</f>
        <v>15</v>
      </c>
      <c r="W1068" s="36"/>
      <c r="X1068" s="125"/>
      <c r="Y1068" s="878"/>
      <c r="Z1068" s="36"/>
      <c r="AA1068" s="125"/>
      <c r="AB1068" s="878"/>
    </row>
    <row r="1069" spans="1:29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>
        <f>IF(ISBLANK(YourData!$Q81),"",YourData!$Q81)</f>
        <v>7768.5101365270712</v>
      </c>
      <c r="U1069" s="125" t="str">
        <f>IF(ISBLANK(YourData!$R81),"",YourData!$R81)</f>
        <v>20-Jul</v>
      </c>
      <c r="V1069" s="878">
        <f>IF(ISBLANK(YourData!$S81),"",YourData!$S81)</f>
        <v>15</v>
      </c>
      <c r="W1069" s="36"/>
      <c r="X1069" s="125"/>
      <c r="Y1069" s="878"/>
      <c r="Z1069" s="36"/>
      <c r="AA1069" s="125"/>
      <c r="AB1069" s="878"/>
    </row>
    <row r="1070" spans="1:29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1:29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9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9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OS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9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>
        <f>IF(ISBLANK(YourData!$T62),"",YourData!$T62)</f>
        <v>23463.694086696138</v>
      </c>
      <c r="U1080" s="886" t="str">
        <f>IF(ISBLANK(YourData!$U62),"",YourData!$U62)</f>
        <v>20-Jul</v>
      </c>
      <c r="V1080" s="878">
        <f>IF(ISBLANK(YourData!$V62),"",YourData!$V62)</f>
        <v>15</v>
      </c>
      <c r="W1080" s="36"/>
      <c r="X1080" s="125"/>
      <c r="Y1080" s="878"/>
      <c r="Z1080" s="36"/>
      <c r="AA1080" s="125"/>
      <c r="AB1080" s="878"/>
    </row>
    <row r="1081" spans="1:29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>
        <f>IF(ISBLANK(YourData!$T63),"",YourData!$T63)</f>
        <v>23145.345087517955</v>
      </c>
      <c r="U1081" s="886" t="str">
        <f>IF(ISBLANK(YourData!$U63),"",YourData!$U63)</f>
        <v>11-Jul</v>
      </c>
      <c r="V1081" s="878">
        <f>IF(ISBLANK(YourData!$V63),"",YourData!$V63)</f>
        <v>16</v>
      </c>
      <c r="W1081" s="36"/>
      <c r="X1081" s="125"/>
      <c r="Y1081" s="878"/>
      <c r="Z1081" s="36"/>
      <c r="AA1081" s="125"/>
      <c r="AB1081" s="878"/>
    </row>
    <row r="1082" spans="1:29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>
        <f>IF(ISBLANK(YourData!$T64),"",YourData!$T64)</f>
        <v>31528.634540023773</v>
      </c>
      <c r="U1082" s="886" t="str">
        <f>IF(ISBLANK(YourData!$U64),"",YourData!$U64)</f>
        <v>24-Apr</v>
      </c>
      <c r="V1082" s="878">
        <f>IF(ISBLANK(YourData!$V64),"",YourData!$V64)</f>
        <v>15</v>
      </c>
      <c r="W1082" s="36"/>
      <c r="X1082" s="125"/>
      <c r="Y1082" s="878"/>
      <c r="Z1082" s="36"/>
      <c r="AA1082" s="125"/>
      <c r="AB1082" s="878"/>
    </row>
    <row r="1083" spans="1:29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>
        <f>IF(ISBLANK(YourData!$T65),"",YourData!$T65)</f>
        <v>34692.151883506202</v>
      </c>
      <c r="U1083" s="886" t="str">
        <f>IF(ISBLANK(YourData!$U65),"",YourData!$U65)</f>
        <v>14-Jun</v>
      </c>
      <c r="V1083" s="878">
        <f>IF(ISBLANK(YourData!$V65),"",YourData!$V65)</f>
        <v>14</v>
      </c>
      <c r="W1083" s="36"/>
      <c r="X1083" s="125"/>
      <c r="Y1083" s="878"/>
      <c r="Z1083" s="36"/>
      <c r="AA1083" s="125"/>
      <c r="AB1083" s="878"/>
    </row>
    <row r="1084" spans="1:29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>
        <f>IF(ISBLANK(YourData!$T66),"",YourData!$T66)</f>
        <v>32737.116923224181</v>
      </c>
      <c r="U1084" s="886" t="str">
        <f>IF(ISBLANK(YourData!$U66),"",YourData!$U66)</f>
        <v>24-Apr</v>
      </c>
      <c r="V1084" s="878">
        <f>IF(ISBLANK(YourData!$V66),"",YourData!$V66)</f>
        <v>15</v>
      </c>
      <c r="W1084" s="36"/>
      <c r="X1084" s="125"/>
      <c r="Y1084" s="878"/>
      <c r="Z1084" s="36"/>
      <c r="AA1084" s="125"/>
      <c r="AB1084" s="878"/>
    </row>
    <row r="1085" spans="1:29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>
        <f>IF(ISBLANK(YourData!$T67),"",YourData!$T67)</f>
        <v>23463.645735348247</v>
      </c>
      <c r="U1085" s="886" t="str">
        <f>IF(ISBLANK(YourData!$U67),"",YourData!$U67)</f>
        <v>20-Jul</v>
      </c>
      <c r="V1085" s="878">
        <f>IF(ISBLANK(YourData!$V67),"",YourData!$V67)</f>
        <v>15</v>
      </c>
      <c r="W1085" s="36"/>
      <c r="X1085" s="125"/>
      <c r="Y1085" s="878"/>
      <c r="Z1085" s="36"/>
      <c r="AA1085" s="125"/>
      <c r="AB1085" s="878"/>
    </row>
    <row r="1086" spans="1:29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>
        <f>IF(ISBLANK(YourData!$T68),"",YourData!$T68)</f>
        <v>32409.637699776766</v>
      </c>
      <c r="U1086" s="886" t="str">
        <f>IF(ISBLANK(YourData!$U68),"",YourData!$U68)</f>
        <v>24-Apr</v>
      </c>
      <c r="V1086" s="878">
        <f>IF(ISBLANK(YourData!$V68),"",YourData!$V68)</f>
        <v>16</v>
      </c>
      <c r="W1086" s="36"/>
      <c r="X1086" s="125"/>
      <c r="Y1086" s="878"/>
      <c r="Z1086" s="36"/>
      <c r="AA1086" s="125"/>
      <c r="AB1086" s="878"/>
    </row>
    <row r="1087" spans="1:29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>
        <f>IF(ISBLANK(YourData!$T69),"",YourData!$T69)</f>
        <v>23463.694086185722</v>
      </c>
      <c r="U1087" s="886" t="str">
        <f>IF(ISBLANK(YourData!$U69),"",YourData!$U69)</f>
        <v>20-Jul</v>
      </c>
      <c r="V1087" s="878">
        <f>IF(ISBLANK(YourData!$V69),"",YourData!$V69)</f>
        <v>15</v>
      </c>
      <c r="W1087" s="36"/>
      <c r="X1087" s="125"/>
      <c r="Y1087" s="878"/>
      <c r="Z1087" s="36"/>
      <c r="AA1087" s="125"/>
      <c r="AB1087" s="878"/>
    </row>
    <row r="1088" spans="1:29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>
        <f>IF(ISBLANK(YourData!$T70),"",YourData!$T70)</f>
        <v>23463.694086185722</v>
      </c>
      <c r="U1088" s="886" t="str">
        <f>IF(ISBLANK(YourData!$U70),"",YourData!$U70)</f>
        <v>20-Jul</v>
      </c>
      <c r="V1088" s="878">
        <f>IF(ISBLANK(YourData!$V70),"",YourData!$V70)</f>
        <v>15</v>
      </c>
      <c r="W1088" s="36"/>
      <c r="X1088" s="125"/>
      <c r="Y1088" s="878"/>
      <c r="Z1088" s="36"/>
      <c r="AA1088" s="125"/>
      <c r="AB1088" s="878"/>
    </row>
    <row r="1089" spans="1:33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>
        <f>IF(ISBLANK(YourData!$T71),"",YourData!$T71)</f>
        <v>23463.694086696112</v>
      </c>
      <c r="U1089" s="886" t="str">
        <f>IF(ISBLANK(YourData!$U71),"",YourData!$U71)</f>
        <v>20-Jul</v>
      </c>
      <c r="V1089" s="878">
        <f>IF(ISBLANK(YourData!$V71),"",YourData!$V71)</f>
        <v>15</v>
      </c>
      <c r="W1089" s="36"/>
      <c r="X1089" s="125"/>
      <c r="Y1089" s="878"/>
      <c r="Z1089" s="36"/>
      <c r="AA1089" s="125"/>
      <c r="AB1089" s="878"/>
    </row>
    <row r="1090" spans="1:33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>
        <f>IF(ISBLANK(YourData!$T72),"",YourData!$T72)</f>
        <v>23463.694086696014</v>
      </c>
      <c r="U1090" s="886" t="str">
        <f>IF(ISBLANK(YourData!$U72),"",YourData!$U72)</f>
        <v>20-Jul</v>
      </c>
      <c r="V1090" s="878">
        <f>IF(ISBLANK(YourData!$V72),"",YourData!$V72)</f>
        <v>15</v>
      </c>
      <c r="W1090" s="36"/>
      <c r="X1090" s="125"/>
      <c r="Y1090" s="878"/>
      <c r="Z1090" s="36"/>
      <c r="AA1090" s="125"/>
      <c r="AB1090" s="878"/>
    </row>
    <row r="1091" spans="1:33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>
        <f>IF(ISBLANK(YourData!$T73),"",YourData!$T73)</f>
        <v>23463.694086696527</v>
      </c>
      <c r="U1091" s="886" t="str">
        <f>IF(ISBLANK(YourData!$U73),"",YourData!$U73)</f>
        <v>20-Jul</v>
      </c>
      <c r="V1091" s="878">
        <f>IF(ISBLANK(YourData!$V73),"",YourData!$V73)</f>
        <v>15</v>
      </c>
      <c r="W1091" s="36"/>
      <c r="X1091" s="125"/>
      <c r="Y1091" s="878"/>
      <c r="Z1091" s="36"/>
      <c r="AA1091" s="125"/>
      <c r="AB1091" s="878"/>
    </row>
    <row r="1092" spans="1:33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>
        <f>IF(ISBLANK(YourData!$T74),"",YourData!$T74)</f>
        <v>19795.778871156166</v>
      </c>
      <c r="U1092" s="886" t="str">
        <f>IF(ISBLANK(YourData!$U74),"",YourData!$U74)</f>
        <v>20-Jul</v>
      </c>
      <c r="V1092" s="878">
        <f>IF(ISBLANK(YourData!$V74),"",YourData!$V74)</f>
        <v>15</v>
      </c>
      <c r="W1092" s="36"/>
      <c r="X1092" s="125"/>
      <c r="Y1092" s="878"/>
      <c r="Z1092" s="36"/>
      <c r="AA1092" s="125"/>
      <c r="AB1092" s="878"/>
    </row>
    <row r="1093" spans="1:33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>
        <f>IF(ISBLANK(YourData!$T75),"",YourData!$T75)</f>
        <v>22227.948962597715</v>
      </c>
      <c r="U1093" s="886" t="str">
        <f>IF(ISBLANK(YourData!$U75),"",YourData!$U75)</f>
        <v>20-Jul</v>
      </c>
      <c r="V1093" s="878">
        <f>IF(ISBLANK(YourData!$V75),"",YourData!$V75)</f>
        <v>16</v>
      </c>
      <c r="W1093" s="36"/>
      <c r="X1093" s="125"/>
      <c r="Y1093" s="878"/>
      <c r="Z1093" s="36"/>
      <c r="AA1093" s="125"/>
      <c r="AB1093" s="878"/>
    </row>
    <row r="1094" spans="1:33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>
        <f>IF(ISBLANK(YourData!$T76),"",YourData!$T76)</f>
        <v>20012.46101380371</v>
      </c>
      <c r="U1094" s="886" t="str">
        <f>IF(ISBLANK(YourData!$U76),"",YourData!$U76)</f>
        <v>30-Jul</v>
      </c>
      <c r="V1094" s="878">
        <f>IF(ISBLANK(YourData!$V76),"",YourData!$V76)</f>
        <v>16</v>
      </c>
      <c r="W1094" s="36"/>
      <c r="X1094" s="125"/>
      <c r="Y1094" s="878"/>
      <c r="Z1094" s="36"/>
      <c r="AA1094" s="125"/>
      <c r="AB1094" s="878"/>
    </row>
    <row r="1095" spans="1:33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>
        <f>IF(ISBLANK(YourData!$T77),"",YourData!$T77)</f>
        <v>19901.788214683849</v>
      </c>
      <c r="U1095" s="886" t="str">
        <f>IF(ISBLANK(YourData!$U77),"",YourData!$U77)</f>
        <v>20-Jul</v>
      </c>
      <c r="V1095" s="878">
        <f>IF(ISBLANK(YourData!$V77),"",YourData!$V77)</f>
        <v>15</v>
      </c>
      <c r="W1095" s="36"/>
      <c r="X1095" s="125"/>
      <c r="Y1095" s="878"/>
      <c r="Z1095" s="36"/>
      <c r="AA1095" s="125"/>
      <c r="AB1095" s="878"/>
    </row>
    <row r="1096" spans="1:33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>
        <f>IF(ISBLANK(YourData!$T78),"",YourData!$T78)</f>
        <v>19599.061322804799</v>
      </c>
      <c r="U1096" s="886" t="str">
        <f>IF(ISBLANK(YourData!$U78),"",YourData!$U78)</f>
        <v>20-Jul</v>
      </c>
      <c r="V1096" s="878">
        <f>IF(ISBLANK(YourData!$V78),"",YourData!$V78)</f>
        <v>15</v>
      </c>
      <c r="W1096" s="36"/>
      <c r="X1096" s="125"/>
      <c r="Y1096" s="878"/>
      <c r="Z1096" s="36"/>
      <c r="AA1096" s="125"/>
      <c r="AB1096" s="878"/>
    </row>
    <row r="1097" spans="1:33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>
        <f>IF(ISBLANK(YourData!$T79),"",YourData!$T79)</f>
        <v>19657.368171464946</v>
      </c>
      <c r="U1097" s="886" t="str">
        <f>IF(ISBLANK(YourData!$U79),"",YourData!$U79)</f>
        <v>20-Jul</v>
      </c>
      <c r="V1097" s="878">
        <f>IF(ISBLANK(YourData!$V79),"",YourData!$V79)</f>
        <v>15</v>
      </c>
      <c r="W1097" s="36"/>
      <c r="X1097" s="125"/>
      <c r="Y1097" s="878"/>
      <c r="Z1097" s="36"/>
      <c r="AA1097" s="125"/>
      <c r="AB1097" s="878"/>
    </row>
    <row r="1098" spans="1:33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>
        <f>IF(ISBLANK(YourData!$T80),"",YourData!$T80)</f>
        <v>19813.041085626395</v>
      </c>
      <c r="U1098" s="886" t="str">
        <f>IF(ISBLANK(YourData!$U80),"",YourData!$U80)</f>
        <v>20-Jul</v>
      </c>
      <c r="V1098" s="878">
        <f>IF(ISBLANK(YourData!$V80),"",YourData!$V80)</f>
        <v>15</v>
      </c>
      <c r="W1098" s="36"/>
      <c r="X1098" s="125"/>
      <c r="Y1098" s="878"/>
      <c r="Z1098" s="36"/>
      <c r="AA1098" s="125"/>
      <c r="AB1098" s="878"/>
    </row>
    <row r="1099" spans="1:33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>
        <f>IF(ISBLANK(YourData!$T81),"",YourData!$T81)</f>
        <v>19538.889283438089</v>
      </c>
      <c r="U1099" s="886" t="str">
        <f>IF(ISBLANK(YourData!$U81),"",YourData!$U81)</f>
        <v>20-Jul</v>
      </c>
      <c r="V1099" s="878">
        <f>IF(ISBLANK(YourData!$V81),"",YourData!$V81)</f>
        <v>15</v>
      </c>
      <c r="W1099" s="36"/>
      <c r="X1099" s="125"/>
      <c r="Y1099" s="878"/>
      <c r="Z1099" s="36"/>
      <c r="AA1099" s="125"/>
      <c r="AB1099" s="878"/>
    </row>
    <row r="1100" spans="1:33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1:33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1:33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1:33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1:33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1:33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1:33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33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OS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33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>
        <f>IF(ISBLANK(YourData!$W62),"",YourData!$W62)</f>
        <v>10596.29529817346</v>
      </c>
      <c r="U1110" s="886" t="str">
        <f>IF(ISBLANK(YourData!$X62),"",YourData!$X62)</f>
        <v>10-Jul</v>
      </c>
      <c r="V1110" s="878">
        <f>IF(ISBLANK(YourData!$Y62),"",YourData!$Y62)</f>
        <v>13</v>
      </c>
      <c r="W1110" s="36"/>
      <c r="X1110" s="125"/>
      <c r="Y1110" s="878"/>
      <c r="Z1110" s="36"/>
      <c r="AA1110" s="125"/>
      <c r="AB1110" s="878"/>
    </row>
    <row r="1111" spans="1:33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>
        <f>IF(ISBLANK(YourData!$W63),"",YourData!$W63)</f>
        <v>16645.113848390782</v>
      </c>
      <c r="U1111" s="886" t="str">
        <f>IF(ISBLANK(YourData!$X63),"",YourData!$X63)</f>
        <v>04-Aug</v>
      </c>
      <c r="V1111" s="878">
        <f>IF(ISBLANK(YourData!$Y63),"",YourData!$Y63)</f>
        <v>15</v>
      </c>
      <c r="W1111" s="36"/>
      <c r="X1111" s="125"/>
      <c r="Y1111" s="878"/>
      <c r="Z1111" s="36"/>
      <c r="AA1111" s="125"/>
      <c r="AB1111" s="878"/>
    </row>
    <row r="1112" spans="1:33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>
        <f>IF(ISBLANK(YourData!$W64),"",YourData!$W64)</f>
        <v>22755.867250174771</v>
      </c>
      <c r="U1112" s="886" t="str">
        <f>IF(ISBLANK(YourData!$X64),"",YourData!$X64)</f>
        <v>02-Oct</v>
      </c>
      <c r="V1112" s="878">
        <f>IF(ISBLANK(YourData!$Y64),"",YourData!$Y64)</f>
        <v>10</v>
      </c>
      <c r="W1112" s="36"/>
      <c r="X1112" s="125"/>
      <c r="Y1112" s="878"/>
      <c r="Z1112" s="36"/>
      <c r="AA1112" s="125"/>
      <c r="AB1112" s="878"/>
    </row>
    <row r="1113" spans="1:33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>
        <f>IF(ISBLANK(YourData!$W65),"",YourData!$W65)</f>
        <v>27596.700484402732</v>
      </c>
      <c r="U1113" s="886" t="str">
        <f>IF(ISBLANK(YourData!$X65),"",YourData!$X65)</f>
        <v>18-Sep</v>
      </c>
      <c r="V1113" s="878">
        <f>IF(ISBLANK(YourData!$Y65),"",YourData!$Y65)</f>
        <v>16</v>
      </c>
      <c r="W1113" s="36"/>
      <c r="X1113" s="125"/>
      <c r="Y1113" s="878"/>
      <c r="Z1113" s="36"/>
      <c r="AA1113" s="125"/>
      <c r="AB1113" s="878"/>
    </row>
    <row r="1114" spans="1:33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>
        <f>IF(ISBLANK(YourData!$W66),"",YourData!$W66)</f>
        <v>24435.797788269549</v>
      </c>
      <c r="U1114" s="886" t="str">
        <f>IF(ISBLANK(YourData!$X66),"",YourData!$X66)</f>
        <v>02-Oct</v>
      </c>
      <c r="V1114" s="878">
        <f>IF(ISBLANK(YourData!$Y66),"",YourData!$Y66)</f>
        <v>10</v>
      </c>
      <c r="W1114" s="36"/>
      <c r="X1114" s="125"/>
      <c r="Y1114" s="878"/>
      <c r="Z1114" s="36"/>
      <c r="AA1114" s="125"/>
      <c r="AB1114" s="878"/>
    </row>
    <row r="1115" spans="1:33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>
        <f>IF(ISBLANK(YourData!$W67),"",YourData!$W67)</f>
        <v>10596.867715247454</v>
      </c>
      <c r="U1115" s="886" t="str">
        <f>IF(ISBLANK(YourData!$X67),"",YourData!$X67)</f>
        <v>10-Jul</v>
      </c>
      <c r="V1115" s="878">
        <f>IF(ISBLANK(YourData!$Y67),"",YourData!$Y67)</f>
        <v>13</v>
      </c>
      <c r="W1115" s="36"/>
      <c r="X1115" s="125"/>
      <c r="Y1115" s="878"/>
      <c r="Z1115" s="36"/>
      <c r="AA1115" s="125"/>
      <c r="AB1115" s="878"/>
    </row>
    <row r="1116" spans="1:33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>
        <f>IF(ISBLANK(YourData!$W68),"",YourData!$W68)</f>
        <v>8908.3109457046012</v>
      </c>
      <c r="U1116" s="886" t="str">
        <f>IF(ISBLANK(YourData!$X68),"",YourData!$X68)</f>
        <v>02-Oct</v>
      </c>
      <c r="V1116" s="878">
        <f>IF(ISBLANK(YourData!$Y68),"",YourData!$Y68)</f>
        <v>10</v>
      </c>
      <c r="W1116" s="36"/>
      <c r="X1116" s="125"/>
      <c r="Y1116" s="878"/>
      <c r="Z1116" s="36"/>
      <c r="AA1116" s="125"/>
      <c r="AB1116" s="878"/>
    </row>
    <row r="1117" spans="1:33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>
        <f>IF(ISBLANK(YourData!$W69),"",YourData!$W69)</f>
        <v>22715.837179116537</v>
      </c>
      <c r="U1117" s="886" t="str">
        <f>IF(ISBLANK(YourData!$X69),"",YourData!$X69)</f>
        <v>17-Jun</v>
      </c>
      <c r="V1117" s="878">
        <f>IF(ISBLANK(YourData!$Y69),"",YourData!$Y69)</f>
        <v>16</v>
      </c>
      <c r="W1117" s="36"/>
      <c r="X1117" s="125"/>
      <c r="Y1117" s="878"/>
      <c r="Z1117" s="36"/>
      <c r="AA1117" s="125"/>
      <c r="AB1117" s="878"/>
    </row>
    <row r="1118" spans="1:33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>
        <f>IF(ISBLANK(YourData!$W70),"",YourData!$W70)</f>
        <v>22715.837179116537</v>
      </c>
      <c r="U1118" s="886" t="str">
        <f>IF(ISBLANK(YourData!$X70),"",YourData!$X70)</f>
        <v>17-Jun</v>
      </c>
      <c r="V1118" s="878">
        <f>IF(ISBLANK(YourData!$Y70),"",YourData!$Y70)</f>
        <v>16</v>
      </c>
      <c r="W1118" s="36"/>
      <c r="X1118" s="125"/>
      <c r="Y1118" s="878"/>
      <c r="Z1118" s="36"/>
      <c r="AA1118" s="125"/>
      <c r="AB1118" s="878"/>
    </row>
    <row r="1119" spans="1:33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>
        <f>IF(ISBLANK(YourData!$W71),"",YourData!$W71)</f>
        <v>10596.295298173369</v>
      </c>
      <c r="U1119" s="886" t="str">
        <f>IF(ISBLANK(YourData!$X71),"",YourData!$X71)</f>
        <v>10-Jul</v>
      </c>
      <c r="V1119" s="878">
        <f>IF(ISBLANK(YourData!$Y71),"",YourData!$Y71)</f>
        <v>13</v>
      </c>
      <c r="W1119" s="36"/>
      <c r="X1119" s="125"/>
      <c r="Y1119" s="878"/>
      <c r="Z1119" s="36"/>
      <c r="AA1119" s="125"/>
      <c r="AB1119" s="878"/>
    </row>
    <row r="1120" spans="1:33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>
        <f>IF(ISBLANK(YourData!$W72),"",YourData!$W72)</f>
        <v>11373.717900767882</v>
      </c>
      <c r="U1120" s="886" t="str">
        <f>IF(ISBLANK(YourData!$X72),"",YourData!$X72)</f>
        <v>24-Oct</v>
      </c>
      <c r="V1120" s="878">
        <f>IF(ISBLANK(YourData!$Y72),"",YourData!$Y72)</f>
        <v>13</v>
      </c>
      <c r="W1120" s="36"/>
      <c r="X1120" s="125"/>
      <c r="Y1120" s="878"/>
      <c r="Z1120" s="36"/>
      <c r="AA1120" s="125"/>
      <c r="AB1120" s="878"/>
    </row>
    <row r="1121" spans="1:30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>
        <f>IF(ISBLANK(YourData!$W73),"",YourData!$W73)</f>
        <v>10596.295298173616</v>
      </c>
      <c r="U1121" s="886" t="str">
        <f>IF(ISBLANK(YourData!$X73),"",YourData!$X73)</f>
        <v>10-Jul</v>
      </c>
      <c r="V1121" s="878">
        <f>IF(ISBLANK(YourData!$Y73),"",YourData!$Y73)</f>
        <v>13</v>
      </c>
      <c r="W1121" s="36"/>
      <c r="X1121" s="125"/>
      <c r="Y1121" s="878"/>
      <c r="Z1121" s="36"/>
      <c r="AA1121" s="125"/>
      <c r="AB1121" s="878"/>
    </row>
    <row r="1122" spans="1:30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>
        <f>IF(ISBLANK(YourData!$W74),"",YourData!$W74)</f>
        <v>7908.9775784557996</v>
      </c>
      <c r="U1122" s="886" t="str">
        <f>IF(ISBLANK(YourData!$X74),"",YourData!$X74)</f>
        <v>29-Jun</v>
      </c>
      <c r="V1122" s="878">
        <f>IF(ISBLANK(YourData!$Y74),"",YourData!$Y74)</f>
        <v>16</v>
      </c>
      <c r="W1122" s="36"/>
      <c r="X1122" s="125"/>
      <c r="Y1122" s="878"/>
      <c r="Z1122" s="36"/>
      <c r="AA1122" s="125"/>
      <c r="AB1122" s="878"/>
    </row>
    <row r="1123" spans="1:30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>
        <f>IF(ISBLANK(YourData!$W75),"",YourData!$W75)</f>
        <v>9048.2118954287907</v>
      </c>
      <c r="U1123" s="886" t="str">
        <f>IF(ISBLANK(YourData!$X75),"",YourData!$X75)</f>
        <v>20-Apr</v>
      </c>
      <c r="V1123" s="878">
        <f>IF(ISBLANK(YourData!$Y75),"",YourData!$Y75)</f>
        <v>1</v>
      </c>
      <c r="W1123" s="36"/>
      <c r="X1123" s="125"/>
      <c r="Y1123" s="878"/>
      <c r="Z1123" s="36"/>
      <c r="AA1123" s="125"/>
      <c r="AB1123" s="878"/>
    </row>
    <row r="1124" spans="1:30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>
        <f>IF(ISBLANK(YourData!$W76),"",YourData!$W76)</f>
        <v>7785.2374354168951</v>
      </c>
      <c r="U1124" s="886" t="str">
        <f>IF(ISBLANK(YourData!$X76),"",YourData!$X76)</f>
        <v>29-Jun</v>
      </c>
      <c r="V1124" s="878">
        <f>IF(ISBLANK(YourData!$Y76),"",YourData!$Y76)</f>
        <v>16</v>
      </c>
      <c r="W1124" s="36"/>
      <c r="X1124" s="125"/>
      <c r="Y1124" s="878"/>
      <c r="Z1124" s="36"/>
      <c r="AA1124" s="125"/>
      <c r="AB1124" s="878"/>
    </row>
    <row r="1125" spans="1:30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>
        <f>IF(ISBLANK(YourData!$W77),"",YourData!$W77)</f>
        <v>7850.1813418618249</v>
      </c>
      <c r="U1125" s="886" t="str">
        <f>IF(ISBLANK(YourData!$X77),"",YourData!$X77)</f>
        <v>29-Jun</v>
      </c>
      <c r="V1125" s="878">
        <f>IF(ISBLANK(YourData!$Y77),"",YourData!$Y77)</f>
        <v>16</v>
      </c>
      <c r="W1125" s="36"/>
      <c r="X1125" s="125"/>
      <c r="Y1125" s="878"/>
      <c r="Z1125" s="36"/>
      <c r="AA1125" s="125"/>
      <c r="AB1125" s="878"/>
    </row>
    <row r="1126" spans="1:30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>
        <f>IF(ISBLANK(YourData!$W78),"",YourData!$W78)</f>
        <v>8006.5357830712182</v>
      </c>
      <c r="U1126" s="886" t="str">
        <f>IF(ISBLANK(YourData!$X78),"",YourData!$X78)</f>
        <v>29-Jun</v>
      </c>
      <c r="V1126" s="878">
        <f>IF(ISBLANK(YourData!$Y78),"",YourData!$Y78)</f>
        <v>16</v>
      </c>
      <c r="W1126" s="36"/>
      <c r="X1126" s="125"/>
      <c r="Y1126" s="878"/>
      <c r="Z1126" s="36"/>
      <c r="AA1126" s="125"/>
      <c r="AB1126" s="878"/>
    </row>
    <row r="1127" spans="1:30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>
        <f>IF(ISBLANK(YourData!$W79),"",YourData!$W79)</f>
        <v>165.02446197716563</v>
      </c>
      <c r="U1127" s="886" t="str">
        <f>IF(ISBLANK(YourData!$X79),"",YourData!$X79)</f>
        <v>09-Mar</v>
      </c>
      <c r="V1127" s="878">
        <f>IF(ISBLANK(YourData!$Y79),"",YourData!$Y79)</f>
        <v>11</v>
      </c>
      <c r="W1127" s="36"/>
      <c r="X1127" s="125"/>
      <c r="Y1127" s="878"/>
      <c r="Z1127" s="36"/>
      <c r="AA1127" s="125"/>
      <c r="AB1127" s="878"/>
    </row>
    <row r="1128" spans="1:30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>
        <f>IF(ISBLANK(YourData!$W80),"",YourData!$W80)</f>
        <v>1731.9221910734807</v>
      </c>
      <c r="U1128" s="886" t="str">
        <f>IF(ISBLANK(YourData!$X80),"",YourData!$X80)</f>
        <v>09-Mar</v>
      </c>
      <c r="V1128" s="878">
        <f>IF(ISBLANK(YourData!$Y80),"",YourData!$Y80)</f>
        <v>10</v>
      </c>
      <c r="W1128" s="36"/>
      <c r="X1128" s="125"/>
      <c r="Y1128" s="878"/>
      <c r="Z1128" s="36"/>
      <c r="AA1128" s="125"/>
      <c r="AB1128" s="878"/>
    </row>
    <row r="1129" spans="1:30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>
        <f>IF(ISBLANK(YourData!$W81),"",YourData!$W81)</f>
        <v>1.1823431123048067E-11</v>
      </c>
      <c r="U1129" s="886" t="str">
        <f>IF(ISBLANK(YourData!$X81),"",YourData!$X81)</f>
        <v>23-Oct</v>
      </c>
      <c r="V1129" s="878">
        <f>IF(ISBLANK(YourData!$Y81),"",YourData!$Y81)</f>
        <v>15</v>
      </c>
      <c r="W1129" s="36"/>
      <c r="X1129" s="125"/>
      <c r="Y1129" s="878"/>
      <c r="Z1129" s="36"/>
      <c r="AA1129" s="125"/>
      <c r="AB1129" s="878"/>
    </row>
    <row r="1130" spans="1:30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1:30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1:30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1:30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1:30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1:30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1:30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30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OS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30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>
        <f>IF(ISBLANK(YourData!$Z62),"",YourData!$Z62)</f>
        <v>33059.131596184387</v>
      </c>
      <c r="U1140" s="886" t="str">
        <f>IF(ISBLANK(YourData!$AA62),"",YourData!$AA62)</f>
        <v>20-Jul</v>
      </c>
      <c r="V1140" s="887">
        <f>IF(ISBLANK(YourData!$AB62),"",YourData!$AB62)</f>
        <v>15</v>
      </c>
      <c r="W1140" s="36"/>
      <c r="X1140" s="125"/>
      <c r="Y1140" s="878"/>
      <c r="Z1140" s="36"/>
      <c r="AA1140" s="125"/>
      <c r="AB1140" s="878"/>
    </row>
    <row r="1141" spans="1:30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>
        <f>IF(ISBLANK(YourData!$Z63),"",YourData!$Z63)</f>
        <v>37373.129739375217</v>
      </c>
      <c r="U1141" s="886" t="str">
        <f>IF(ISBLANK(YourData!$AA63),"",YourData!$AA63)</f>
        <v>17-Sep</v>
      </c>
      <c r="V1141" s="887">
        <f>IF(ISBLANK(YourData!$AB63),"",YourData!$AB63)</f>
        <v>15</v>
      </c>
      <c r="W1141" s="36"/>
      <c r="X1141" s="125"/>
      <c r="Y1141" s="878"/>
      <c r="Z1141" s="36"/>
      <c r="AA1141" s="125"/>
      <c r="AB1141" s="878"/>
    </row>
    <row r="1142" spans="1:30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>
        <f>IF(ISBLANK(YourData!$Z64),"",YourData!$Z64)</f>
        <v>40096.66450346692</v>
      </c>
      <c r="U1142" s="886" t="str">
        <f>IF(ISBLANK(YourData!$AA64),"",YourData!$AA64)</f>
        <v>02-Oct</v>
      </c>
      <c r="V1142" s="887">
        <f>IF(ISBLANK(YourData!$AB64),"",YourData!$AB64)</f>
        <v>10</v>
      </c>
      <c r="W1142" s="36"/>
      <c r="X1142" s="125"/>
      <c r="Y1142" s="878"/>
      <c r="Z1142" s="36"/>
      <c r="AA1142" s="125"/>
      <c r="AB1142" s="878"/>
    </row>
    <row r="1143" spans="1:30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>
        <f>IF(ISBLANK(YourData!$Z65),"",YourData!$Z65)</f>
        <v>43597.944904315256</v>
      </c>
      <c r="U1143" s="886" t="str">
        <f>IF(ISBLANK(YourData!$AA65),"",YourData!$AA65)</f>
        <v>02-Oct</v>
      </c>
      <c r="V1143" s="887">
        <f>IF(ISBLANK(YourData!$AB65),"",YourData!$AB65)</f>
        <v>9</v>
      </c>
      <c r="W1143" s="36"/>
      <c r="X1143" s="125"/>
      <c r="Y1143" s="878"/>
      <c r="Z1143" s="36"/>
      <c r="AA1143" s="125"/>
      <c r="AB1143" s="878"/>
    </row>
    <row r="1144" spans="1:30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>
        <f>IF(ISBLANK(YourData!$Z66),"",YourData!$Z66)</f>
        <v>41608.477910752546</v>
      </c>
      <c r="U1144" s="886" t="str">
        <f>IF(ISBLANK(YourData!$AA66),"",YourData!$AA66)</f>
        <v>02-Oct</v>
      </c>
      <c r="V1144" s="887">
        <f>IF(ISBLANK(YourData!$AB66),"",YourData!$AB66)</f>
        <v>10</v>
      </c>
      <c r="W1144" s="36"/>
      <c r="X1144" s="125"/>
      <c r="Y1144" s="878"/>
      <c r="Z1144" s="36"/>
      <c r="AA1144" s="125"/>
      <c r="AB1144" s="878"/>
    </row>
    <row r="1145" spans="1:30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>
        <f>IF(ISBLANK(YourData!$Z67),"",YourData!$Z67)</f>
        <v>33059.098195552026</v>
      </c>
      <c r="U1145" s="886" t="str">
        <f>IF(ISBLANK(YourData!$AA67),"",YourData!$AA67)</f>
        <v>20-Jul</v>
      </c>
      <c r="V1145" s="887">
        <f>IF(ISBLANK(YourData!$AB67),"",YourData!$AB67)</f>
        <v>15</v>
      </c>
      <c r="W1145" s="36"/>
      <c r="X1145" s="125"/>
      <c r="Y1145" s="878"/>
      <c r="Z1145" s="36"/>
      <c r="AA1145" s="125"/>
      <c r="AB1145" s="878"/>
    </row>
    <row r="1146" spans="1:30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>
        <f>IF(ISBLANK(YourData!$Z68),"",YourData!$Z68)</f>
        <v>38692.080186578118</v>
      </c>
      <c r="U1146" s="886" t="str">
        <f>IF(ISBLANK(YourData!$AA68),"",YourData!$AA68)</f>
        <v>02-Oct</v>
      </c>
      <c r="V1146" s="887">
        <f>IF(ISBLANK(YourData!$AB68),"",YourData!$AB68)</f>
        <v>11</v>
      </c>
      <c r="W1146" s="36"/>
      <c r="X1146" s="125"/>
      <c r="Y1146" s="878"/>
      <c r="Z1146" s="36"/>
      <c r="AA1146" s="125"/>
      <c r="AB1146" s="878"/>
    </row>
    <row r="1147" spans="1:30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>
        <f>IF(ISBLANK(YourData!$Z69),"",YourData!$Z69)</f>
        <v>39122.29538524407</v>
      </c>
      <c r="U1147" s="886" t="str">
        <f>IF(ISBLANK(YourData!$AA69),"",YourData!$AA69)</f>
        <v>25-Oct</v>
      </c>
      <c r="V1147" s="887">
        <f>IF(ISBLANK(YourData!$AB69),"",YourData!$AB69)</f>
        <v>15</v>
      </c>
      <c r="W1147" s="36"/>
      <c r="X1147" s="125"/>
      <c r="Y1147" s="878"/>
      <c r="Z1147" s="36"/>
      <c r="AA1147" s="125"/>
      <c r="AB1147" s="878"/>
    </row>
    <row r="1148" spans="1:30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>
        <f>IF(ISBLANK(YourData!$Z70),"",YourData!$Z70)</f>
        <v>39122.29538524407</v>
      </c>
      <c r="U1148" s="886" t="str">
        <f>IF(ISBLANK(YourData!$AA70),"",YourData!$AA70)</f>
        <v>25-Oct</v>
      </c>
      <c r="V1148" s="887">
        <f>IF(ISBLANK(YourData!$AB70),"",YourData!$AB70)</f>
        <v>15</v>
      </c>
      <c r="W1148" s="36"/>
      <c r="X1148" s="125"/>
      <c r="Y1148" s="878"/>
      <c r="Z1148" s="36"/>
      <c r="AA1148" s="125"/>
      <c r="AB1148" s="878"/>
    </row>
    <row r="1149" spans="1:30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>
        <f>IF(ISBLANK(YourData!$Z71),"",YourData!$Z71)</f>
        <v>33059.131596184285</v>
      </c>
      <c r="U1149" s="886" t="str">
        <f>IF(ISBLANK(YourData!$AA71),"",YourData!$AA71)</f>
        <v>20-Jul</v>
      </c>
      <c r="V1149" s="887">
        <f>IF(ISBLANK(YourData!$AB71),"",YourData!$AB71)</f>
        <v>15</v>
      </c>
      <c r="W1149" s="36"/>
      <c r="X1149" s="125"/>
      <c r="Y1149" s="878"/>
      <c r="Z1149" s="36"/>
      <c r="AA1149" s="125"/>
      <c r="AB1149" s="878"/>
    </row>
    <row r="1150" spans="1:30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>
        <f>IF(ISBLANK(YourData!$Z72),"",YourData!$Z72)</f>
        <v>33059.131596184176</v>
      </c>
      <c r="U1150" s="886" t="str">
        <f>IF(ISBLANK(YourData!$AA72),"",YourData!$AA72)</f>
        <v>20-Jul</v>
      </c>
      <c r="V1150" s="887">
        <f>IF(ISBLANK(YourData!$AB72),"",YourData!$AB72)</f>
        <v>15</v>
      </c>
      <c r="W1150" s="36"/>
      <c r="X1150" s="125"/>
      <c r="Y1150" s="878"/>
      <c r="Z1150" s="36"/>
      <c r="AA1150" s="125"/>
      <c r="AB1150" s="878"/>
    </row>
    <row r="1151" spans="1:30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>
        <f>IF(ISBLANK(YourData!$Z73),"",YourData!$Z73)</f>
        <v>33059.131596184452</v>
      </c>
      <c r="U1151" s="886" t="str">
        <f>IF(ISBLANK(YourData!$AA73),"",YourData!$AA73)</f>
        <v>20-Jul</v>
      </c>
      <c r="V1151" s="887">
        <f>IF(ISBLANK(YourData!$AB73),"",YourData!$AB73)</f>
        <v>15</v>
      </c>
      <c r="W1151" s="36"/>
      <c r="X1151" s="125"/>
      <c r="Y1151" s="878"/>
      <c r="Z1151" s="36"/>
      <c r="AA1151" s="125"/>
      <c r="AB1151" s="878"/>
    </row>
    <row r="1152" spans="1:30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>
        <f>IF(ISBLANK(YourData!$Z74),"",YourData!$Z74)</f>
        <v>27656.384975967103</v>
      </c>
      <c r="U1152" s="886" t="str">
        <f>IF(ISBLANK(YourData!$AA74),"",YourData!$AA74)</f>
        <v>29-Jun</v>
      </c>
      <c r="V1152" s="887">
        <f>IF(ISBLANK(YourData!$AB74),"",YourData!$AB74)</f>
        <v>16</v>
      </c>
      <c r="W1152" s="36"/>
      <c r="X1152" s="125"/>
      <c r="Y1152" s="878"/>
      <c r="Z1152" s="36"/>
      <c r="AA1152" s="125"/>
      <c r="AB1152" s="878"/>
    </row>
    <row r="1153" spans="1:28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>
        <f>IF(ISBLANK(YourData!$Z75),"",YourData!$Z75)</f>
        <v>31194.489709234629</v>
      </c>
      <c r="U1153" s="886" t="str">
        <f>IF(ISBLANK(YourData!$AA75),"",YourData!$AA75)</f>
        <v>17-Jun</v>
      </c>
      <c r="V1153" s="887">
        <f>IF(ISBLANK(YourData!$AB75),"",YourData!$AB75)</f>
        <v>14</v>
      </c>
      <c r="W1153" s="36"/>
      <c r="X1153" s="125"/>
      <c r="Y1153" s="878"/>
      <c r="Z1153" s="36"/>
      <c r="AA1153" s="125"/>
      <c r="AB1153" s="878"/>
    </row>
    <row r="1154" spans="1:28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>
        <f>IF(ISBLANK(YourData!$Z76),"",YourData!$Z76)</f>
        <v>27731.138064104824</v>
      </c>
      <c r="U1154" s="886" t="str">
        <f>IF(ISBLANK(YourData!$AA76),"",YourData!$AA76)</f>
        <v>29-Jun</v>
      </c>
      <c r="V1154" s="887">
        <f>IF(ISBLANK(YourData!$AB76),"",YourData!$AB76)</f>
        <v>16</v>
      </c>
      <c r="W1154" s="36"/>
      <c r="X1154" s="125"/>
      <c r="Y1154" s="878"/>
      <c r="Z1154" s="36"/>
      <c r="AA1154" s="125"/>
      <c r="AB1154" s="878"/>
    </row>
    <row r="1155" spans="1:28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>
        <f>IF(ISBLANK(YourData!$Z77),"",YourData!$Z77)</f>
        <v>27698.350646599745</v>
      </c>
      <c r="U1155" s="886" t="str">
        <f>IF(ISBLANK(YourData!$AA77),"",YourData!$AA77)</f>
        <v>29-Jun</v>
      </c>
      <c r="V1155" s="887">
        <f>IF(ISBLANK(YourData!$AB77),"",YourData!$AB77)</f>
        <v>16</v>
      </c>
      <c r="W1155" s="36"/>
      <c r="X1155" s="125"/>
      <c r="Y1155" s="878"/>
      <c r="Z1155" s="36"/>
      <c r="AA1155" s="125"/>
      <c r="AB1155" s="878"/>
    </row>
    <row r="1156" spans="1:28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>
        <f>IF(ISBLANK(YourData!$Z78),"",YourData!$Z78)</f>
        <v>27564.79756733809</v>
      </c>
      <c r="U1156" s="886" t="str">
        <f>IF(ISBLANK(YourData!$AA78),"",YourData!$AA78)</f>
        <v>29-Jun</v>
      </c>
      <c r="V1156" s="887">
        <f>IF(ISBLANK(YourData!$AB78),"",YourData!$AB78)</f>
        <v>16</v>
      </c>
      <c r="W1156" s="36"/>
      <c r="X1156" s="125"/>
      <c r="Y1156" s="878"/>
      <c r="Z1156" s="36"/>
      <c r="AA1156" s="125"/>
      <c r="AB1156" s="878"/>
    </row>
    <row r="1157" spans="1:28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>
        <f>IF(ISBLANK(YourData!$Z79),"",YourData!$Z79)</f>
        <v>19657.36817146495</v>
      </c>
      <c r="U1157" s="886" t="str">
        <f>IF(ISBLANK(YourData!$AA79),"",YourData!$AA79)</f>
        <v>20-Jul</v>
      </c>
      <c r="V1157" s="887">
        <f>IF(ISBLANK(YourData!$AB79),"",YourData!$AB79)</f>
        <v>15</v>
      </c>
      <c r="W1157" s="36"/>
      <c r="X1157" s="125"/>
      <c r="Y1157" s="878"/>
      <c r="Z1157" s="36"/>
      <c r="AA1157" s="125"/>
      <c r="AB1157" s="878"/>
    </row>
    <row r="1158" spans="1:28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>
        <f>IF(ISBLANK(YourData!$Z80),"",YourData!$Z80)</f>
        <v>19813.041085626395</v>
      </c>
      <c r="U1158" s="886" t="str">
        <f>IF(ISBLANK(YourData!$AA80),"",YourData!$AA80)</f>
        <v>20-Jul</v>
      </c>
      <c r="V1158" s="887">
        <f>IF(ISBLANK(YourData!$AB80),"",YourData!$AB80)</f>
        <v>15</v>
      </c>
      <c r="W1158" s="36"/>
      <c r="X1158" s="125"/>
      <c r="Y1158" s="878"/>
      <c r="Z1158" s="36"/>
      <c r="AA1158" s="125"/>
      <c r="AB1158" s="878"/>
    </row>
    <row r="1159" spans="1:28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>
        <f>IF(ISBLANK(YourData!$Z81),"",YourData!$Z81)</f>
        <v>19538.889283438089</v>
      </c>
      <c r="U1159" s="886" t="str">
        <f>IF(ISBLANK(YourData!$AA81),"",YourData!$AA81)</f>
        <v>20-Jul</v>
      </c>
      <c r="V1159" s="887">
        <f>IF(ISBLANK(YourData!$AB81),"",YourData!$AB81)</f>
        <v>15</v>
      </c>
      <c r="W1159" s="36"/>
      <c r="X1159" s="125"/>
      <c r="Y1159" s="878"/>
      <c r="Z1159" s="36"/>
      <c r="AA1159" s="125"/>
      <c r="AB1159" s="878"/>
    </row>
    <row r="1160" spans="1:28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1:28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1:28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1:28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1:28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1:28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28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1:28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1:28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1:28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OS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>
        <f>IF(ISBLANK(YourData!$AC62),"",YourData!$AC62)</f>
        <v>34.774999999999999</v>
      </c>
      <c r="U1170" s="886" t="str">
        <f>IF(ISBLANK(YourData!$AD62),"",YourData!$AD62)</f>
        <v>20-Jul</v>
      </c>
      <c r="V1170" s="887">
        <f>IF(ISBLANK(YourData!$AE62),"",YourData!$AE62)</f>
        <v>15</v>
      </c>
      <c r="W1170" s="36"/>
      <c r="X1170" s="125"/>
      <c r="Y1170" s="878"/>
      <c r="Z1170" s="36"/>
      <c r="AA1170" s="125"/>
      <c r="AB1170" s="878"/>
    </row>
    <row r="1171" spans="1:28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>
        <f>IF(ISBLANK(YourData!$AF62),"",YourData!$AF62)</f>
        <v>2.1867908064606263E-2</v>
      </c>
      <c r="U1171" s="886" t="str">
        <f>IF(ISBLANK(YourData!$AG62),"",YourData!$AG62)</f>
        <v>02-Oct</v>
      </c>
      <c r="V1171" s="887">
        <f>IF(ISBLANK(YourData!$AH62),"",YourData!$AH62)</f>
        <v>9</v>
      </c>
      <c r="W1171" s="36"/>
      <c r="X1171" s="125"/>
      <c r="Y1171" s="878"/>
      <c r="Z1171" s="36"/>
      <c r="AA1171" s="125"/>
      <c r="AB1171" s="878"/>
    </row>
    <row r="1172" spans="1:28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1:28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1:28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1:28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1:28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1:28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1:28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1:28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1:28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1:28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1:28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OS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>
        <f>IF(ISBLANK(YourData!$Q89),"",YourData!$Q89)</f>
        <v>4.0174215072869375</v>
      </c>
      <c r="U1190" s="886" t="str">
        <f>IF(ISBLANK(YourData!$R89),"",YourData!$R89)</f>
        <v>31-DEC</v>
      </c>
      <c r="V1190" s="887">
        <f>IF(ISBLANK(YourData!$S89),"",YourData!$S89)</f>
        <v>23</v>
      </c>
      <c r="W1190" s="36"/>
      <c r="X1190" s="125"/>
      <c r="Y1190" s="878"/>
      <c r="Z1190" s="36"/>
      <c r="AA1190" s="125"/>
      <c r="AB1190" s="878"/>
    </row>
    <row r="1191" spans="1:28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>
        <f>IF(ISBLANK(YourData!$Q90),"",YourData!$Q90)</f>
        <v>4.3803360648005549</v>
      </c>
      <c r="U1191" s="886" t="str">
        <f>IF(ISBLANK(YourData!$R90),"",YourData!$R90)</f>
        <v>31-DEC</v>
      </c>
      <c r="V1191" s="887">
        <f>IF(ISBLANK(YourData!$S90),"",YourData!$S90)</f>
        <v>23</v>
      </c>
      <c r="W1191" s="36"/>
      <c r="X1191" s="125"/>
      <c r="Y1191" s="878"/>
      <c r="Z1191" s="36"/>
      <c r="AA1191" s="125"/>
      <c r="AB1191" s="878"/>
    </row>
    <row r="1192" spans="1:28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>
        <f>IF(ISBLANK(YourData!$Q91),"",YourData!$Q91)</f>
        <v>4.1000066814650156</v>
      </c>
      <c r="U1192" s="886" t="str">
        <f>IF(ISBLANK(YourData!$R91),"",YourData!$R91)</f>
        <v>31-DEC</v>
      </c>
      <c r="V1192" s="887">
        <f>IF(ISBLANK(YourData!$S91),"",YourData!$S91)</f>
        <v>23</v>
      </c>
      <c r="W1192" s="36"/>
      <c r="X1192" s="125"/>
      <c r="Y1192" s="878"/>
      <c r="Z1192" s="36"/>
      <c r="AA1192" s="125"/>
      <c r="AB1192" s="878"/>
    </row>
    <row r="1193" spans="1:28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>
        <f>IF(ISBLANK(YourData!$Q92),"",YourData!$Q92)</f>
        <v>4.0961626074184023</v>
      </c>
      <c r="U1193" s="886" t="str">
        <f>IF(ISBLANK(YourData!$R92),"",YourData!$R92)</f>
        <v>31-DEC</v>
      </c>
      <c r="V1193" s="887">
        <f>IF(ISBLANK(YourData!$S92),"",YourData!$S92)</f>
        <v>23</v>
      </c>
      <c r="W1193" s="36"/>
      <c r="X1193" s="125"/>
      <c r="Y1193" s="878"/>
      <c r="Z1193" s="36"/>
      <c r="AA1193" s="125"/>
      <c r="AB1193" s="878"/>
    </row>
    <row r="1194" spans="1:28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>
        <f>IF(ISBLANK(YourData!$Q93),"",YourData!$Q93)</f>
        <v>4.0174417301890202</v>
      </c>
      <c r="U1194" s="886" t="str">
        <f>IF(ISBLANK(YourData!$R93),"",YourData!$R93)</f>
        <v>31-DEC</v>
      </c>
      <c r="V1194" s="887">
        <f>IF(ISBLANK(YourData!$S93),"",YourData!$S93)</f>
        <v>23</v>
      </c>
      <c r="W1194" s="36"/>
      <c r="X1194" s="125"/>
      <c r="Y1194" s="878"/>
      <c r="Z1194" s="36"/>
      <c r="AA1194" s="125"/>
      <c r="AB1194" s="878"/>
    </row>
    <row r="1195" spans="1:28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>
        <f>IF(ISBLANK(YourData!$Q94),"",YourData!$Q94)</f>
        <v>4.7586895967614833</v>
      </c>
      <c r="U1195" s="886" t="str">
        <f>IF(ISBLANK(YourData!$R94),"",YourData!$R94)</f>
        <v>31-DEC</v>
      </c>
      <c r="V1195" s="887">
        <f>IF(ISBLANK(YourData!$S94),"",YourData!$S94)</f>
        <v>23</v>
      </c>
      <c r="W1195" s="36"/>
      <c r="X1195" s="125"/>
      <c r="Y1195" s="878"/>
      <c r="Z1195" s="36"/>
      <c r="AA1195" s="125"/>
      <c r="AB1195" s="878"/>
    </row>
    <row r="1196" spans="1:28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>
        <f>IF(ISBLANK(YourData!$Q95),"",YourData!$Q95)</f>
        <v>4.626536894443392</v>
      </c>
      <c r="U1196" s="886" t="str">
        <f>IF(ISBLANK(YourData!$R95),"",YourData!$R95)</f>
        <v>31-DEC</v>
      </c>
      <c r="V1196" s="887">
        <f>IF(ISBLANK(YourData!$S95),"",YourData!$S95)</f>
        <v>23</v>
      </c>
      <c r="W1196" s="36"/>
      <c r="X1196" s="125"/>
      <c r="Y1196" s="878"/>
      <c r="Z1196" s="36"/>
      <c r="AA1196" s="125"/>
      <c r="AB1196" s="878"/>
    </row>
    <row r="1197" spans="1:28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>
        <f>IF(ISBLANK(YourData!$Q96),"",YourData!$Q96)</f>
        <v>4.0881624879800418</v>
      </c>
      <c r="U1197" s="886" t="str">
        <f>IF(ISBLANK(YourData!$R96),"",YourData!$R96)</f>
        <v>31-DEC</v>
      </c>
      <c r="V1197" s="887">
        <f>IF(ISBLANK(YourData!$S96),"",YourData!$S96)</f>
        <v>23</v>
      </c>
      <c r="W1197" s="36"/>
      <c r="X1197" s="125"/>
      <c r="Y1197" s="878"/>
      <c r="Z1197" s="36"/>
      <c r="AA1197" s="125"/>
      <c r="AB1197" s="878"/>
    </row>
    <row r="1198" spans="1:28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>
        <f>IF(ISBLANK(YourData!$Q97),"",YourData!$Q97)</f>
        <v>4.0881624879800418</v>
      </c>
      <c r="U1198" s="886" t="str">
        <f>IF(ISBLANK(YourData!$R97),"",YourData!$R97)</f>
        <v>31-DEC</v>
      </c>
      <c r="V1198" s="887">
        <f>IF(ISBLANK(YourData!$S97),"",YourData!$S97)</f>
        <v>23</v>
      </c>
      <c r="W1198" s="36"/>
      <c r="X1198" s="125"/>
      <c r="Y1198" s="878"/>
      <c r="Z1198" s="36"/>
      <c r="AA1198" s="125"/>
      <c r="AB1198" s="878"/>
    </row>
    <row r="1199" spans="1:28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>
        <f>IF(ISBLANK(YourData!$Q98),"",YourData!$Q98)</f>
        <v>3.8487180847011317</v>
      </c>
      <c r="U1199" s="886" t="str">
        <f>IF(ISBLANK(YourData!$R98),"",YourData!$R98)</f>
        <v>31-DEC</v>
      </c>
      <c r="V1199" s="887">
        <f>IF(ISBLANK(YourData!$S98),"",YourData!$S98)</f>
        <v>23</v>
      </c>
      <c r="W1199" s="36"/>
      <c r="X1199" s="125"/>
      <c r="Y1199" s="878"/>
      <c r="Z1199" s="36"/>
      <c r="AA1199" s="125"/>
      <c r="AB1199" s="878"/>
    </row>
    <row r="1200" spans="1:28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>
        <f>IF(ISBLANK(YourData!$Q99),"",YourData!$Q99)</f>
        <v>3.8044165614808216</v>
      </c>
      <c r="U1200" s="886" t="str">
        <f>IF(ISBLANK(YourData!$R99),"",YourData!$R99)</f>
        <v>31-DEC</v>
      </c>
      <c r="V1200" s="887">
        <f>IF(ISBLANK(YourData!$S99),"",YourData!$S99)</f>
        <v>23</v>
      </c>
      <c r="W1200" s="36"/>
      <c r="X1200" s="125"/>
      <c r="Y1200" s="878"/>
      <c r="Z1200" s="36"/>
      <c r="AA1200" s="125"/>
      <c r="AB1200" s="878"/>
    </row>
    <row r="1201" spans="1:28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>
        <f>IF(ISBLANK(YourData!$Q100),"",YourData!$Q100)</f>
        <v>3.8044165614808163</v>
      </c>
      <c r="U1201" s="886" t="str">
        <f>IF(ISBLANK(YourData!$R100),"",YourData!$R100)</f>
        <v>31-DEC</v>
      </c>
      <c r="V1201" s="887">
        <f>IF(ISBLANK(YourData!$S100),"",YourData!$S100)</f>
        <v>23</v>
      </c>
      <c r="W1201" s="36"/>
      <c r="X1201" s="125"/>
      <c r="Y1201" s="878"/>
      <c r="Z1201" s="36"/>
      <c r="AA1201" s="125"/>
      <c r="AB1201" s="878"/>
    </row>
    <row r="1202" spans="1:28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>
        <f>IF(ISBLANK(YourData!$Q101),"",YourData!$Q101)</f>
        <v>4.6192380693433179</v>
      </c>
      <c r="U1202" s="886" t="str">
        <f>IF(ISBLANK(YourData!$R101),"",YourData!$R101)</f>
        <v>02-OCT</v>
      </c>
      <c r="V1202" s="887">
        <f>IF(ISBLANK(YourData!$S101),"",YourData!$S101)</f>
        <v>23</v>
      </c>
      <c r="W1202" s="36"/>
      <c r="X1202" s="125"/>
      <c r="Y1202" s="878"/>
      <c r="Z1202" s="36"/>
      <c r="AA1202" s="125"/>
      <c r="AB1202" s="878"/>
    </row>
    <row r="1203" spans="1:28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>
        <f>IF(ISBLANK(YourData!$Q102),"",YourData!$Q102)</f>
        <v>4.9929595267644222</v>
      </c>
      <c r="U1203" s="886" t="str">
        <f>IF(ISBLANK(YourData!$R102),"",YourData!$R102)</f>
        <v>02-OCT</v>
      </c>
      <c r="V1203" s="887">
        <f>IF(ISBLANK(YourData!$S102),"",YourData!$S102)</f>
        <v>23</v>
      </c>
      <c r="W1203" s="36"/>
      <c r="X1203" s="125"/>
      <c r="Y1203" s="878"/>
      <c r="Z1203" s="36"/>
      <c r="AA1203" s="125"/>
      <c r="AB1203" s="878"/>
    </row>
    <row r="1204" spans="1:28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>
        <f>IF(ISBLANK(YourData!$Q103),"",YourData!$Q103)</f>
        <v>4.1508135392801533</v>
      </c>
      <c r="U1204" s="886" t="str">
        <f>IF(ISBLANK(YourData!$R103),"",YourData!$R103)</f>
        <v>02-OCT</v>
      </c>
      <c r="V1204" s="887">
        <f>IF(ISBLANK(YourData!$S103),"",YourData!$S103)</f>
        <v>23</v>
      </c>
      <c r="W1204" s="36"/>
      <c r="X1204" s="125"/>
      <c r="Y1204" s="878"/>
      <c r="Z1204" s="36"/>
      <c r="AA1204" s="125"/>
      <c r="AB1204" s="878"/>
    </row>
    <row r="1205" spans="1:28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>
        <f>IF(ISBLANK(YourData!$Q104),"",YourData!$Q104)</f>
        <v>4.3871079967061295</v>
      </c>
      <c r="U1205" s="886" t="str">
        <f>IF(ISBLANK(YourData!$R104),"",YourData!$R104)</f>
        <v>02-OCT</v>
      </c>
      <c r="V1205" s="887">
        <f>IF(ISBLANK(YourData!$S104),"",YourData!$S104)</f>
        <v>23</v>
      </c>
      <c r="W1205" s="36"/>
      <c r="X1205" s="125"/>
      <c r="Y1205" s="878"/>
      <c r="Z1205" s="36"/>
      <c r="AA1205" s="125"/>
      <c r="AB1205" s="878"/>
    </row>
    <row r="1206" spans="1:28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>
        <f>IF(ISBLANK(YourData!$Q105),"",YourData!$Q105)</f>
        <v>5.0604771438011049</v>
      </c>
      <c r="U1206" s="886" t="str">
        <f>IF(ISBLANK(YourData!$R105),"",YourData!$R105)</f>
        <v>02-OCT</v>
      </c>
      <c r="V1206" s="887">
        <f>IF(ISBLANK(YourData!$S105),"",YourData!$S105)</f>
        <v>23</v>
      </c>
      <c r="W1206" s="36"/>
      <c r="X1206" s="125"/>
      <c r="Y1206" s="878"/>
      <c r="Z1206" s="36"/>
      <c r="AA1206" s="125"/>
      <c r="AB1206" s="878"/>
    </row>
    <row r="1207" spans="1:28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>
        <f>IF(ISBLANK(YourData!$Q106),"",YourData!$Q106)</f>
        <v>4.2967945766607478</v>
      </c>
      <c r="U1207" s="886" t="str">
        <f>IF(ISBLANK(YourData!$R106),"",YourData!$R106)</f>
        <v>02-OCT</v>
      </c>
      <c r="V1207" s="887">
        <f>IF(ISBLANK(YourData!$S106),"",YourData!$S106)</f>
        <v>23</v>
      </c>
      <c r="W1207" s="36"/>
      <c r="X1207" s="125"/>
      <c r="Y1207" s="878"/>
      <c r="Z1207" s="36"/>
      <c r="AA1207" s="125"/>
      <c r="AB1207" s="878"/>
    </row>
    <row r="1208" spans="1:28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>
        <f>IF(ISBLANK(YourData!$Q107),"",YourData!$Q107)</f>
        <v>3.8524561393402212</v>
      </c>
      <c r="U1208" s="886" t="str">
        <f>IF(ISBLANK(YourData!$R107),"",YourData!$R107)</f>
        <v>02-OCT</v>
      </c>
      <c r="V1208" s="887">
        <f>IF(ISBLANK(YourData!$S107),"",YourData!$S107)</f>
        <v>23</v>
      </c>
      <c r="W1208" s="36"/>
      <c r="X1208" s="125"/>
      <c r="Y1208" s="878"/>
      <c r="Z1208" s="36"/>
      <c r="AA1208" s="125"/>
      <c r="AB1208" s="878"/>
    </row>
    <row r="1209" spans="1:28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>
        <f>IF(ISBLANK(YourData!$Q108),"",YourData!$Q108)</f>
        <v>4.6323094573508543</v>
      </c>
      <c r="U1209" s="886" t="str">
        <f>IF(ISBLANK(YourData!$R108),"",YourData!$R108)</f>
        <v>02-OCT</v>
      </c>
      <c r="V1209" s="887">
        <f>IF(ISBLANK(YourData!$S108),"",YourData!$S108)</f>
        <v>23</v>
      </c>
      <c r="W1209" s="36"/>
      <c r="X1209" s="125"/>
      <c r="Y1209" s="878"/>
      <c r="Z1209" s="36"/>
      <c r="AA1209" s="125"/>
      <c r="AB1209" s="878"/>
    </row>
    <row r="1210" spans="1:28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OS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>
        <f>IF(ISBLANK(YourData!$T89),"",YourData!$T89)</f>
        <v>2.7744200538169843</v>
      </c>
      <c r="U1220" s="886" t="str">
        <f>IF(ISBLANK(YourData!$U89),"",YourData!$U89)</f>
        <v>13-JUN</v>
      </c>
      <c r="V1220" s="887">
        <f>IF(ISBLANK(YourData!$V89),"",YourData!$V89)</f>
        <v>16</v>
      </c>
      <c r="W1220" s="36"/>
      <c r="X1220" s="125"/>
      <c r="Y1220" s="878"/>
      <c r="Z1220" s="36"/>
      <c r="AA1220" s="125"/>
      <c r="AB1220" s="878"/>
    </row>
    <row r="1221" spans="1:28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>
        <f>IF(ISBLANK(YourData!$T90),"",YourData!$T90)</f>
        <v>2.8671167269558211</v>
      </c>
      <c r="U1221" s="886" t="str">
        <f>IF(ISBLANK(YourData!$U90),"",YourData!$U90)</f>
        <v>31-NOV</v>
      </c>
      <c r="V1221" s="887">
        <f>IF(ISBLANK(YourData!$V90),"",YourData!$V90)</f>
        <v>14</v>
      </c>
      <c r="W1221" s="36"/>
      <c r="X1221" s="125"/>
      <c r="Y1221" s="878"/>
      <c r="Z1221" s="36"/>
      <c r="AA1221" s="125"/>
      <c r="AB1221" s="878"/>
    </row>
    <row r="1222" spans="1:28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>
        <f>IF(ISBLANK(YourData!$T91),"",YourData!$T91)</f>
        <v>2.823077795620355</v>
      </c>
      <c r="U1222" s="886" t="str">
        <f>IF(ISBLANK(YourData!$U91),"",YourData!$U91)</f>
        <v>31-MAR</v>
      </c>
      <c r="V1222" s="887">
        <f>IF(ISBLANK(YourData!$V91),"",YourData!$V91)</f>
        <v>14</v>
      </c>
      <c r="W1222" s="36"/>
      <c r="X1222" s="125"/>
      <c r="Y1222" s="878"/>
      <c r="Z1222" s="36"/>
      <c r="AA1222" s="125"/>
      <c r="AB1222" s="878"/>
    </row>
    <row r="1223" spans="1:28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>
        <f>IF(ISBLANK(YourData!$T92),"",YourData!$T92)</f>
        <v>2.8285577012975707</v>
      </c>
      <c r="U1223" s="886" t="str">
        <f>IF(ISBLANK(YourData!$U92),"",YourData!$U92)</f>
        <v>31-MAR</v>
      </c>
      <c r="V1223" s="887">
        <f>IF(ISBLANK(YourData!$V92),"",YourData!$V92)</f>
        <v>14</v>
      </c>
      <c r="W1223" s="36"/>
      <c r="X1223" s="125"/>
      <c r="Y1223" s="878"/>
      <c r="Z1223" s="36"/>
      <c r="AA1223" s="125"/>
      <c r="AB1223" s="878"/>
    </row>
    <row r="1224" spans="1:28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>
        <f>IF(ISBLANK(YourData!$T93),"",YourData!$T93)</f>
        <v>2.8285577012975707</v>
      </c>
      <c r="U1224" s="886" t="str">
        <f>IF(ISBLANK(YourData!$U93),"",YourData!$U93)</f>
        <v>31-MAR</v>
      </c>
      <c r="V1224" s="887">
        <f>IF(ISBLANK(YourData!$V93),"",YourData!$V93)</f>
        <v>14</v>
      </c>
      <c r="W1224" s="36"/>
      <c r="X1224" s="125"/>
      <c r="Y1224" s="878"/>
      <c r="Z1224" s="36"/>
      <c r="AA1224" s="125"/>
      <c r="AB1224" s="878"/>
    </row>
    <row r="1225" spans="1:28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>
        <f>IF(ISBLANK(YourData!$T94),"",YourData!$T94)</f>
        <v>2.7744205056843576</v>
      </c>
      <c r="U1225" s="886" t="str">
        <f>IF(ISBLANK(YourData!$U94),"",YourData!$U94)</f>
        <v>13-JUN</v>
      </c>
      <c r="V1225" s="887">
        <f>IF(ISBLANK(YourData!$V94),"",YourData!$V94)</f>
        <v>16</v>
      </c>
      <c r="W1225" s="36"/>
      <c r="X1225" s="125"/>
      <c r="Y1225" s="878"/>
      <c r="Z1225" s="36"/>
      <c r="AA1225" s="125"/>
      <c r="AB1225" s="878"/>
    </row>
    <row r="1226" spans="1:28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>
        <f>IF(ISBLANK(YourData!$T95),"",YourData!$T95)</f>
        <v>2.8285622170367843</v>
      </c>
      <c r="U1226" s="886" t="str">
        <f>IF(ISBLANK(YourData!$U95),"",YourData!$U95)</f>
        <v>31-MAR</v>
      </c>
      <c r="V1226" s="887">
        <f>IF(ISBLANK(YourData!$V95),"",YourData!$V95)</f>
        <v>14</v>
      </c>
      <c r="W1226" s="36"/>
      <c r="X1226" s="125"/>
      <c r="Y1226" s="878"/>
      <c r="Z1226" s="36"/>
      <c r="AA1226" s="125"/>
      <c r="AB1226" s="878"/>
    </row>
    <row r="1227" spans="1:28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>
        <f>IF(ISBLANK(YourData!$T96),"",YourData!$T96)</f>
        <v>2.7744199116742077</v>
      </c>
      <c r="U1227" s="886" t="str">
        <f>IF(ISBLANK(YourData!$U96),"",YourData!$U96)</f>
        <v>13-JUN</v>
      </c>
      <c r="V1227" s="887">
        <f>IF(ISBLANK(YourData!$V96),"",YourData!$V96)</f>
        <v>16</v>
      </c>
      <c r="W1227" s="36"/>
      <c r="X1227" s="125"/>
      <c r="Y1227" s="878"/>
      <c r="Z1227" s="36"/>
      <c r="AA1227" s="125"/>
      <c r="AB1227" s="878"/>
    </row>
    <row r="1228" spans="1:28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>
        <f>IF(ISBLANK(YourData!$T97),"",YourData!$T97)</f>
        <v>2.7744199116742077</v>
      </c>
      <c r="U1228" s="886" t="str">
        <f>IF(ISBLANK(YourData!$U97),"",YourData!$U97)</f>
        <v>13-JUN</v>
      </c>
      <c r="V1228" s="887">
        <f>IF(ISBLANK(YourData!$V97),"",YourData!$V97)</f>
        <v>16</v>
      </c>
      <c r="W1228" s="36"/>
      <c r="X1228" s="125"/>
      <c r="Y1228" s="878"/>
      <c r="Z1228" s="36"/>
      <c r="AA1228" s="125"/>
      <c r="AB1228" s="878"/>
    </row>
    <row r="1229" spans="1:28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>
        <f>IF(ISBLANK(YourData!$T98),"",YourData!$T98)</f>
        <v>2.7744200538169874</v>
      </c>
      <c r="U1229" s="886" t="str">
        <f>IF(ISBLANK(YourData!$U98),"",YourData!$U98)</f>
        <v>13-JUN</v>
      </c>
      <c r="V1229" s="887">
        <f>IF(ISBLANK(YourData!$V98),"",YourData!$V98)</f>
        <v>16</v>
      </c>
      <c r="W1229" s="36"/>
      <c r="X1229" s="125"/>
      <c r="Y1229" s="878"/>
      <c r="Z1229" s="36"/>
      <c r="AA1229" s="125"/>
      <c r="AB1229" s="878"/>
    </row>
    <row r="1230" spans="1:28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>
        <f>IF(ISBLANK(YourData!$T99),"",YourData!$T99)</f>
        <v>2.7744200538169803</v>
      </c>
      <c r="U1230" s="886" t="str">
        <f>IF(ISBLANK(YourData!$U99),"",YourData!$U99)</f>
        <v>13-JUN</v>
      </c>
      <c r="V1230" s="887">
        <f>IF(ISBLANK(YourData!$V99),"",YourData!$V99)</f>
        <v>16</v>
      </c>
      <c r="W1230" s="36"/>
      <c r="X1230" s="125"/>
      <c r="Y1230" s="878"/>
      <c r="Z1230" s="36"/>
      <c r="AA1230" s="125"/>
      <c r="AB1230" s="878"/>
    </row>
    <row r="1231" spans="1:28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>
        <f>IF(ISBLANK(YourData!$T100),"",YourData!$T100)</f>
        <v>2.774420053816987</v>
      </c>
      <c r="U1231" s="886" t="str">
        <f>IF(ISBLANK(YourData!$U100),"",YourData!$U100)</f>
        <v>13-JUN</v>
      </c>
      <c r="V1231" s="887">
        <f>IF(ISBLANK(YourData!$V100),"",YourData!$V100)</f>
        <v>16</v>
      </c>
      <c r="W1231" s="36"/>
      <c r="X1231" s="125"/>
      <c r="Y1231" s="878"/>
      <c r="Z1231" s="36"/>
      <c r="AA1231" s="125"/>
      <c r="AB1231" s="878"/>
    </row>
    <row r="1232" spans="1:28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>
        <f>IF(ISBLANK(YourData!$T101),"",YourData!$T101)</f>
        <v>2.6947426433454997</v>
      </c>
      <c r="U1232" s="886" t="str">
        <f>IF(ISBLANK(YourData!$U101),"",YourData!$U101)</f>
        <v>31-APR</v>
      </c>
      <c r="V1232" s="887">
        <f>IF(ISBLANK(YourData!$V101),"",YourData!$V101)</f>
        <v>11</v>
      </c>
      <c r="W1232" s="36"/>
      <c r="X1232" s="125"/>
      <c r="Y1232" s="878"/>
      <c r="Z1232" s="36"/>
      <c r="AA1232" s="125"/>
      <c r="AB1232" s="878"/>
    </row>
    <row r="1233" spans="1:28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>
        <f>IF(ISBLANK(YourData!$T102),"",YourData!$T102)</f>
        <v>2.9854200645070872</v>
      </c>
      <c r="U1233" s="886" t="str">
        <f>IF(ISBLANK(YourData!$U102),"",YourData!$U102)</f>
        <v>05-JAN</v>
      </c>
      <c r="V1233" s="887">
        <f>IF(ISBLANK(YourData!$V102),"",YourData!$V102)</f>
        <v>12</v>
      </c>
      <c r="W1233" s="36"/>
      <c r="X1233" s="125"/>
      <c r="Y1233" s="878"/>
      <c r="Z1233" s="36"/>
      <c r="AA1233" s="125"/>
      <c r="AB1233" s="878"/>
    </row>
    <row r="1234" spans="1:28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>
        <f>IF(ISBLANK(YourData!$T103),"",YourData!$T103)</f>
        <v>2.4618357746396966</v>
      </c>
      <c r="U1234" s="886" t="str">
        <f>IF(ISBLANK(YourData!$U103),"",YourData!$U103)</f>
        <v>31-APR</v>
      </c>
      <c r="V1234" s="887">
        <f>IF(ISBLANK(YourData!$V103),"",YourData!$V103)</f>
        <v>11</v>
      </c>
      <c r="W1234" s="36"/>
      <c r="X1234" s="125"/>
      <c r="Y1234" s="878"/>
      <c r="Z1234" s="36"/>
      <c r="AA1234" s="125"/>
      <c r="AB1234" s="878"/>
    </row>
    <row r="1235" spans="1:28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>
        <f>IF(ISBLANK(YourData!$T104),"",YourData!$T104)</f>
        <v>2.5776981579316378</v>
      </c>
      <c r="U1235" s="886" t="str">
        <f>IF(ISBLANK(YourData!$U104),"",YourData!$U104)</f>
        <v>31-APR</v>
      </c>
      <c r="V1235" s="887">
        <f>IF(ISBLANK(YourData!$V104),"",YourData!$V104)</f>
        <v>11</v>
      </c>
      <c r="W1235" s="36"/>
      <c r="X1235" s="125"/>
      <c r="Y1235" s="878"/>
      <c r="Z1235" s="36"/>
      <c r="AA1235" s="125"/>
      <c r="AB1235" s="878"/>
    </row>
    <row r="1236" spans="1:28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>
        <f>IF(ISBLANK(YourData!$T105),"",YourData!$T105)</f>
        <v>2.9332866908520909</v>
      </c>
      <c r="U1236" s="886" t="str">
        <f>IF(ISBLANK(YourData!$U105),"",YourData!$U105)</f>
        <v>31-APR</v>
      </c>
      <c r="V1236" s="887">
        <f>IF(ISBLANK(YourData!$V105),"",YourData!$V105)</f>
        <v>11</v>
      </c>
      <c r="W1236" s="36"/>
      <c r="X1236" s="125"/>
      <c r="Y1236" s="878"/>
      <c r="Z1236" s="36"/>
      <c r="AA1236" s="125"/>
      <c r="AB1236" s="878"/>
    </row>
    <row r="1237" spans="1:28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>
        <f>IF(ISBLANK(YourData!$T106),"",YourData!$T106)</f>
        <v>2.4927058284759096</v>
      </c>
      <c r="U1237" s="886" t="str">
        <f>IF(ISBLANK(YourData!$U106),"",YourData!$U106)</f>
        <v>31-APR</v>
      </c>
      <c r="V1237" s="887">
        <f>IF(ISBLANK(YourData!$V106),"",YourData!$V106)</f>
        <v>11</v>
      </c>
      <c r="W1237" s="36"/>
      <c r="X1237" s="125"/>
      <c r="Y1237" s="878"/>
      <c r="Z1237" s="36"/>
      <c r="AA1237" s="125"/>
      <c r="AB1237" s="878"/>
    </row>
    <row r="1238" spans="1:28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>
        <f>IF(ISBLANK(YourData!$T107),"",YourData!$T107)</f>
        <v>2.2785501191548145</v>
      </c>
      <c r="U1238" s="886" t="str">
        <f>IF(ISBLANK(YourData!$U107),"",YourData!$U107)</f>
        <v>31-APR</v>
      </c>
      <c r="V1238" s="887">
        <f>IF(ISBLANK(YourData!$V107),"",YourData!$V107)</f>
        <v>11</v>
      </c>
      <c r="W1238" s="36"/>
      <c r="X1238" s="125"/>
      <c r="Y1238" s="878"/>
      <c r="Z1238" s="36"/>
      <c r="AA1238" s="125"/>
      <c r="AB1238" s="878"/>
    </row>
    <row r="1239" spans="1:28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>
        <f>IF(ISBLANK(YourData!$T108),"",YourData!$T108)</f>
        <v>2.6583675400142921</v>
      </c>
      <c r="U1239" s="886" t="str">
        <f>IF(ISBLANK(YourData!$U108),"",YourData!$U108)</f>
        <v>31-APR</v>
      </c>
      <c r="V1239" s="887">
        <f>IF(ISBLANK(YourData!$V108),"",YourData!$V108)</f>
        <v>11</v>
      </c>
      <c r="W1239" s="36"/>
      <c r="X1239" s="125"/>
      <c r="Y1239" s="878"/>
      <c r="Z1239" s="36"/>
      <c r="AA1239" s="125"/>
      <c r="AB1239" s="878"/>
    </row>
    <row r="1240" spans="1:28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OS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>
        <f>IF(ISBLANK(YourData!$W89),"",YourData!$W89)</f>
        <v>25.003276100065396</v>
      </c>
      <c r="U1250" s="886" t="str">
        <f>IF(ISBLANK(YourData!$X89),"",YourData!$X89)</f>
        <v>23-Sep</v>
      </c>
      <c r="V1250" s="887">
        <f>IF(ISBLANK(YourData!$Y89),"",YourData!$Y89)</f>
        <v>8</v>
      </c>
      <c r="W1250" s="36"/>
      <c r="X1250" s="125"/>
      <c r="Y1250" s="878"/>
      <c r="Z1250" s="36"/>
      <c r="AA1250" s="125"/>
      <c r="AB1250" s="878"/>
    </row>
    <row r="1251" spans="1:28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>
        <f>IF(ISBLANK(YourData!$W90),"",YourData!$W90)</f>
        <v>26.557238656716102</v>
      </c>
      <c r="U1251" s="886" t="str">
        <f>IF(ISBLANK(YourData!$X90),"",YourData!$X90)</f>
        <v>20-Jul</v>
      </c>
      <c r="V1251" s="887">
        <f>IF(ISBLANK(YourData!$Y90),"",YourData!$Y90)</f>
        <v>16</v>
      </c>
      <c r="W1251" s="36"/>
      <c r="X1251" s="125"/>
      <c r="Y1251" s="878"/>
      <c r="Z1251" s="36"/>
      <c r="AA1251" s="125"/>
      <c r="AB1251" s="878"/>
    </row>
    <row r="1252" spans="1:28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>
        <f>IF(ISBLANK(YourData!$W91),"",YourData!$W91)</f>
        <v>31.843651410366398</v>
      </c>
      <c r="U1252" s="886" t="str">
        <f>IF(ISBLANK(YourData!$X91),"",YourData!$X91)</f>
        <v>20-Jul</v>
      </c>
      <c r="V1252" s="887">
        <f>IF(ISBLANK(YourData!$Y91),"",YourData!$Y91)</f>
        <v>15</v>
      </c>
      <c r="W1252" s="36"/>
      <c r="X1252" s="125"/>
      <c r="Y1252" s="878"/>
      <c r="Z1252" s="36"/>
      <c r="AA1252" s="125"/>
      <c r="AB1252" s="878"/>
    </row>
    <row r="1253" spans="1:28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>
        <f>IF(ISBLANK(YourData!$W92),"",YourData!$W92)</f>
        <v>31.496442258703969</v>
      </c>
      <c r="U1253" s="886" t="str">
        <f>IF(ISBLANK(YourData!$X92),"",YourData!$X92)</f>
        <v>20-Jul</v>
      </c>
      <c r="V1253" s="887">
        <f>IF(ISBLANK(YourData!$Y92),"",YourData!$Y92)</f>
        <v>15</v>
      </c>
      <c r="W1253" s="36"/>
      <c r="X1253" s="125"/>
      <c r="Y1253" s="878"/>
      <c r="Z1253" s="36"/>
      <c r="AA1253" s="125"/>
      <c r="AB1253" s="878"/>
    </row>
    <row r="1254" spans="1:28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>
        <f>IF(ISBLANK(YourData!$W93),"",YourData!$W93)</f>
        <v>31.745091837926303</v>
      </c>
      <c r="U1254" s="886" t="str">
        <f>IF(ISBLANK(YourData!$X93),"",YourData!$X93)</f>
        <v>20-Jul</v>
      </c>
      <c r="V1254" s="887">
        <f>IF(ISBLANK(YourData!$Y93),"",YourData!$Y93)</f>
        <v>15</v>
      </c>
      <c r="W1254" s="36"/>
      <c r="X1254" s="125"/>
      <c r="Y1254" s="878"/>
      <c r="Z1254" s="36"/>
      <c r="AA1254" s="125"/>
      <c r="AB1254" s="878"/>
    </row>
    <row r="1255" spans="1:28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>
        <f>IF(ISBLANK(YourData!$W94),"",YourData!$W94)</f>
        <v>35.002091654561404</v>
      </c>
      <c r="U1255" s="886" t="str">
        <f>IF(ISBLANK(YourData!$X94),"",YourData!$X94)</f>
        <v>01-Oct</v>
      </c>
      <c r="V1255" s="887">
        <f>IF(ISBLANK(YourData!$Y94),"",YourData!$Y94)</f>
        <v>2</v>
      </c>
      <c r="W1255" s="36"/>
      <c r="X1255" s="125"/>
      <c r="Y1255" s="878"/>
      <c r="Z1255" s="36"/>
      <c r="AA1255" s="125"/>
      <c r="AB1255" s="878"/>
    </row>
    <row r="1256" spans="1:28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>
        <f>IF(ISBLANK(YourData!$W95),"",YourData!$W95)</f>
        <v>32.820271589568151</v>
      </c>
      <c r="U1256" s="886" t="str">
        <f>IF(ISBLANK(YourData!$X95),"",YourData!$X95)</f>
        <v>10-Jul</v>
      </c>
      <c r="V1256" s="887">
        <f>IF(ISBLANK(YourData!$Y95),"",YourData!$Y95)</f>
        <v>13</v>
      </c>
      <c r="W1256" s="36"/>
      <c r="X1256" s="125"/>
      <c r="Y1256" s="878"/>
      <c r="Z1256" s="36"/>
      <c r="AA1256" s="125"/>
      <c r="AB1256" s="878"/>
    </row>
    <row r="1257" spans="1:28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>
        <f>IF(ISBLANK(YourData!$W96),"",YourData!$W96)</f>
        <v>25.265543940914327</v>
      </c>
      <c r="U1257" s="886" t="str">
        <f>IF(ISBLANK(YourData!$X96),"",YourData!$X96)</f>
        <v>16-Jun</v>
      </c>
      <c r="V1257" s="887">
        <f>IF(ISBLANK(YourData!$Y96),"",YourData!$Y96)</f>
        <v>15</v>
      </c>
      <c r="W1257" s="36"/>
      <c r="X1257" s="125"/>
      <c r="Y1257" s="878"/>
      <c r="Z1257" s="36"/>
      <c r="AA1257" s="125"/>
      <c r="AB1257" s="878"/>
    </row>
    <row r="1258" spans="1:28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>
        <f>IF(ISBLANK(YourData!$W97),"",YourData!$W97)</f>
        <v>25.265543940914327</v>
      </c>
      <c r="U1258" s="886" t="str">
        <f>IF(ISBLANK(YourData!$X97),"",YourData!$X97)</f>
        <v>16-Jun</v>
      </c>
      <c r="V1258" s="887">
        <f>IF(ISBLANK(YourData!$Y97),"",YourData!$Y97)</f>
        <v>15</v>
      </c>
      <c r="W1258" s="36"/>
      <c r="X1258" s="125"/>
      <c r="Y1258" s="878"/>
      <c r="Z1258" s="36"/>
      <c r="AA1258" s="125"/>
      <c r="AB1258" s="878"/>
    </row>
    <row r="1259" spans="1:28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>
        <f>IF(ISBLANK(YourData!$W98),"",YourData!$W98)</f>
        <v>25.003276099948263</v>
      </c>
      <c r="U1259" s="886" t="str">
        <f>IF(ISBLANK(YourData!$X98),"",YourData!$X98)</f>
        <v>23-Sep</v>
      </c>
      <c r="V1259" s="887">
        <f>IF(ISBLANK(YourData!$Y98),"",YourData!$Y98)</f>
        <v>8</v>
      </c>
      <c r="W1259" s="36"/>
      <c r="X1259" s="125"/>
      <c r="Y1259" s="878"/>
      <c r="Z1259" s="36"/>
      <c r="AA1259" s="125"/>
      <c r="AB1259" s="878"/>
    </row>
    <row r="1260" spans="1:28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>
        <f>IF(ISBLANK(YourData!$W99),"",YourData!$W99)</f>
        <v>25.003508559048274</v>
      </c>
      <c r="U1260" s="886" t="str">
        <f>IF(ISBLANK(YourData!$X99),"",YourData!$X99)</f>
        <v>18-May</v>
      </c>
      <c r="V1260" s="887">
        <f>IF(ISBLANK(YourData!$Y99),"",YourData!$Y99)</f>
        <v>19</v>
      </c>
      <c r="W1260" s="36"/>
      <c r="X1260" s="125"/>
      <c r="Y1260" s="878"/>
      <c r="Z1260" s="36"/>
      <c r="AA1260" s="125"/>
      <c r="AB1260" s="878"/>
    </row>
    <row r="1261" spans="1:28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>
        <f>IF(ISBLANK(YourData!$W100),"",YourData!$W100)</f>
        <v>25.003276100065477</v>
      </c>
      <c r="U1261" s="886" t="str">
        <f>IF(ISBLANK(YourData!$X100),"",YourData!$X100)</f>
        <v>23-Sep</v>
      </c>
      <c r="V1261" s="887">
        <f>IF(ISBLANK(YourData!$Y100),"",YourData!$Y100)</f>
        <v>8</v>
      </c>
      <c r="W1261" s="36"/>
      <c r="X1261" s="125"/>
      <c r="Y1261" s="878"/>
      <c r="Z1261" s="36"/>
      <c r="AA1261" s="125"/>
      <c r="AB1261" s="878"/>
    </row>
    <row r="1262" spans="1:28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>
        <f>IF(ISBLANK(YourData!$W101),"",YourData!$W101)</f>
        <v>25.001331338324771</v>
      </c>
      <c r="U1262" s="886" t="str">
        <f>IF(ISBLANK(YourData!$X101),"",YourData!$X101)</f>
        <v>05-Apr</v>
      </c>
      <c r="V1262" s="887">
        <f>IF(ISBLANK(YourData!$Y101),"",YourData!$Y101)</f>
        <v>19</v>
      </c>
      <c r="W1262" s="36"/>
      <c r="X1262" s="125"/>
      <c r="Y1262" s="878"/>
      <c r="Z1262" s="36"/>
      <c r="AA1262" s="125"/>
      <c r="AB1262" s="878"/>
    </row>
    <row r="1263" spans="1:28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>
        <f>IF(ISBLANK(YourData!$W102),"",YourData!$W102)</f>
        <v>25.001332188450796</v>
      </c>
      <c r="U1263" s="886" t="str">
        <f>IF(ISBLANK(YourData!$X102),"",YourData!$X102)</f>
        <v>05-Apr</v>
      </c>
      <c r="V1263" s="887">
        <f>IF(ISBLANK(YourData!$Y102),"",YourData!$Y102)</f>
        <v>19</v>
      </c>
      <c r="W1263" s="36"/>
      <c r="X1263" s="125"/>
      <c r="Y1263" s="878"/>
      <c r="Z1263" s="36"/>
      <c r="AA1263" s="125"/>
      <c r="AB1263" s="878"/>
    </row>
    <row r="1264" spans="1:28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>
        <f>IF(ISBLANK(YourData!$W103),"",YourData!$W103)</f>
        <v>15.266824001704343</v>
      </c>
      <c r="U1264" s="886" t="str">
        <f>IF(ISBLANK(YourData!$X103),"",YourData!$X103)</f>
        <v>20-Jul</v>
      </c>
      <c r="V1264" s="887">
        <f>IF(ISBLANK(YourData!$Y103),"",YourData!$Y103)</f>
        <v>16</v>
      </c>
      <c r="W1264" s="36"/>
      <c r="X1264" s="125"/>
      <c r="Y1264" s="878"/>
      <c r="Z1264" s="36"/>
      <c r="AA1264" s="125"/>
      <c r="AB1264" s="878"/>
    </row>
    <row r="1265" spans="1:28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>
        <f>IF(ISBLANK(YourData!$W104),"",YourData!$W104)</f>
        <v>20.002660769698238</v>
      </c>
      <c r="U1265" s="886" t="str">
        <f>IF(ISBLANK(YourData!$X104),"",YourData!$X104)</f>
        <v>02-Apr</v>
      </c>
      <c r="V1265" s="887">
        <f>IF(ISBLANK(YourData!$Y104),"",YourData!$Y104)</f>
        <v>3</v>
      </c>
      <c r="W1265" s="36"/>
      <c r="X1265" s="125"/>
      <c r="Y1265" s="878"/>
      <c r="Z1265" s="36"/>
      <c r="AA1265" s="125"/>
      <c r="AB1265" s="878"/>
    </row>
    <row r="1266" spans="1:28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>
        <f>IF(ISBLANK(YourData!$W105),"",YourData!$W105)</f>
        <v>34.985638203745637</v>
      </c>
      <c r="U1266" s="886" t="str">
        <f>IF(ISBLANK(YourData!$X105),"",YourData!$X105)</f>
        <v>14-Jun</v>
      </c>
      <c r="V1266" s="887">
        <f>IF(ISBLANK(YourData!$Y105),"",YourData!$Y105)</f>
        <v>8</v>
      </c>
      <c r="W1266" s="36"/>
      <c r="X1266" s="125"/>
      <c r="Y1266" s="878"/>
      <c r="Z1266" s="36"/>
      <c r="AA1266" s="125"/>
      <c r="AB1266" s="878"/>
    </row>
    <row r="1267" spans="1:28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>
        <f>IF(ISBLANK(YourData!$W106),"",YourData!$W106)</f>
        <v>25.002609083470759</v>
      </c>
      <c r="U1267" s="886" t="str">
        <f>IF(ISBLANK(YourData!$X106),"",YourData!$X106)</f>
        <v>05-Apr</v>
      </c>
      <c r="V1267" s="887">
        <f>IF(ISBLANK(YourData!$Y106),"",YourData!$Y106)</f>
        <v>20</v>
      </c>
      <c r="W1267" s="36"/>
      <c r="X1267" s="125"/>
      <c r="Y1267" s="878"/>
      <c r="Z1267" s="36"/>
      <c r="AA1267" s="125"/>
      <c r="AB1267" s="878"/>
    </row>
    <row r="1268" spans="1:28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>
        <f>IF(ISBLANK(YourData!$W107),"",YourData!$W107)</f>
        <v>15.003060501682654</v>
      </c>
      <c r="U1268" s="886" t="str">
        <f>IF(ISBLANK(YourData!$X107),"",YourData!$X107)</f>
        <v>26-Oct</v>
      </c>
      <c r="V1268" s="887">
        <f>IF(ISBLANK(YourData!$Y107),"",YourData!$Y107)</f>
        <v>7</v>
      </c>
      <c r="W1268" s="36"/>
      <c r="X1268" s="125"/>
      <c r="Y1268" s="878"/>
      <c r="Z1268" s="36"/>
      <c r="AA1268" s="125"/>
      <c r="AB1268" s="878"/>
    </row>
    <row r="1269" spans="1:28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>
        <f>IF(ISBLANK(YourData!$W108),"",YourData!$W108)</f>
        <v>35.000296539805959</v>
      </c>
      <c r="U1269" s="886" t="str">
        <f>IF(ISBLANK(YourData!$X108),"",YourData!$X108)</f>
        <v>14-Jul</v>
      </c>
      <c r="V1269" s="887">
        <f>IF(ISBLANK(YourData!$Y108),"",YourData!$Y108)</f>
        <v>18</v>
      </c>
      <c r="W1269" s="36"/>
      <c r="X1269" s="125"/>
      <c r="Y1269" s="878"/>
      <c r="Z1269" s="36"/>
      <c r="AA1269" s="125"/>
      <c r="AB1269" s="878"/>
    </row>
    <row r="1270" spans="1:28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OS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>
        <f>IF(ISBLANK(YourData!$Z89),"",YourData!$Z89)</f>
        <v>8.7240160235187183</v>
      </c>
      <c r="U1280" s="886" t="str">
        <f>IF(ISBLANK(YourData!$AA89),"",YourData!$AA89)</f>
        <v>06-Jan</v>
      </c>
      <c r="V1280" s="887">
        <f>IF(ISBLANK(YourData!$AB89),"",YourData!$AB89)</f>
        <v>6</v>
      </c>
      <c r="W1280" s="36"/>
      <c r="X1280" s="125"/>
      <c r="Y1280" s="878"/>
      <c r="Z1280" s="36"/>
      <c r="AA1280" s="125"/>
      <c r="AB1280" s="878"/>
    </row>
    <row r="1281" spans="1:28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>
        <f>IF(ISBLANK(YourData!$Z90),"",YourData!$Z90)</f>
        <v>8.7239390216883521</v>
      </c>
      <c r="U1281" s="886" t="str">
        <f>IF(ISBLANK(YourData!$AA90),"",YourData!$AA90)</f>
        <v>06-Jan</v>
      </c>
      <c r="V1281" s="887">
        <f>IF(ISBLANK(YourData!$AB90),"",YourData!$AB90)</f>
        <v>6</v>
      </c>
      <c r="W1281" s="36"/>
      <c r="X1281" s="125"/>
      <c r="Y1281" s="878"/>
      <c r="Z1281" s="36"/>
      <c r="AA1281" s="125"/>
      <c r="AB1281" s="878"/>
    </row>
    <row r="1282" spans="1:28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>
        <f>IF(ISBLANK(YourData!$Z91),"",YourData!$Z91)</f>
        <v>7.7576024492006512</v>
      </c>
      <c r="U1282" s="886" t="str">
        <f>IF(ISBLANK(YourData!$AA91),"",YourData!$AA91)</f>
        <v>06-Jan</v>
      </c>
      <c r="V1282" s="887">
        <f>IF(ISBLANK(YourData!$AB91),"",YourData!$AB91)</f>
        <v>6</v>
      </c>
      <c r="W1282" s="36"/>
      <c r="X1282" s="125"/>
      <c r="Y1282" s="878"/>
      <c r="Z1282" s="36"/>
      <c r="AA1282" s="125"/>
      <c r="AB1282" s="878"/>
    </row>
    <row r="1283" spans="1:28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>
        <f>IF(ISBLANK(YourData!$Z92),"",YourData!$Z92)</f>
        <v>8.7249585159931637</v>
      </c>
      <c r="U1283" s="886" t="str">
        <f>IF(ISBLANK(YourData!$AA92),"",YourData!$AA92)</f>
        <v>06-Jan</v>
      </c>
      <c r="V1283" s="887">
        <f>IF(ISBLANK(YourData!$AB92),"",YourData!$AB92)</f>
        <v>6</v>
      </c>
      <c r="W1283" s="36"/>
      <c r="X1283" s="125"/>
      <c r="Y1283" s="878"/>
      <c r="Z1283" s="36"/>
      <c r="AA1283" s="125"/>
      <c r="AB1283" s="878"/>
    </row>
    <row r="1284" spans="1:28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>
        <f>IF(ISBLANK(YourData!$Z93),"",YourData!$Z93)</f>
        <v>8.7249585159931637</v>
      </c>
      <c r="U1284" s="886" t="str">
        <f>IF(ISBLANK(YourData!$AA93),"",YourData!$AA93)</f>
        <v>06-Jan</v>
      </c>
      <c r="V1284" s="887">
        <f>IF(ISBLANK(YourData!$AB93),"",YourData!$AB93)</f>
        <v>6</v>
      </c>
      <c r="W1284" s="36"/>
      <c r="X1284" s="125"/>
      <c r="Y1284" s="878"/>
      <c r="Z1284" s="36"/>
      <c r="AA1284" s="125"/>
      <c r="AB1284" s="878"/>
    </row>
    <row r="1285" spans="1:28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>
        <f>IF(ISBLANK(YourData!$Z94),"",YourData!$Z94)</f>
        <v>8.7240160235187183</v>
      </c>
      <c r="U1285" s="886" t="str">
        <f>IF(ISBLANK(YourData!$AA94),"",YourData!$AA94)</f>
        <v>06-Jan</v>
      </c>
      <c r="V1285" s="887">
        <f>IF(ISBLANK(YourData!$AB94),"",YourData!$AB94)</f>
        <v>6</v>
      </c>
      <c r="W1285" s="36"/>
      <c r="X1285" s="125"/>
      <c r="Y1285" s="878"/>
      <c r="Z1285" s="36"/>
      <c r="AA1285" s="125"/>
      <c r="AB1285" s="878"/>
    </row>
    <row r="1286" spans="1:28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>
        <f>IF(ISBLANK(YourData!$Z95),"",YourData!$Z95)</f>
        <v>8.7241960349436756</v>
      </c>
      <c r="U1286" s="886" t="str">
        <f>IF(ISBLANK(YourData!$AA95),"",YourData!$AA95)</f>
        <v>06-Jan</v>
      </c>
      <c r="V1286" s="887">
        <f>IF(ISBLANK(YourData!$AB95),"",YourData!$AB95)</f>
        <v>6</v>
      </c>
      <c r="W1286" s="36"/>
      <c r="X1286" s="125"/>
      <c r="Y1286" s="878"/>
      <c r="Z1286" s="36"/>
      <c r="AA1286" s="125"/>
      <c r="AB1286" s="878"/>
    </row>
    <row r="1287" spans="1:28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>
        <f>IF(ISBLANK(YourData!$Z96),"",YourData!$Z96)</f>
        <v>8.7240160234684456</v>
      </c>
      <c r="U1287" s="886" t="str">
        <f>IF(ISBLANK(YourData!$AA96),"",YourData!$AA96)</f>
        <v>06-Jan</v>
      </c>
      <c r="V1287" s="887">
        <f>IF(ISBLANK(YourData!$AB96),"",YourData!$AB96)</f>
        <v>6</v>
      </c>
      <c r="W1287" s="36"/>
      <c r="X1287" s="125"/>
      <c r="Y1287" s="878"/>
      <c r="Z1287" s="36"/>
      <c r="AA1287" s="125"/>
      <c r="AB1287" s="878"/>
    </row>
    <row r="1288" spans="1:28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>
        <f>IF(ISBLANK(YourData!$Z97),"",YourData!$Z97)</f>
        <v>8.7240160234684456</v>
      </c>
      <c r="U1288" s="886" t="str">
        <f>IF(ISBLANK(YourData!$AA97),"",YourData!$AA97)</f>
        <v>06-Jan</v>
      </c>
      <c r="V1288" s="887">
        <f>IF(ISBLANK(YourData!$AB97),"",YourData!$AB97)</f>
        <v>6</v>
      </c>
      <c r="W1288" s="36"/>
      <c r="X1288" s="125"/>
      <c r="Y1288" s="878"/>
      <c r="Z1288" s="36"/>
      <c r="AA1288" s="125"/>
      <c r="AB1288" s="878"/>
    </row>
    <row r="1289" spans="1:28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>
        <f>IF(ISBLANK(YourData!$Z98),"",YourData!$Z98)</f>
        <v>8.7240160234684456</v>
      </c>
      <c r="U1289" s="886" t="str">
        <f>IF(ISBLANK(YourData!$AA98),"",YourData!$AA98)</f>
        <v>06-Jan</v>
      </c>
      <c r="V1289" s="887">
        <f>IF(ISBLANK(YourData!$AB98),"",YourData!$AB98)</f>
        <v>6</v>
      </c>
      <c r="W1289" s="36"/>
      <c r="X1289" s="125"/>
      <c r="Y1289" s="878"/>
      <c r="Z1289" s="36"/>
      <c r="AA1289" s="125"/>
      <c r="AB1289" s="878"/>
    </row>
    <row r="1290" spans="1:28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>
        <f>IF(ISBLANK(YourData!$Z99),"",YourData!$Z99)</f>
        <v>8.7240160234684456</v>
      </c>
      <c r="U1290" s="886" t="str">
        <f>IF(ISBLANK(YourData!$AA99),"",YourData!$AA99)</f>
        <v>06-Jan</v>
      </c>
      <c r="V1290" s="887">
        <f>IF(ISBLANK(YourData!$AB99),"",YourData!$AB99)</f>
        <v>6</v>
      </c>
      <c r="W1290" s="36"/>
      <c r="X1290" s="125"/>
      <c r="Y1290" s="878"/>
      <c r="Z1290" s="36"/>
      <c r="AA1290" s="125"/>
      <c r="AB1290" s="878"/>
    </row>
    <row r="1291" spans="1:28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>
        <f>IF(ISBLANK(YourData!$Z100),"",YourData!$Z100)</f>
        <v>8.7240160234684456</v>
      </c>
      <c r="U1291" s="886" t="str">
        <f>IF(ISBLANK(YourData!$AA100),"",YourData!$AA100)</f>
        <v>06-Jan</v>
      </c>
      <c r="V1291" s="887">
        <f>IF(ISBLANK(YourData!$AB100),"",YourData!$AB100)</f>
        <v>6</v>
      </c>
      <c r="W1291" s="36"/>
      <c r="X1291" s="125"/>
      <c r="Y1291" s="878"/>
      <c r="Z1291" s="36"/>
      <c r="AA1291" s="125"/>
      <c r="AB1291" s="878"/>
    </row>
    <row r="1292" spans="1:28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>
        <f>IF(ISBLANK(YourData!$Z101),"",YourData!$Z101)</f>
        <v>8.9566086349250131</v>
      </c>
      <c r="U1292" s="886" t="str">
        <f>IF(ISBLANK(YourData!$AA101),"",YourData!$AA101)</f>
        <v>21-Dec</v>
      </c>
      <c r="V1292" s="887">
        <f>IF(ISBLANK(YourData!$AB101),"",YourData!$AB101)</f>
        <v>2</v>
      </c>
      <c r="W1292" s="36"/>
      <c r="X1292" s="125"/>
      <c r="Y1292" s="878"/>
      <c r="Z1292" s="36"/>
      <c r="AA1292" s="125"/>
      <c r="AB1292" s="878"/>
    </row>
    <row r="1293" spans="1:28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>
        <f>IF(ISBLANK(YourData!$Z102),"",YourData!$Z102)</f>
        <v>8.9566086381445871</v>
      </c>
      <c r="U1293" s="886" t="str">
        <f>IF(ISBLANK(YourData!$AA102),"",YourData!$AA102)</f>
        <v>21-Dec</v>
      </c>
      <c r="V1293" s="887">
        <f>IF(ISBLANK(YourData!$AB102),"",YourData!$AB102)</f>
        <v>2</v>
      </c>
      <c r="W1293" s="36"/>
      <c r="X1293" s="125"/>
      <c r="Y1293" s="878"/>
      <c r="Z1293" s="36"/>
      <c r="AA1293" s="125"/>
      <c r="AB1293" s="878"/>
    </row>
    <row r="1294" spans="1:28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>
        <f>IF(ISBLANK(YourData!$Z103),"",YourData!$Z103)</f>
        <v>8.8322686714648242</v>
      </c>
      <c r="U1294" s="886" t="str">
        <f>IF(ISBLANK(YourData!$AA103),"",YourData!$AA103)</f>
        <v>21-Dec</v>
      </c>
      <c r="V1294" s="887">
        <f>IF(ISBLANK(YourData!$AB103),"",YourData!$AB103)</f>
        <v>1</v>
      </c>
      <c r="W1294" s="36"/>
      <c r="X1294" s="125"/>
      <c r="Y1294" s="878"/>
      <c r="Z1294" s="36"/>
      <c r="AA1294" s="125"/>
      <c r="AB1294" s="878"/>
    </row>
    <row r="1295" spans="1:28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>
        <f>IF(ISBLANK(YourData!$Z104),"",YourData!$Z104)</f>
        <v>8.9024784150775123</v>
      </c>
      <c r="U1295" s="886" t="str">
        <f>IF(ISBLANK(YourData!$AA104),"",YourData!$AA104)</f>
        <v>21-Dec</v>
      </c>
      <c r="V1295" s="887">
        <f>IF(ISBLANK(YourData!$AB104),"",YourData!$AB104)</f>
        <v>1</v>
      </c>
      <c r="W1295" s="36"/>
      <c r="X1295" s="125"/>
      <c r="Y1295" s="878"/>
      <c r="Z1295" s="36"/>
      <c r="AA1295" s="125"/>
      <c r="AB1295" s="878"/>
    </row>
    <row r="1296" spans="1:28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>
        <f>IF(ISBLANK(YourData!$Z105),"",YourData!$Z105)</f>
        <v>9.0357074677325748</v>
      </c>
      <c r="U1296" s="886" t="str">
        <f>IF(ISBLANK(YourData!$AA105),"",YourData!$AA105)</f>
        <v>21-Dec</v>
      </c>
      <c r="V1296" s="887">
        <f>IF(ISBLANK(YourData!$AB105),"",YourData!$AB105)</f>
        <v>2</v>
      </c>
      <c r="W1296" s="36"/>
      <c r="X1296" s="125"/>
      <c r="Y1296" s="878"/>
      <c r="Z1296" s="36"/>
      <c r="AA1296" s="125"/>
      <c r="AB1296" s="878"/>
    </row>
    <row r="1297" spans="1:28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>
        <f>IF(ISBLANK(YourData!$Z106),"",YourData!$Z106)</f>
        <v>8.9544070746223827</v>
      </c>
      <c r="U1297" s="886" t="str">
        <f>IF(ISBLANK(YourData!$AA106),"",YourData!$AA106)</f>
        <v>21-Dec</v>
      </c>
      <c r="V1297" s="887">
        <f>IF(ISBLANK(YourData!$AB106),"",YourData!$AB106)</f>
        <v>2</v>
      </c>
      <c r="W1297" s="36"/>
      <c r="X1297" s="125"/>
      <c r="Y1297" s="878"/>
      <c r="Z1297" s="36"/>
      <c r="AA1297" s="125"/>
      <c r="AB1297" s="878"/>
    </row>
    <row r="1298" spans="1:28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>
        <f>IF(ISBLANK(YourData!$Z107),"",YourData!$Z107)</f>
        <v>8.8313275557154434</v>
      </c>
      <c r="U1298" s="886" t="str">
        <f>IF(ISBLANK(YourData!$AA107),"",YourData!$AA107)</f>
        <v>21-Dec</v>
      </c>
      <c r="V1298" s="887">
        <f>IF(ISBLANK(YourData!$AB107),"",YourData!$AB107)</f>
        <v>1</v>
      </c>
      <c r="W1298" s="36"/>
      <c r="X1298" s="125"/>
      <c r="Y1298" s="878"/>
      <c r="Z1298" s="36"/>
      <c r="AA1298" s="125"/>
      <c r="AB1298" s="878"/>
    </row>
    <row r="1299" spans="1:28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>
        <f>IF(ISBLANK(YourData!$Z108),"",YourData!$Z108)</f>
        <v>9.0337050785025195</v>
      </c>
      <c r="U1299" s="886" t="str">
        <f>IF(ISBLANK(YourData!$AA108),"",YourData!$AA108)</f>
        <v>21-Dec</v>
      </c>
      <c r="V1299" s="887">
        <f>IF(ISBLANK(YourData!$AB108),"",YourData!$AB108)</f>
        <v>2</v>
      </c>
      <c r="W1299" s="36"/>
      <c r="X1299" s="125"/>
      <c r="Y1299" s="878"/>
      <c r="Z1299" s="36"/>
      <c r="AA1299" s="125"/>
      <c r="AB1299" s="878"/>
    </row>
    <row r="1300" spans="1:28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OS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>
        <f>IF(ISBLANK(YourData!$AC89),"",YourData!$AC89)</f>
        <v>1.3520866237640809E-2</v>
      </c>
      <c r="U1310" s="886" t="str">
        <f>IF(ISBLANK(YourData!$AD89),"",YourData!$AD89)</f>
        <v>16-Nov</v>
      </c>
      <c r="V1310" s="887">
        <f>IF(ISBLANK(YourData!$AE89),"",YourData!$AE89)</f>
        <v>17</v>
      </c>
      <c r="W1310" s="36"/>
      <c r="X1310" s="125"/>
      <c r="Y1310" s="878"/>
      <c r="Z1310" s="36"/>
      <c r="AA1310" s="125"/>
      <c r="AB1310" s="878"/>
    </row>
    <row r="1311" spans="1:28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>
        <f>IF(ISBLANK(YourData!$AC90),"",YourData!$AC90)</f>
        <v>1.5501818565085953E-2</v>
      </c>
      <c r="U1311" s="886" t="str">
        <f>IF(ISBLANK(YourData!$AD90),"",YourData!$AD90)</f>
        <v>01-Oct</v>
      </c>
      <c r="V1311" s="887">
        <f>IF(ISBLANK(YourData!$AE90),"",YourData!$AE90)</f>
        <v>8</v>
      </c>
      <c r="W1311" s="36"/>
      <c r="X1311" s="125"/>
      <c r="Y1311" s="878"/>
      <c r="Z1311" s="36"/>
      <c r="AA1311" s="125"/>
      <c r="AB1311" s="878"/>
    </row>
    <row r="1312" spans="1:28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>
        <f>IF(ISBLANK(YourData!$AC91),"",YourData!$AC91)</f>
        <v>1.7702467399851082E-2</v>
      </c>
      <c r="U1312" s="886" t="str">
        <f>IF(ISBLANK(YourData!$AD91),"",YourData!$AD91)</f>
        <v>01-Oct</v>
      </c>
      <c r="V1312" s="887">
        <f>IF(ISBLANK(YourData!$AE91),"",YourData!$AE91)</f>
        <v>11</v>
      </c>
      <c r="W1312" s="36"/>
      <c r="X1312" s="125"/>
      <c r="Y1312" s="878"/>
      <c r="Z1312" s="36"/>
      <c r="AA1312" s="125"/>
      <c r="AB1312" s="878"/>
    </row>
    <row r="1313" spans="1:28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>
        <f>IF(ISBLANK(YourData!$AC92),"",YourData!$AC92)</f>
        <v>1.7823450759542704E-2</v>
      </c>
      <c r="U1313" s="886" t="str">
        <f>IF(ISBLANK(YourData!$AD92),"",YourData!$AD92)</f>
        <v>10-Jul</v>
      </c>
      <c r="V1313" s="887">
        <f>IF(ISBLANK(YourData!$AE92),"",YourData!$AE92)</f>
        <v>12</v>
      </c>
      <c r="W1313" s="36"/>
      <c r="X1313" s="125"/>
      <c r="Y1313" s="878"/>
      <c r="Z1313" s="36"/>
      <c r="AA1313" s="125"/>
      <c r="AB1313" s="878"/>
    </row>
    <row r="1314" spans="1:28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>
        <f>IF(ISBLANK(YourData!$AC93),"",YourData!$AC93)</f>
        <v>1.7707413895108687E-2</v>
      </c>
      <c r="U1314" s="886" t="str">
        <f>IF(ISBLANK(YourData!$AD93),"",YourData!$AD93)</f>
        <v>10-Jul</v>
      </c>
      <c r="V1314" s="887">
        <f>IF(ISBLANK(YourData!$AE93),"",YourData!$AE93)</f>
        <v>12</v>
      </c>
      <c r="W1314" s="36"/>
      <c r="X1314" s="125"/>
      <c r="Y1314" s="878"/>
      <c r="Z1314" s="36"/>
      <c r="AA1314" s="125"/>
      <c r="AB1314" s="878"/>
    </row>
    <row r="1315" spans="1:28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>
        <f>IF(ISBLANK(YourData!$AC94),"",YourData!$AC94)</f>
        <v>1.6945411096147237E-2</v>
      </c>
      <c r="U1315" s="886" t="str">
        <f>IF(ISBLANK(YourData!$AD94),"",YourData!$AD94)</f>
        <v>02-Oct</v>
      </c>
      <c r="V1315" s="887">
        <f>IF(ISBLANK(YourData!$AE94),"",YourData!$AE94)</f>
        <v>1</v>
      </c>
      <c r="W1315" s="36"/>
      <c r="X1315" s="125"/>
      <c r="Y1315" s="878"/>
      <c r="Z1315" s="36"/>
      <c r="AA1315" s="125"/>
      <c r="AB1315" s="878"/>
    </row>
    <row r="1316" spans="1:28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>
        <f>IF(ISBLANK(YourData!$AC95),"",YourData!$AC95)</f>
        <v>1.3520830942945641E-2</v>
      </c>
      <c r="U1316" s="886" t="str">
        <f>IF(ISBLANK(YourData!$AD95),"",YourData!$AD95)</f>
        <v>16-Nov</v>
      </c>
      <c r="V1316" s="887">
        <f>IF(ISBLANK(YourData!$AE95),"",YourData!$AE95)</f>
        <v>17</v>
      </c>
      <c r="W1316" s="36"/>
      <c r="X1316" s="125"/>
      <c r="Y1316" s="878"/>
      <c r="Z1316" s="36"/>
      <c r="AA1316" s="125"/>
      <c r="AB1316" s="878"/>
    </row>
    <row r="1317" spans="1:28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>
        <f>IF(ISBLANK(YourData!$AC96),"",YourData!$AC96)</f>
        <v>1.606520898780775E-2</v>
      </c>
      <c r="U1317" s="886" t="str">
        <f>IF(ISBLANK(YourData!$AD96),"",YourData!$AD96)</f>
        <v>02-Apr</v>
      </c>
      <c r="V1317" s="887">
        <f>IF(ISBLANK(YourData!$AE96),"",YourData!$AE96)</f>
        <v>5</v>
      </c>
      <c r="W1317" s="36"/>
      <c r="X1317" s="125"/>
      <c r="Y1317" s="878"/>
      <c r="Z1317" s="36"/>
      <c r="AA1317" s="125"/>
      <c r="AB1317" s="878"/>
    </row>
    <row r="1318" spans="1:28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>
        <f>IF(ISBLANK(YourData!$AC97),"",YourData!$AC97)</f>
        <v>1.606520898780775E-2</v>
      </c>
      <c r="U1318" s="886" t="str">
        <f>IF(ISBLANK(YourData!$AD97),"",YourData!$AD97)</f>
        <v>02-Apr</v>
      </c>
      <c r="V1318" s="887">
        <f>IF(ISBLANK(YourData!$AE97),"",YourData!$AE97)</f>
        <v>5</v>
      </c>
      <c r="W1318" s="36"/>
      <c r="X1318" s="125"/>
      <c r="Y1318" s="878"/>
      <c r="Z1318" s="36"/>
      <c r="AA1318" s="125"/>
      <c r="AB1318" s="878"/>
    </row>
    <row r="1319" spans="1:28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>
        <f>IF(ISBLANK(YourData!$AC98),"",YourData!$AC98)</f>
        <v>1.4713314264441486E-2</v>
      </c>
      <c r="U1319" s="886" t="str">
        <f>IF(ISBLANK(YourData!$AD98),"",YourData!$AD98)</f>
        <v>02-Apr</v>
      </c>
      <c r="V1319" s="887">
        <f>IF(ISBLANK(YourData!$AE98),"",YourData!$AE98)</f>
        <v>1</v>
      </c>
      <c r="W1319" s="36"/>
      <c r="X1319" s="125"/>
      <c r="Y1319" s="878"/>
      <c r="Z1319" s="36"/>
      <c r="AA1319" s="125"/>
      <c r="AB1319" s="878"/>
    </row>
    <row r="1320" spans="1:28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>
        <f>IF(ISBLANK(YourData!$AC99),"",YourData!$AC99)</f>
        <v>1.6065208987978377E-2</v>
      </c>
      <c r="U1320" s="886" t="str">
        <f>IF(ISBLANK(YourData!$AD99),"",YourData!$AD99)</f>
        <v>02-Apr</v>
      </c>
      <c r="V1320" s="887">
        <f>IF(ISBLANK(YourData!$AE99),"",YourData!$AE99)</f>
        <v>5</v>
      </c>
      <c r="W1320" s="36"/>
      <c r="X1320" s="125"/>
      <c r="Y1320" s="878"/>
      <c r="Z1320" s="36"/>
      <c r="AA1320" s="125"/>
      <c r="AB1320" s="878"/>
    </row>
    <row r="1321" spans="1:28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>
        <f>IF(ISBLANK(YourData!$AC100),"",YourData!$AC100)</f>
        <v>1.3520866236568691E-2</v>
      </c>
      <c r="U1321" s="886" t="str">
        <f>IF(ISBLANK(YourData!$AD100),"",YourData!$AD100)</f>
        <v>16-Nov</v>
      </c>
      <c r="V1321" s="887">
        <f>IF(ISBLANK(YourData!$AE100),"",YourData!$AE100)</f>
        <v>17</v>
      </c>
      <c r="W1321" s="36"/>
      <c r="X1321" s="125"/>
      <c r="Y1321" s="878"/>
      <c r="Z1321" s="36"/>
      <c r="AA1321" s="125"/>
      <c r="AB1321" s="878"/>
    </row>
    <row r="1322" spans="1:28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>
        <f>IF(ISBLANK(YourData!$AC101),"",YourData!$AC101)</f>
        <v>1.13797463480063E-2</v>
      </c>
      <c r="U1322" s="886" t="str">
        <f>IF(ISBLANK(YourData!$AD101),"",YourData!$AD101)</f>
        <v>20-Jul</v>
      </c>
      <c r="V1322" s="887">
        <f>IF(ISBLANK(YourData!$AE101),"",YourData!$AE101)</f>
        <v>15</v>
      </c>
      <c r="W1322" s="36"/>
      <c r="X1322" s="125"/>
      <c r="Y1322" s="878"/>
      <c r="Z1322" s="36"/>
      <c r="AA1322" s="125"/>
      <c r="AB1322" s="878"/>
    </row>
    <row r="1323" spans="1:28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>
        <f>IF(ISBLANK(YourData!$AC102),"",YourData!$AC102)</f>
        <v>1.1389731481684498E-2</v>
      </c>
      <c r="U1323" s="886" t="str">
        <f>IF(ISBLANK(YourData!$AD102),"",YourData!$AD102)</f>
        <v>20-Jul</v>
      </c>
      <c r="V1323" s="887">
        <f>IF(ISBLANK(YourData!$AE102),"",YourData!$AE102)</f>
        <v>15</v>
      </c>
      <c r="W1323" s="36"/>
      <c r="X1323" s="125"/>
      <c r="Y1323" s="878"/>
      <c r="Z1323" s="36"/>
      <c r="AA1323" s="125"/>
      <c r="AB1323" s="878"/>
    </row>
    <row r="1324" spans="1:28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>
        <f>IF(ISBLANK(YourData!$AC103),"",YourData!$AC103)</f>
        <v>7.1039698131051595E-3</v>
      </c>
      <c r="U1324" s="886" t="str">
        <f>IF(ISBLANK(YourData!$AD103),"",YourData!$AD103)</f>
        <v>20-Jul</v>
      </c>
      <c r="V1324" s="887">
        <f>IF(ISBLANK(YourData!$AE103),"",YourData!$AE103)</f>
        <v>16</v>
      </c>
      <c r="W1324" s="36"/>
      <c r="X1324" s="125"/>
      <c r="Y1324" s="878"/>
      <c r="Z1324" s="36"/>
      <c r="AA1324" s="125"/>
      <c r="AB1324" s="878"/>
    </row>
    <row r="1325" spans="1:28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>
        <f>IF(ISBLANK(YourData!$AC104),"",YourData!$AC104)</f>
        <v>8.9745219252133721E-3</v>
      </c>
      <c r="U1325" s="886" t="str">
        <f>IF(ISBLANK(YourData!$AD104),"",YourData!$AD104)</f>
        <v>20-Jul</v>
      </c>
      <c r="V1325" s="887">
        <f>IF(ISBLANK(YourData!$AE104),"",YourData!$AE104)</f>
        <v>15</v>
      </c>
      <c r="W1325" s="36"/>
      <c r="X1325" s="125"/>
      <c r="Y1325" s="878"/>
      <c r="Z1325" s="36"/>
      <c r="AA1325" s="125"/>
      <c r="AB1325" s="878"/>
    </row>
    <row r="1326" spans="1:28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>
        <f>IF(ISBLANK(YourData!$AC105),"",YourData!$AC105)</f>
        <v>1.7848469652552143E-2</v>
      </c>
      <c r="U1326" s="886" t="str">
        <f>IF(ISBLANK(YourData!$AD105),"",YourData!$AD105)</f>
        <v>20-Jul</v>
      </c>
      <c r="V1326" s="887">
        <f>IF(ISBLANK(YourData!$AE105),"",YourData!$AE105)</f>
        <v>15</v>
      </c>
      <c r="W1326" s="36"/>
      <c r="X1326" s="125"/>
      <c r="Y1326" s="878"/>
      <c r="Z1326" s="36"/>
      <c r="AA1326" s="125"/>
      <c r="AB1326" s="878"/>
    </row>
    <row r="1327" spans="1:28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>
        <f>IF(ISBLANK(YourData!$AC106),"",YourData!$AC106)</f>
        <v>6.3302016153795214E-3</v>
      </c>
      <c r="U1327" s="886" t="str">
        <f>IF(ISBLANK(YourData!$AD106),"",YourData!$AD106)</f>
        <v>10-Apr</v>
      </c>
      <c r="V1327" s="887">
        <f>IF(ISBLANK(YourData!$AE106),"",YourData!$AE106)</f>
        <v>22</v>
      </c>
      <c r="W1327" s="36"/>
      <c r="X1327" s="125"/>
      <c r="Y1327" s="878"/>
      <c r="Z1327" s="36"/>
      <c r="AA1327" s="125"/>
      <c r="AB1327" s="878"/>
    </row>
    <row r="1328" spans="1:28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>
        <f>IF(ISBLANK(YourData!$AC107),"",YourData!$AC107)</f>
        <v>3.7585910855077098E-3</v>
      </c>
      <c r="U1328" s="886" t="str">
        <f>IF(ISBLANK(YourData!$AD107),"",YourData!$AD107)</f>
        <v>06-Nov</v>
      </c>
      <c r="V1328" s="887">
        <f>IF(ISBLANK(YourData!$AE107),"",YourData!$AE107)</f>
        <v>15</v>
      </c>
      <c r="W1328" s="36"/>
      <c r="X1328" s="125"/>
      <c r="Y1328" s="878"/>
      <c r="Z1328" s="36"/>
      <c r="AA1328" s="125"/>
      <c r="AB1328" s="878"/>
    </row>
    <row r="1329" spans="1:28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>
        <f>IF(ISBLANK(YourData!$AC108),"",YourData!$AC108)</f>
        <v>6.7785105583774699E-3</v>
      </c>
      <c r="U1329" s="886" t="str">
        <f>IF(ISBLANK(YourData!$AD108),"",YourData!$AD108)</f>
        <v>30-Dec</v>
      </c>
      <c r="V1329" s="887">
        <f>IF(ISBLANK(YourData!$AE108),"",YourData!$AE108)</f>
        <v>17</v>
      </c>
      <c r="W1329" s="36"/>
      <c r="X1329" s="125"/>
      <c r="Y1329" s="878"/>
      <c r="Z1329" s="36"/>
      <c r="AA1329" s="125"/>
      <c r="AB1329" s="878"/>
    </row>
    <row r="1330" spans="1:28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OS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>
        <f>IF(ISBLANK(YourData!$AF89),"",YourData!$AF89)</f>
        <v>1.9291882085774371E-3</v>
      </c>
      <c r="U1340" s="886" t="str">
        <f>IF(ISBLANK(YourData!$AG89),"",YourData!$AG89)</f>
        <v>11-Jan</v>
      </c>
      <c r="V1340" s="887">
        <f>IF(ISBLANK(YourData!$AH89),"",YourData!$AH89)</f>
        <v>3</v>
      </c>
      <c r="W1340" s="36"/>
      <c r="X1340" s="125"/>
      <c r="Y1340" s="878"/>
      <c r="Z1340" s="36"/>
      <c r="AA1340" s="125"/>
      <c r="AB1340" s="878"/>
    </row>
    <row r="1341" spans="1:28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>
        <f>IF(ISBLANK(YourData!$AF90),"",YourData!$AF90)</f>
        <v>1.9434670750044759E-3</v>
      </c>
      <c r="U1341" s="886" t="str">
        <f>IF(ISBLANK(YourData!$AG90),"",YourData!$AG90)</f>
        <v>05-Jan</v>
      </c>
      <c r="V1341" s="887">
        <f>IF(ISBLANK(YourData!$AH90),"",YourData!$AH90)</f>
        <v>7</v>
      </c>
      <c r="W1341" s="36"/>
      <c r="X1341" s="125"/>
      <c r="Y1341" s="878"/>
      <c r="Z1341" s="36"/>
      <c r="AA1341" s="125"/>
      <c r="AB1341" s="878"/>
    </row>
    <row r="1342" spans="1:28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>
        <f>IF(ISBLANK(YourData!$AF91),"",YourData!$AF91)</f>
        <v>1.9351077783801684E-3</v>
      </c>
      <c r="U1342" s="886" t="str">
        <f>IF(ISBLANK(YourData!$AG91),"",YourData!$AG91)</f>
        <v>11-Jan</v>
      </c>
      <c r="V1342" s="887">
        <f>IF(ISBLANK(YourData!$AH91),"",YourData!$AH91)</f>
        <v>3</v>
      </c>
      <c r="W1342" s="36"/>
      <c r="X1342" s="125"/>
      <c r="Y1342" s="878"/>
      <c r="Z1342" s="36"/>
      <c r="AA1342" s="125"/>
      <c r="AB1342" s="878"/>
    </row>
    <row r="1343" spans="1:28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>
        <f>IF(ISBLANK(YourData!$AF92),"",YourData!$AF92)</f>
        <v>1.9291984388534785E-3</v>
      </c>
      <c r="U1343" s="886" t="str">
        <f>IF(ISBLANK(YourData!$AG92),"",YourData!$AG92)</f>
        <v>11-Jan</v>
      </c>
      <c r="V1343" s="887">
        <f>IF(ISBLANK(YourData!$AH92),"",YourData!$AH92)</f>
        <v>3</v>
      </c>
      <c r="W1343" s="36"/>
      <c r="X1343" s="125"/>
      <c r="Y1343" s="878"/>
      <c r="Z1343" s="36"/>
      <c r="AA1343" s="125"/>
      <c r="AB1343" s="878"/>
    </row>
    <row r="1344" spans="1:28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>
        <f>IF(ISBLANK(YourData!$AF93),"",YourData!$AF93)</f>
        <v>1.9291984388534785E-3</v>
      </c>
      <c r="U1344" s="886" t="str">
        <f>IF(ISBLANK(YourData!$AG93),"",YourData!$AG93)</f>
        <v>11-Jan</v>
      </c>
      <c r="V1344" s="887">
        <f>IF(ISBLANK(YourData!$AH93),"",YourData!$AH93)</f>
        <v>3</v>
      </c>
      <c r="W1344" s="36"/>
      <c r="X1344" s="125"/>
      <c r="Y1344" s="878"/>
      <c r="Z1344" s="36"/>
      <c r="AA1344" s="125"/>
      <c r="AB1344" s="878"/>
    </row>
    <row r="1345" spans="1:28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>
        <f>IF(ISBLANK(YourData!$AF94),"",YourData!$AF94)</f>
        <v>1.9291882085774371E-3</v>
      </c>
      <c r="U1345" s="886" t="str">
        <f>IF(ISBLANK(YourData!$AG94),"",YourData!$AG94)</f>
        <v>11-Jan</v>
      </c>
      <c r="V1345" s="887">
        <f>IF(ISBLANK(YourData!$AH94),"",YourData!$AH94)</f>
        <v>3</v>
      </c>
      <c r="W1345" s="36"/>
      <c r="X1345" s="125"/>
      <c r="Y1345" s="878"/>
      <c r="Z1345" s="36"/>
      <c r="AA1345" s="125"/>
      <c r="AB1345" s="878"/>
    </row>
    <row r="1346" spans="1:28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>
        <f>IF(ISBLANK(YourData!$AF95),"",YourData!$AF95)</f>
        <v>1.9291881862173274E-3</v>
      </c>
      <c r="U1346" s="886" t="str">
        <f>IF(ISBLANK(YourData!$AG95),"",YourData!$AG95)</f>
        <v>11-Jan</v>
      </c>
      <c r="V1346" s="887">
        <f>IF(ISBLANK(YourData!$AH95),"",YourData!$AH95)</f>
        <v>3</v>
      </c>
      <c r="W1346" s="36"/>
      <c r="X1346" s="125"/>
      <c r="Y1346" s="878"/>
      <c r="Z1346" s="36"/>
      <c r="AA1346" s="125"/>
      <c r="AB1346" s="878"/>
    </row>
    <row r="1347" spans="1:28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>
        <f>IF(ISBLANK(YourData!$AF96),"",YourData!$AF96)</f>
        <v>1.9291881727274921E-3</v>
      </c>
      <c r="U1347" s="886" t="str">
        <f>IF(ISBLANK(YourData!$AG96),"",YourData!$AG96)</f>
        <v>11-Jan</v>
      </c>
      <c r="V1347" s="887">
        <f>IF(ISBLANK(YourData!$AH96),"",YourData!$AH96)</f>
        <v>3</v>
      </c>
      <c r="W1347" s="36"/>
      <c r="X1347" s="125"/>
      <c r="Y1347" s="878"/>
      <c r="Z1347" s="36"/>
      <c r="AA1347" s="125"/>
      <c r="AB1347" s="878"/>
    </row>
    <row r="1348" spans="1:28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>
        <f>IF(ISBLANK(YourData!$AF97),"",YourData!$AF97)</f>
        <v>1.9291881727274921E-3</v>
      </c>
      <c r="U1348" s="886" t="str">
        <f>IF(ISBLANK(YourData!$AG97),"",YourData!$AG97)</f>
        <v>11-Jan</v>
      </c>
      <c r="V1348" s="887">
        <f>IF(ISBLANK(YourData!$AH97),"",YourData!$AH97)</f>
        <v>3</v>
      </c>
      <c r="W1348" s="36"/>
      <c r="X1348" s="125"/>
      <c r="Y1348" s="878"/>
      <c r="Z1348" s="36"/>
      <c r="AA1348" s="125"/>
      <c r="AB1348" s="878"/>
    </row>
    <row r="1349" spans="1:28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>
        <f>IF(ISBLANK(YourData!$AF98),"",YourData!$AF98)</f>
        <v>1.9291881708451641E-3</v>
      </c>
      <c r="U1349" s="886" t="str">
        <f>IF(ISBLANK(YourData!$AG98),"",YourData!$AG98)</f>
        <v>11-Jan</v>
      </c>
      <c r="V1349" s="887">
        <f>IF(ISBLANK(YourData!$AH98),"",YourData!$AH98)</f>
        <v>3</v>
      </c>
      <c r="W1349" s="36"/>
      <c r="X1349" s="125"/>
      <c r="Y1349" s="878"/>
      <c r="Z1349" s="36"/>
      <c r="AA1349" s="125"/>
      <c r="AB1349" s="878"/>
    </row>
    <row r="1350" spans="1:28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>
        <f>IF(ISBLANK(YourData!$AF99),"",YourData!$AF99)</f>
        <v>1.9291881727274921E-3</v>
      </c>
      <c r="U1350" s="886" t="str">
        <f>IF(ISBLANK(YourData!$AG99),"",YourData!$AG99)</f>
        <v>11-Jan</v>
      </c>
      <c r="V1350" s="887">
        <f>IF(ISBLANK(YourData!$AH99),"",YourData!$AH99)</f>
        <v>3</v>
      </c>
      <c r="W1350" s="36"/>
      <c r="X1350" s="125"/>
      <c r="Y1350" s="878"/>
      <c r="Z1350" s="36"/>
      <c r="AA1350" s="125"/>
      <c r="AB1350" s="878"/>
    </row>
    <row r="1351" spans="1:28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>
        <f>IF(ISBLANK(YourData!$AF100),"",YourData!$AF100)</f>
        <v>1.9291881718064823E-3</v>
      </c>
      <c r="U1351" s="886" t="str">
        <f>IF(ISBLANK(YourData!$AG100),"",YourData!$AG100)</f>
        <v>11-Jan</v>
      </c>
      <c r="V1351" s="887">
        <f>IF(ISBLANK(YourData!$AH100),"",YourData!$AH100)</f>
        <v>3</v>
      </c>
      <c r="W1351" s="36"/>
      <c r="X1351" s="125"/>
      <c r="Y1351" s="878"/>
      <c r="Z1351" s="36"/>
      <c r="AA1351" s="125"/>
      <c r="AB1351" s="878"/>
    </row>
    <row r="1352" spans="1:28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>
        <f>IF(ISBLANK(YourData!$AF101),"",YourData!$AF101)</f>
        <v>7.0189493132874429E-3</v>
      </c>
      <c r="U1352" s="886" t="str">
        <f>IF(ISBLANK(YourData!$AG101),"",YourData!$AG101)</f>
        <v>20-Dec</v>
      </c>
      <c r="V1352" s="887">
        <f>IF(ISBLANK(YourData!$AH101),"",YourData!$AH101)</f>
        <v>12</v>
      </c>
      <c r="W1352" s="36"/>
      <c r="X1352" s="125"/>
      <c r="Y1352" s="878"/>
      <c r="Z1352" s="36"/>
      <c r="AA1352" s="125"/>
      <c r="AB1352" s="878"/>
    </row>
    <row r="1353" spans="1:28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>
        <f>IF(ISBLANK(YourData!$AF102),"",YourData!$AF102)</f>
        <v>7.0189493132874429E-3</v>
      </c>
      <c r="U1353" s="886" t="str">
        <f>IF(ISBLANK(YourData!$AG102),"",YourData!$AG102)</f>
        <v>20-Dec</v>
      </c>
      <c r="V1353" s="887">
        <f>IF(ISBLANK(YourData!$AH102),"",YourData!$AH102)</f>
        <v>12</v>
      </c>
      <c r="W1353" s="36"/>
      <c r="X1353" s="125"/>
      <c r="Y1353" s="878"/>
      <c r="Z1353" s="36"/>
      <c r="AA1353" s="125"/>
      <c r="AB1353" s="878"/>
    </row>
    <row r="1354" spans="1:28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>
        <f>IF(ISBLANK(YourData!$AF103),"",YourData!$AF103)</f>
        <v>6.256190201000475E-3</v>
      </c>
      <c r="U1354" s="886" t="str">
        <f>IF(ISBLANK(YourData!$AG103),"",YourData!$AG103)</f>
        <v>10-Nov</v>
      </c>
      <c r="V1354" s="887">
        <f>IF(ISBLANK(YourData!$AH103),"",YourData!$AH103)</f>
        <v>7</v>
      </c>
      <c r="W1354" s="36"/>
      <c r="X1354" s="125"/>
      <c r="Y1354" s="878"/>
      <c r="Z1354" s="36"/>
      <c r="AA1354" s="125"/>
      <c r="AB1354" s="878"/>
    </row>
    <row r="1355" spans="1:28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>
        <f>IF(ISBLANK(YourData!$AF104),"",YourData!$AF104)</f>
        <v>6.9924050082213795E-3</v>
      </c>
      <c r="U1355" s="886" t="str">
        <f>IF(ISBLANK(YourData!$AG104),"",YourData!$AG104)</f>
        <v>20-Dec</v>
      </c>
      <c r="V1355" s="887">
        <f>IF(ISBLANK(YourData!$AH104),"",YourData!$AH104)</f>
        <v>12</v>
      </c>
      <c r="W1355" s="36"/>
      <c r="X1355" s="125"/>
      <c r="Y1355" s="878"/>
      <c r="Z1355" s="36"/>
      <c r="AA1355" s="125"/>
      <c r="AB1355" s="878"/>
    </row>
    <row r="1356" spans="1:28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>
        <f>IF(ISBLANK(YourData!$AF105),"",YourData!$AF105)</f>
        <v>7.057896472955778E-3</v>
      </c>
      <c r="U1356" s="886" t="str">
        <f>IF(ISBLANK(YourData!$AG105),"",YourData!$AG105)</f>
        <v>20-Dec</v>
      </c>
      <c r="V1356" s="887">
        <f>IF(ISBLANK(YourData!$AH105),"",YourData!$AH105)</f>
        <v>12</v>
      </c>
      <c r="W1356" s="36"/>
      <c r="X1356" s="125"/>
      <c r="Y1356" s="878"/>
      <c r="Z1356" s="36"/>
      <c r="AA1356" s="125"/>
      <c r="AB1356" s="878"/>
    </row>
    <row r="1357" spans="1:28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>
        <f>IF(ISBLANK(YourData!$AF106),"",YourData!$AF106)</f>
        <v>6.2610261285521527E-3</v>
      </c>
      <c r="U1357" s="886" t="str">
        <f>IF(ISBLANK(YourData!$AG106),"",YourData!$AG106)</f>
        <v>07-Nov</v>
      </c>
      <c r="V1357" s="887">
        <f>IF(ISBLANK(YourData!$AH106),"",YourData!$AH106)</f>
        <v>1</v>
      </c>
      <c r="W1357" s="36"/>
      <c r="X1357" s="125"/>
      <c r="Y1357" s="878"/>
      <c r="Z1357" s="36"/>
      <c r="AA1357" s="125"/>
      <c r="AB1357" s="878"/>
    </row>
    <row r="1358" spans="1:28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>
        <f>IF(ISBLANK(YourData!$AF107),"",YourData!$AF107)</f>
        <v>3.7184279208484555E-3</v>
      </c>
      <c r="U1358" s="886" t="str">
        <f>IF(ISBLANK(YourData!$AG107),"",YourData!$AG107)</f>
        <v>07-Nov</v>
      </c>
      <c r="V1358" s="887">
        <f>IF(ISBLANK(YourData!$AH107),"",YourData!$AH107)</f>
        <v>1</v>
      </c>
      <c r="W1358" s="36"/>
      <c r="X1358" s="125"/>
      <c r="Y1358" s="878"/>
      <c r="Z1358" s="36"/>
      <c r="AA1358" s="125"/>
      <c r="AB1358" s="878"/>
    </row>
    <row r="1359" spans="1:28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>
        <f>IF(ISBLANK(YourData!$AF108),"",YourData!$AF108)</f>
        <v>6.7785105583737975E-3</v>
      </c>
      <c r="U1359" s="886" t="str">
        <f>IF(ISBLANK(YourData!$AG108),"",YourData!$AG108)</f>
        <v>01-Apr</v>
      </c>
      <c r="V1359" s="887">
        <f>IF(ISBLANK(YourData!$AH108),"",YourData!$AH108)</f>
        <v>1</v>
      </c>
      <c r="W1359" s="36"/>
      <c r="X1359" s="125"/>
      <c r="Y1359" s="878"/>
      <c r="Z1359" s="36"/>
      <c r="AA1359" s="125"/>
      <c r="AB1359" s="878"/>
    </row>
    <row r="1360" spans="1:28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OS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>
        <f>IF(ISBLANK(YourData!$AI89),"",YourData!$AI89)</f>
        <v>67.777998970008611</v>
      </c>
      <c r="U1370" s="886" t="str">
        <f>IF(ISBLANK(YourData!$AJ89),"",YourData!$AJ89)</f>
        <v>16-Nov</v>
      </c>
      <c r="V1370" s="887">
        <f>IF(ISBLANK(YourData!$AK89),"",YourData!$AK89)</f>
        <v>17</v>
      </c>
      <c r="W1370" s="36"/>
      <c r="X1370" s="125"/>
      <c r="Y1370" s="878"/>
      <c r="Z1370" s="36"/>
      <c r="AA1370" s="125"/>
      <c r="AB1370" s="878"/>
    </row>
    <row r="1371" spans="1:28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>
        <f>IF(ISBLANK(YourData!$AI90),"",YourData!$AI90)</f>
        <v>77.925821170738928</v>
      </c>
      <c r="U1371" s="886" t="str">
        <f>IF(ISBLANK(YourData!$AJ90),"",YourData!$AJ90)</f>
        <v>02-Oct</v>
      </c>
      <c r="V1371" s="887">
        <f>IF(ISBLANK(YourData!$AK90),"",YourData!$AK90)</f>
        <v>8</v>
      </c>
      <c r="W1371" s="36"/>
      <c r="X1371" s="125"/>
      <c r="Y1371" s="878"/>
      <c r="Z1371" s="36"/>
      <c r="AA1371" s="125"/>
      <c r="AB1371" s="878"/>
    </row>
    <row r="1372" spans="1:28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>
        <f>IF(ISBLANK(YourData!$AI91),"",YourData!$AI91)</f>
        <v>82.714142754404918</v>
      </c>
      <c r="U1372" s="886" t="str">
        <f>IF(ISBLANK(YourData!$AJ91),"",YourData!$AJ91)</f>
        <v>18-Sep</v>
      </c>
      <c r="V1372" s="887">
        <f>IF(ISBLANK(YourData!$AK91),"",YourData!$AK91)</f>
        <v>10</v>
      </c>
      <c r="W1372" s="36"/>
      <c r="X1372" s="125"/>
      <c r="Y1372" s="878"/>
      <c r="Z1372" s="36"/>
      <c r="AA1372" s="125"/>
      <c r="AB1372" s="878"/>
    </row>
    <row r="1373" spans="1:28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>
        <f>IF(ISBLANK(YourData!$AI92),"",YourData!$AI92)</f>
        <v>76.638136383466545</v>
      </c>
      <c r="U1373" s="886" t="str">
        <f>IF(ISBLANK(YourData!$AJ92),"",YourData!$AJ92)</f>
        <v>22-Sep</v>
      </c>
      <c r="V1373" s="887">
        <f>IF(ISBLANK(YourData!$AK92),"",YourData!$AK92)</f>
        <v>20</v>
      </c>
      <c r="W1373" s="36"/>
      <c r="X1373" s="125"/>
      <c r="Y1373" s="878"/>
      <c r="Z1373" s="36"/>
      <c r="AA1373" s="125"/>
      <c r="AB1373" s="878"/>
    </row>
    <row r="1374" spans="1:28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>
        <f>IF(ISBLANK(YourData!$AI93),"",YourData!$AI93)</f>
        <v>80.545310525256696</v>
      </c>
      <c r="U1374" s="886" t="str">
        <f>IF(ISBLANK(YourData!$AJ93),"",YourData!$AJ93)</f>
        <v>18-Sep</v>
      </c>
      <c r="V1374" s="887">
        <f>IF(ISBLANK(YourData!$AK93),"",YourData!$AK93)</f>
        <v>10</v>
      </c>
      <c r="W1374" s="36"/>
      <c r="X1374" s="125"/>
      <c r="Y1374" s="878"/>
      <c r="Z1374" s="36"/>
      <c r="AA1374" s="125"/>
      <c r="AB1374" s="878"/>
    </row>
    <row r="1375" spans="1:28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>
        <f>IF(ISBLANK(YourData!$AI94),"",YourData!$AI94)</f>
        <v>67.777998970008625</v>
      </c>
      <c r="U1375" s="886" t="str">
        <f>IF(ISBLANK(YourData!$AJ94),"",YourData!$AJ94)</f>
        <v>16-Nov</v>
      </c>
      <c r="V1375" s="887">
        <f>IF(ISBLANK(YourData!$AK94),"",YourData!$AK94)</f>
        <v>17</v>
      </c>
      <c r="W1375" s="36"/>
      <c r="X1375" s="125"/>
      <c r="Y1375" s="878"/>
      <c r="Z1375" s="36"/>
      <c r="AA1375" s="125"/>
      <c r="AB1375" s="878"/>
    </row>
    <row r="1376" spans="1:28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>
        <f>IF(ISBLANK(YourData!$AI95),"",YourData!$AI95)</f>
        <v>67.777825806430911</v>
      </c>
      <c r="U1376" s="886" t="str">
        <f>IF(ISBLANK(YourData!$AJ95),"",YourData!$AJ95)</f>
        <v>16-Nov</v>
      </c>
      <c r="V1376" s="887">
        <f>IF(ISBLANK(YourData!$AK95),"",YourData!$AK95)</f>
        <v>17</v>
      </c>
      <c r="W1376" s="36"/>
      <c r="X1376" s="125"/>
      <c r="Y1376" s="878"/>
      <c r="Z1376" s="36"/>
      <c r="AA1376" s="125"/>
      <c r="AB1376" s="878"/>
    </row>
    <row r="1377" spans="1:28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>
        <f>IF(ISBLANK(YourData!$AI96),"",YourData!$AI96)</f>
        <v>89.750654644435599</v>
      </c>
      <c r="U1377" s="886" t="str">
        <f>IF(ISBLANK(YourData!$AJ96),"",YourData!$AJ96)</f>
        <v>02-Apr</v>
      </c>
      <c r="V1377" s="887">
        <f>IF(ISBLANK(YourData!$AK96),"",YourData!$AK96)</f>
        <v>2</v>
      </c>
      <c r="W1377" s="36"/>
      <c r="X1377" s="125"/>
      <c r="Y1377" s="878"/>
      <c r="Z1377" s="36"/>
      <c r="AA1377" s="125"/>
      <c r="AB1377" s="878"/>
    </row>
    <row r="1378" spans="1:28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>
        <f>IF(ISBLANK(YourData!$AI97),"",YourData!$AI97)</f>
        <v>89.750654644435599</v>
      </c>
      <c r="U1378" s="886" t="str">
        <f>IF(ISBLANK(YourData!$AJ97),"",YourData!$AJ97)</f>
        <v>02-Apr</v>
      </c>
      <c r="V1378" s="887">
        <f>IF(ISBLANK(YourData!$AK97),"",YourData!$AK97)</f>
        <v>2</v>
      </c>
      <c r="W1378" s="36"/>
      <c r="X1378" s="125"/>
      <c r="Y1378" s="878"/>
      <c r="Z1378" s="36"/>
      <c r="AA1378" s="125"/>
      <c r="AB1378" s="878"/>
    </row>
    <row r="1379" spans="1:28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>
        <f>IF(ISBLANK(YourData!$AI98),"",YourData!$AI98)</f>
        <v>89.691926683023581</v>
      </c>
      <c r="U1379" s="886" t="str">
        <f>IF(ISBLANK(YourData!$AJ98),"",YourData!$AJ98)</f>
        <v>02-Apr</v>
      </c>
      <c r="V1379" s="887">
        <f>IF(ISBLANK(YourData!$AK98),"",YourData!$AK98)</f>
        <v>1</v>
      </c>
      <c r="W1379" s="36"/>
      <c r="X1379" s="125"/>
      <c r="Y1379" s="878"/>
      <c r="Z1379" s="36"/>
      <c r="AA1379" s="125"/>
      <c r="AB1379" s="878"/>
    </row>
    <row r="1380" spans="1:28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>
        <f>IF(ISBLANK(YourData!$AI99),"",YourData!$AI99)</f>
        <v>89.750940352762001</v>
      </c>
      <c r="U1380" s="886" t="str">
        <f>IF(ISBLANK(YourData!$AJ99),"",YourData!$AJ99)</f>
        <v>02-Apr</v>
      </c>
      <c r="V1380" s="887">
        <f>IF(ISBLANK(YourData!$AK99),"",YourData!$AK99)</f>
        <v>2</v>
      </c>
      <c r="W1380" s="36"/>
      <c r="X1380" s="125"/>
      <c r="Y1380" s="878"/>
      <c r="Z1380" s="36"/>
      <c r="AA1380" s="125"/>
      <c r="AB1380" s="878"/>
    </row>
    <row r="1381" spans="1:28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>
        <f>IF(ISBLANK(YourData!$AI100),"",YourData!$AI100)</f>
        <v>72.197531377754373</v>
      </c>
      <c r="U1381" s="886" t="str">
        <f>IF(ISBLANK(YourData!$AJ100),"",YourData!$AJ100)</f>
        <v>21-Apr</v>
      </c>
      <c r="V1381" s="887">
        <f>IF(ISBLANK(YourData!$AK100),"",YourData!$AK100)</f>
        <v>5</v>
      </c>
      <c r="W1381" s="36"/>
      <c r="X1381" s="125"/>
      <c r="Y1381" s="878"/>
      <c r="Z1381" s="36"/>
      <c r="AA1381" s="125"/>
      <c r="AB1381" s="878"/>
    </row>
    <row r="1382" spans="1:28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>
        <f>IF(ISBLANK(YourData!$AI101),"",YourData!$AI101)</f>
        <v>100</v>
      </c>
      <c r="U1382" s="886" t="str">
        <f>IF(ISBLANK(YourData!$AJ101),"",YourData!$AJ101)</f>
        <v>03-Dec</v>
      </c>
      <c r="V1382" s="887">
        <f>IF(ISBLANK(YourData!$AK101),"",YourData!$AK101)</f>
        <v>1</v>
      </c>
      <c r="W1382" s="36"/>
      <c r="X1382" s="125"/>
      <c r="Y1382" s="878"/>
      <c r="Z1382" s="36"/>
      <c r="AA1382" s="125"/>
      <c r="AB1382" s="878"/>
    </row>
    <row r="1383" spans="1:28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>
        <f>IF(ISBLANK(YourData!$AI102),"",YourData!$AI102)</f>
        <v>100</v>
      </c>
      <c r="U1383" s="886" t="str">
        <f>IF(ISBLANK(YourData!$AJ102),"",YourData!$AJ102)</f>
        <v>03-Dec</v>
      </c>
      <c r="V1383" s="887">
        <f>IF(ISBLANK(YourData!$AK102),"",YourData!$AK102)</f>
        <v>1</v>
      </c>
      <c r="W1383" s="36"/>
      <c r="X1383" s="125"/>
      <c r="Y1383" s="878"/>
      <c r="Z1383" s="36"/>
      <c r="AA1383" s="125"/>
      <c r="AB1383" s="878"/>
    </row>
    <row r="1384" spans="1:28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>
        <f>IF(ISBLANK(YourData!$AI103),"",YourData!$AI103)</f>
        <v>89.986748247902057</v>
      </c>
      <c r="U1384" s="886" t="str">
        <f>IF(ISBLANK(YourData!$AJ103),"",YourData!$AJ103)</f>
        <v>20-Dec</v>
      </c>
      <c r="V1384" s="887">
        <f>IF(ISBLANK(YourData!$AK103),"",YourData!$AK103)</f>
        <v>11</v>
      </c>
      <c r="W1384" s="36"/>
      <c r="X1384" s="125"/>
      <c r="Y1384" s="878"/>
      <c r="Z1384" s="36"/>
      <c r="AA1384" s="125"/>
      <c r="AB1384" s="878"/>
    </row>
    <row r="1385" spans="1:28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>
        <f>IF(ISBLANK(YourData!$AI104),"",YourData!$AI104)</f>
        <v>100</v>
      </c>
      <c r="U1385" s="886" t="str">
        <f>IF(ISBLANK(YourData!$AJ104),"",YourData!$AJ104)</f>
        <v>18-Dec</v>
      </c>
      <c r="V1385" s="887">
        <f>IF(ISBLANK(YourData!$AK104),"",YourData!$AK104)</f>
        <v>8</v>
      </c>
      <c r="W1385" s="36"/>
      <c r="X1385" s="125"/>
      <c r="Y1385" s="878"/>
      <c r="Z1385" s="36"/>
      <c r="AA1385" s="125"/>
      <c r="AB1385" s="878"/>
    </row>
    <row r="1386" spans="1:28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>
        <f>IF(ISBLANK(YourData!$AI105),"",YourData!$AI105)</f>
        <v>100</v>
      </c>
      <c r="U1386" s="886" t="str">
        <f>IF(ISBLANK(YourData!$AJ105),"",YourData!$AJ105)</f>
        <v>14-Nov</v>
      </c>
      <c r="V1386" s="887">
        <f>IF(ISBLANK(YourData!$AK105),"",YourData!$AK105)</f>
        <v>6</v>
      </c>
      <c r="W1386" s="36"/>
      <c r="X1386" s="125"/>
      <c r="Y1386" s="878"/>
      <c r="Z1386" s="36"/>
      <c r="AA1386" s="125"/>
      <c r="AB1386" s="878"/>
    </row>
    <row r="1387" spans="1:28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>
        <f>IF(ISBLANK(YourData!$AI106),"",YourData!$AI106)</f>
        <v>89.294971296836096</v>
      </c>
      <c r="U1387" s="886" t="str">
        <f>IF(ISBLANK(YourData!$AJ106),"",YourData!$AJ106)</f>
        <v>20-Dec</v>
      </c>
      <c r="V1387" s="887">
        <f>IF(ISBLANK(YourData!$AK106),"",YourData!$AK106)</f>
        <v>11</v>
      </c>
      <c r="W1387" s="36"/>
      <c r="X1387" s="125"/>
      <c r="Y1387" s="878"/>
      <c r="Z1387" s="36"/>
      <c r="AA1387" s="125"/>
      <c r="AB1387" s="878"/>
    </row>
    <row r="1388" spans="1:28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>
        <f>IF(ISBLANK(YourData!$AI107),"",YourData!$AI107)</f>
        <v>53.705030440571889</v>
      </c>
      <c r="U1388" s="886" t="str">
        <f>IF(ISBLANK(YourData!$AJ107),"",YourData!$AJ107)</f>
        <v>20-Dec</v>
      </c>
      <c r="V1388" s="887">
        <f>IF(ISBLANK(YourData!$AK107),"",YourData!$AK107)</f>
        <v>11</v>
      </c>
      <c r="W1388" s="36"/>
      <c r="X1388" s="125"/>
      <c r="Y1388" s="878"/>
      <c r="Z1388" s="36"/>
      <c r="AA1388" s="125"/>
      <c r="AB1388" s="878"/>
    </row>
    <row r="1389" spans="1:28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>
        <f>IF(ISBLANK(YourData!$AI108),"",YourData!$AI108)</f>
        <v>96.06693937261025</v>
      </c>
      <c r="U1389" s="886" t="str">
        <f>IF(ISBLANK(YourData!$AJ108),"",YourData!$AJ108)</f>
        <v>20-Dec</v>
      </c>
      <c r="V1389" s="887">
        <f>IF(ISBLANK(YourData!$AK108),"",YourData!$AK108)</f>
        <v>11</v>
      </c>
      <c r="W1389" s="36"/>
      <c r="X1389" s="125"/>
      <c r="Y1389" s="878"/>
      <c r="Z1389" s="36"/>
      <c r="AA1389" s="125"/>
      <c r="AB1389" s="878"/>
    </row>
    <row r="1390" spans="1:28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OS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>
        <f>IF(ISBLANK(YourData!$AL89),"",YourData!$AL89)</f>
        <v>14.3876667941897</v>
      </c>
      <c r="U1400" s="886" t="str">
        <f>IF(ISBLANK(YourData!$AM89),"",YourData!$AM89)</f>
        <v>06-Nov</v>
      </c>
      <c r="V1400" s="887">
        <f>IF(ISBLANK(YourData!$AN89),"",YourData!$AN89)</f>
        <v>6</v>
      </c>
      <c r="W1400" s="36"/>
      <c r="X1400" s="125"/>
      <c r="Y1400" s="878"/>
      <c r="Z1400" s="36"/>
      <c r="AA1400" s="125"/>
      <c r="AB1400" s="878"/>
    </row>
    <row r="1401" spans="1:28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>
        <f>IF(ISBLANK(YourData!$AL90),"",YourData!$AL90)</f>
        <v>18.116183232344987</v>
      </c>
      <c r="U1401" s="886" t="str">
        <f>IF(ISBLANK(YourData!$AM90),"",YourData!$AM90)</f>
        <v>11-Jan</v>
      </c>
      <c r="V1401" s="887">
        <f>IF(ISBLANK(YourData!$AN90),"",YourData!$AN90)</f>
        <v>3</v>
      </c>
      <c r="W1401" s="36"/>
      <c r="X1401" s="125"/>
      <c r="Y1401" s="878"/>
      <c r="Z1401" s="36"/>
      <c r="AA1401" s="125"/>
      <c r="AB1401" s="878"/>
    </row>
    <row r="1402" spans="1:28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>
        <f>IF(ISBLANK(YourData!$AL91),"",YourData!$AL91)</f>
        <v>14.796923163654553</v>
      </c>
      <c r="U1402" s="886" t="str">
        <f>IF(ISBLANK(YourData!$AM91),"",YourData!$AM91)</f>
        <v>06-Nov</v>
      </c>
      <c r="V1402" s="887">
        <f>IF(ISBLANK(YourData!$AN91),"",YourData!$AN91)</f>
        <v>6</v>
      </c>
      <c r="W1402" s="36"/>
      <c r="X1402" s="125"/>
      <c r="Y1402" s="878"/>
      <c r="Z1402" s="36"/>
      <c r="AA1402" s="125"/>
      <c r="AB1402" s="878"/>
    </row>
    <row r="1403" spans="1:28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>
        <f>IF(ISBLANK(YourData!$AL92),"",YourData!$AL92)</f>
        <v>14.387597371144961</v>
      </c>
      <c r="U1403" s="886" t="str">
        <f>IF(ISBLANK(YourData!$AM92),"",YourData!$AM92)</f>
        <v>06-Nov</v>
      </c>
      <c r="V1403" s="887">
        <f>IF(ISBLANK(YourData!$AN92),"",YourData!$AN92)</f>
        <v>6</v>
      </c>
      <c r="W1403" s="36"/>
      <c r="X1403" s="125"/>
      <c r="Y1403" s="878"/>
      <c r="Z1403" s="36"/>
      <c r="AA1403" s="125"/>
      <c r="AB1403" s="878"/>
    </row>
    <row r="1404" spans="1:28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>
        <f>IF(ISBLANK(YourData!$AL93),"",YourData!$AL93)</f>
        <v>14.387597371144956</v>
      </c>
      <c r="U1404" s="886" t="str">
        <f>IF(ISBLANK(YourData!$AM93),"",YourData!$AM93)</f>
        <v>06-Nov</v>
      </c>
      <c r="V1404" s="887">
        <f>IF(ISBLANK(YourData!$AN93),"",YourData!$AN93)</f>
        <v>6</v>
      </c>
      <c r="W1404" s="36"/>
      <c r="X1404" s="125"/>
      <c r="Y1404" s="878"/>
      <c r="Z1404" s="36"/>
      <c r="AA1404" s="125"/>
      <c r="AB1404" s="878"/>
    </row>
    <row r="1405" spans="1:28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>
        <f>IF(ISBLANK(YourData!$AL94),"",YourData!$AL94)</f>
        <v>13.229741613018074</v>
      </c>
      <c r="U1405" s="886" t="str">
        <f>IF(ISBLANK(YourData!$AM94),"",YourData!$AM94)</f>
        <v>13-Oct</v>
      </c>
      <c r="V1405" s="887">
        <f>IF(ISBLANK(YourData!$AN94),"",YourData!$AN94)</f>
        <v>7</v>
      </c>
      <c r="W1405" s="36"/>
      <c r="X1405" s="125"/>
      <c r="Y1405" s="878"/>
      <c r="Z1405" s="36"/>
      <c r="AA1405" s="125"/>
      <c r="AB1405" s="878"/>
    </row>
    <row r="1406" spans="1:28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>
        <f>IF(ISBLANK(YourData!$AL95),"",YourData!$AL95)</f>
        <v>14.387609209652739</v>
      </c>
      <c r="U1406" s="886" t="str">
        <f>IF(ISBLANK(YourData!$AM95),"",YourData!$AM95)</f>
        <v>06-Nov</v>
      </c>
      <c r="V1406" s="887">
        <f>IF(ISBLANK(YourData!$AN95),"",YourData!$AN95)</f>
        <v>6</v>
      </c>
      <c r="W1406" s="36"/>
      <c r="X1406" s="125"/>
      <c r="Y1406" s="878"/>
      <c r="Z1406" s="36"/>
      <c r="AA1406" s="125"/>
      <c r="AB1406" s="878"/>
    </row>
    <row r="1407" spans="1:28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>
        <f>IF(ISBLANK(YourData!$AL96),"",YourData!$AL96)</f>
        <v>16.32809707457384</v>
      </c>
      <c r="U1407" s="886" t="str">
        <f>IF(ISBLANK(YourData!$AM96),"",YourData!$AM96)</f>
        <v>06-Nov</v>
      </c>
      <c r="V1407" s="887">
        <f>IF(ISBLANK(YourData!$AN96),"",YourData!$AN96)</f>
        <v>6</v>
      </c>
      <c r="W1407" s="36"/>
      <c r="X1407" s="125"/>
      <c r="Y1407" s="878"/>
      <c r="Z1407" s="36"/>
      <c r="AA1407" s="125"/>
      <c r="AB1407" s="878"/>
    </row>
    <row r="1408" spans="1:28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>
        <f>IF(ISBLANK(YourData!$AL97),"",YourData!$AL97)</f>
        <v>16.32809707457384</v>
      </c>
      <c r="U1408" s="886" t="str">
        <f>IF(ISBLANK(YourData!$AM97),"",YourData!$AM97)</f>
        <v>06-Nov</v>
      </c>
      <c r="V1408" s="887">
        <f>IF(ISBLANK(YourData!$AN97),"",YourData!$AN97)</f>
        <v>6</v>
      </c>
      <c r="W1408" s="36"/>
      <c r="X1408" s="125"/>
      <c r="Y1408" s="878"/>
      <c r="Z1408" s="36"/>
      <c r="AA1408" s="125"/>
      <c r="AB1408" s="878"/>
    </row>
    <row r="1409" spans="1:28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>
        <f>IF(ISBLANK(YourData!$AL98),"",YourData!$AL98)</f>
        <v>16.328093533293348</v>
      </c>
      <c r="U1409" s="886" t="str">
        <f>IF(ISBLANK(YourData!$AM98),"",YourData!$AM98)</f>
        <v>06-Nov</v>
      </c>
      <c r="V1409" s="887">
        <f>IF(ISBLANK(YourData!$AN98),"",YourData!$AN98)</f>
        <v>6</v>
      </c>
      <c r="W1409" s="36"/>
      <c r="X1409" s="125"/>
      <c r="Y1409" s="878"/>
      <c r="Z1409" s="36"/>
      <c r="AA1409" s="125"/>
      <c r="AB1409" s="878"/>
    </row>
    <row r="1410" spans="1:28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>
        <f>IF(ISBLANK(YourData!$AL99),"",YourData!$AL99)</f>
        <v>16.328097074089001</v>
      </c>
      <c r="U1410" s="886" t="str">
        <f>IF(ISBLANK(YourData!$AM99),"",YourData!$AM99)</f>
        <v>06-Nov</v>
      </c>
      <c r="V1410" s="887">
        <f>IF(ISBLANK(YourData!$AN99),"",YourData!$AN99)</f>
        <v>6</v>
      </c>
      <c r="W1410" s="36"/>
      <c r="X1410" s="125"/>
      <c r="Y1410" s="878"/>
      <c r="Z1410" s="36"/>
      <c r="AA1410" s="125"/>
      <c r="AB1410" s="878"/>
    </row>
    <row r="1411" spans="1:28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>
        <f>IF(ISBLANK(YourData!$AL100),"",YourData!$AL100)</f>
        <v>16.328097072721135</v>
      </c>
      <c r="U1411" s="886" t="str">
        <f>IF(ISBLANK(YourData!$AM100),"",YourData!$AM100)</f>
        <v>06-Nov</v>
      </c>
      <c r="V1411" s="887">
        <f>IF(ISBLANK(YourData!$AN100),"",YourData!$AN100)</f>
        <v>6</v>
      </c>
      <c r="W1411" s="36"/>
      <c r="X1411" s="125"/>
      <c r="Y1411" s="878"/>
      <c r="Z1411" s="36"/>
      <c r="AA1411" s="125"/>
      <c r="AB1411" s="878"/>
    </row>
    <row r="1412" spans="1:28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>
        <f>IF(ISBLANK(YourData!$AL101),"",YourData!$AL101)</f>
        <v>52.550309912276589</v>
      </c>
      <c r="U1412" s="886" t="str">
        <f>IF(ISBLANK(YourData!$AM101),"",YourData!$AM101)</f>
        <v>07-Nov</v>
      </c>
      <c r="V1412" s="887">
        <f>IF(ISBLANK(YourData!$AN101),"",YourData!$AN101)</f>
        <v>0</v>
      </c>
      <c r="W1412" s="36"/>
      <c r="X1412" s="125"/>
      <c r="Y1412" s="878"/>
      <c r="Z1412" s="36"/>
      <c r="AA1412" s="125"/>
      <c r="AB1412" s="878"/>
    </row>
    <row r="1413" spans="1:28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>
        <f>IF(ISBLANK(YourData!$AL102),"",YourData!$AL102)</f>
        <v>52.548901400619769</v>
      </c>
      <c r="U1413" s="886" t="str">
        <f>IF(ISBLANK(YourData!$AM102),"",YourData!$AM102)</f>
        <v>07-Nov</v>
      </c>
      <c r="V1413" s="887">
        <f>IF(ISBLANK(YourData!$AN102),"",YourData!$AN102)</f>
        <v>0</v>
      </c>
      <c r="W1413" s="36"/>
      <c r="X1413" s="125"/>
      <c r="Y1413" s="878"/>
      <c r="Z1413" s="36"/>
      <c r="AA1413" s="125"/>
      <c r="AB1413" s="878"/>
    </row>
    <row r="1414" spans="1:28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>
        <f>IF(ISBLANK(YourData!$AL103),"",YourData!$AL103)</f>
        <v>59.200640560047859</v>
      </c>
      <c r="U1414" s="886" t="str">
        <f>IF(ISBLANK(YourData!$AM103),"",YourData!$AM103)</f>
        <v>28-Nov</v>
      </c>
      <c r="V1414" s="887">
        <f>IF(ISBLANK(YourData!$AN103),"",YourData!$AN103)</f>
        <v>0</v>
      </c>
      <c r="W1414" s="36"/>
      <c r="X1414" s="125"/>
      <c r="Y1414" s="878"/>
      <c r="Z1414" s="36"/>
      <c r="AA1414" s="125"/>
      <c r="AB1414" s="878"/>
    </row>
    <row r="1415" spans="1:28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>
        <f>IF(ISBLANK(YourData!$AL104),"",YourData!$AL104)</f>
        <v>57.139383948125214</v>
      </c>
      <c r="U1415" s="886" t="str">
        <f>IF(ISBLANK(YourData!$AM104),"",YourData!$AM104)</f>
        <v>07-Nov</v>
      </c>
      <c r="V1415" s="887">
        <f>IF(ISBLANK(YourData!$AN104),"",YourData!$AN104)</f>
        <v>0</v>
      </c>
      <c r="W1415" s="36"/>
      <c r="X1415" s="125"/>
      <c r="Y1415" s="878"/>
      <c r="Z1415" s="36"/>
      <c r="AA1415" s="125"/>
      <c r="AB1415" s="878"/>
    </row>
    <row r="1416" spans="1:28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>
        <f>IF(ISBLANK(YourData!$AL105),"",YourData!$AL105)</f>
        <v>45.098340753459524</v>
      </c>
      <c r="U1416" s="886" t="str">
        <f>IF(ISBLANK(YourData!$AM105),"",YourData!$AM105)</f>
        <v>07-Nov</v>
      </c>
      <c r="V1416" s="887">
        <f>IF(ISBLANK(YourData!$AN105),"",YourData!$AN105)</f>
        <v>0</v>
      </c>
      <c r="W1416" s="36"/>
      <c r="X1416" s="125"/>
      <c r="Y1416" s="878"/>
      <c r="Z1416" s="36"/>
      <c r="AA1416" s="125"/>
      <c r="AB1416" s="878"/>
    </row>
    <row r="1417" spans="1:28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>
        <f>IF(ISBLANK(YourData!$AL106),"",YourData!$AL106)</f>
        <v>31.851268412061636</v>
      </c>
      <c r="U1417" s="886" t="str">
        <f>IF(ISBLANK(YourData!$AM106),"",YourData!$AM106)</f>
        <v>18-Apr</v>
      </c>
      <c r="V1417" s="887">
        <f>IF(ISBLANK(YourData!$AN106),"",YourData!$AN106)</f>
        <v>18</v>
      </c>
      <c r="W1417" s="36"/>
      <c r="X1417" s="125"/>
      <c r="Y1417" s="878"/>
      <c r="Z1417" s="36"/>
      <c r="AA1417" s="125"/>
      <c r="AB1417" s="878"/>
    </row>
    <row r="1418" spans="1:28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>
        <f>IF(ISBLANK(YourData!$AL107),"",YourData!$AL107)</f>
        <v>35.19482359419483</v>
      </c>
      <c r="U1418" s="886" t="str">
        <f>IF(ISBLANK(YourData!$AM107),"",YourData!$AM107)</f>
        <v>09-Nov</v>
      </c>
      <c r="V1418" s="887">
        <f>IF(ISBLANK(YourData!$AN107),"",YourData!$AN107)</f>
        <v>17</v>
      </c>
      <c r="W1418" s="36"/>
      <c r="X1418" s="125"/>
      <c r="Y1418" s="878"/>
      <c r="Z1418" s="36"/>
      <c r="AA1418" s="125"/>
      <c r="AB1418" s="878"/>
    </row>
    <row r="1419" spans="1:28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>
        <f>IF(ISBLANK(YourData!$AL108),"",YourData!$AL108)</f>
        <v>19.213427400934766</v>
      </c>
      <c r="U1419" s="886" t="str">
        <f>IF(ISBLANK(YourData!$AM108),"",YourData!$AM108)</f>
        <v>18-Apr</v>
      </c>
      <c r="V1419" s="887">
        <f>IF(ISBLANK(YourData!$AN108),"",YourData!$AN108)</f>
        <v>17</v>
      </c>
      <c r="W1419" s="36"/>
      <c r="X1419" s="125"/>
      <c r="Y1419" s="878"/>
      <c r="Z1419" s="36"/>
      <c r="AA1419" s="125"/>
      <c r="AB1419" s="878"/>
    </row>
    <row r="1420" spans="1:28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105"/>
      <c r="H1429" s="119"/>
      <c r="I1429" s="105"/>
      <c r="J1429" s="115"/>
      <c r="M1429" s="115"/>
      <c r="P1429" s="115"/>
      <c r="S1429" s="115"/>
    </row>
    <row r="1430" spans="1:28">
      <c r="F1430" s="105"/>
      <c r="H1430" s="119"/>
      <c r="J1430" s="115"/>
      <c r="M1430" s="115"/>
      <c r="P1430" s="115"/>
      <c r="S1430" s="115"/>
    </row>
    <row r="1431" spans="1:28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H1433" s="119"/>
      <c r="M1433" s="115"/>
      <c r="P1433" s="115"/>
      <c r="S1433" s="115"/>
    </row>
    <row r="1434" spans="1:28">
      <c r="H1434" s="119"/>
      <c r="M1434" s="115"/>
      <c r="P1434" s="115"/>
      <c r="S1434" s="115"/>
    </row>
    <row r="1435" spans="1:28">
      <c r="H1435" s="119"/>
      <c r="M1435" s="115"/>
      <c r="P1435" s="115"/>
      <c r="S1435" s="115"/>
    </row>
    <row r="1436" spans="1:28">
      <c r="H1436" s="119"/>
      <c r="M1436" s="115"/>
      <c r="P1436" s="115"/>
      <c r="S1436" s="115"/>
    </row>
    <row r="1437" spans="1:28">
      <c r="H1437" s="119"/>
      <c r="M1437" s="115"/>
      <c r="P1437" s="115"/>
      <c r="S1437" s="115"/>
    </row>
    <row r="1438" spans="1:28">
      <c r="H1438" s="119"/>
      <c r="M1438" s="115"/>
      <c r="P1438" s="115"/>
      <c r="S1438" s="115"/>
    </row>
    <row r="1439" spans="1:28">
      <c r="H1439" s="119"/>
      <c r="M1439" s="115"/>
      <c r="P1439" s="115"/>
      <c r="S1439" s="115"/>
    </row>
    <row r="1440" spans="1:28">
      <c r="H1440" s="119"/>
      <c r="M1440" s="115"/>
      <c r="P1440" s="115"/>
      <c r="S1440" s="115"/>
    </row>
    <row r="1441" spans="1:28">
      <c r="H1441" s="119"/>
      <c r="M1441" s="115"/>
      <c r="P1441" s="115"/>
      <c r="S1441" s="115"/>
    </row>
    <row r="1442" spans="1:28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OS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>
        <f t="shared" si="12"/>
        <v>4395.3560213411183</v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>
        <f t="shared" si="13"/>
        <v>4327.370688390678</v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>
        <f t="shared" si="14"/>
        <v>5424.0497729121635</v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>
        <f t="shared" si="15"/>
        <v>1096.6790845214855</v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>
        <f t="shared" si="16"/>
        <v>5025.5847352249912</v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>
        <f t="shared" si="17"/>
        <v>398.4650376871723</v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>
        <f t="shared" si="19"/>
        <v>-3642.4419705165783</v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>
        <f t="shared" si="20"/>
        <v>19914.505465594157</v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>
        <f t="shared" si="21"/>
        <v>-4265.6380565147374</v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>
        <f t="shared" si="22"/>
        <v>-4265.6380565147374</v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>
        <f t="shared" si="23"/>
        <v>-2102.6116023503564</v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>
        <f t="shared" si="24"/>
        <v>-2928.7772411465339</v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>
        <f t="shared" si="25"/>
        <v>-1765.6036875897335</v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>
        <f t="shared" si="26"/>
        <v>-11944.368640098954</v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>
        <f t="shared" si="27"/>
        <v>17760.294715503936</v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>
        <f t="shared" si="28"/>
        <v>-5027.2542444782266</v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>
        <f t="shared" si="29"/>
        <v>-5059.1878492872129</v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>
        <f t="shared" si="30"/>
        <v>-3518.6727091918438</v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OS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OS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OS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>
        <f t="shared" si="62"/>
        <v>0</v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>
        <f t="shared" si="63"/>
        <v>0</v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>
        <f t="shared" si="63"/>
        <v>0</v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>
        <f t="shared" si="64"/>
        <v>0</v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>
        <f t="shared" si="65"/>
        <v>0</v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>
        <f t="shared" si="66"/>
        <v>0</v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>
        <f t="shared" si="67"/>
        <v>0</v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>
        <f t="shared" si="68"/>
        <v>0</v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>
        <f t="shared" si="68"/>
        <v>0</v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>
        <f t="shared" si="68"/>
        <v>0</v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>
        <f t="shared" si="68"/>
        <v>0</v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>
        <f t="shared" si="68"/>
        <v>0</v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>
        <f t="shared" si="68"/>
        <v>0</v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>
        <f t="shared" si="68"/>
        <v>-8232.4551972408462</v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>
        <f t="shared" si="69"/>
        <v>2035.0870160548343</v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>
        <f t="shared" si="70"/>
        <v>-948.12173647326608</v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>
        <f t="shared" si="71"/>
        <v>-505.38775219161289</v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>
        <f t="shared" si="72"/>
        <v>-629.5783798421005</v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OS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>
        <f t="shared" si="73"/>
        <v>18958.577522252293</v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>
        <f t="shared" si="74"/>
        <v>19012.087268671501</v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>
        <f t="shared" si="75"/>
        <v>25396.131390444556</v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>
        <f t="shared" si="76"/>
        <v>6384.0441217730549</v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>
        <f t="shared" si="77"/>
        <v>22715.681347852456</v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>
        <f t="shared" si="78"/>
        <v>2680.4500425920996</v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>
        <f t="shared" si="80"/>
        <v>-11719.031845126199</v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>
        <f t="shared" si="81"/>
        <v>83871.952228630733</v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>
        <f t="shared" si="82"/>
        <v>-14295.487076195874</v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>
        <f t="shared" si="83"/>
        <v>-14295.487076195874</v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>
        <f t="shared" si="84"/>
        <v>-7284.5103051090264</v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>
        <f t="shared" si="85"/>
        <v>-10020.524141304326</v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>
        <f t="shared" si="86"/>
        <v>-6069.84070929265</v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>
        <f t="shared" si="87"/>
        <v>-12665.886565788111</v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>
        <f t="shared" si="88"/>
        <v>62439.218282385926</v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>
        <f t="shared" si="89"/>
        <v>-1187.126510177266</v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>
        <f t="shared" si="90"/>
        <v>-18598.308677552523</v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>
        <f t="shared" si="91"/>
        <v>-850.23047520757245</v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>
      <c r="H1600" s="119"/>
    </row>
    <row r="1601" spans="1:12">
      <c r="H1601" s="119"/>
    </row>
    <row r="1602" spans="1:12">
      <c r="H1602" s="119"/>
    </row>
    <row r="1603" spans="1:12">
      <c r="H1603" s="119"/>
    </row>
    <row r="1604" spans="1:12">
      <c r="H1604" s="119"/>
    </row>
    <row r="1605" spans="1:12">
      <c r="H1605" s="119"/>
    </row>
    <row r="1606" spans="1:12">
      <c r="H1606" s="119"/>
    </row>
    <row r="1607" spans="1:12">
      <c r="A1607" t="s">
        <v>350</v>
      </c>
      <c r="H1607" s="119"/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OS</v>
      </c>
      <c r="I1609" s="10" t="s">
        <v>415</v>
      </c>
      <c r="J1609" s="10" t="s">
        <v>415</v>
      </c>
    </row>
    <row r="1610" spans="1:12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>
        <f t="shared" si="92"/>
        <v>-100.30524419260473</v>
      </c>
      <c r="I1610" s="114" t="str">
        <f t="shared" si="92"/>
        <v/>
      </c>
      <c r="J1610" s="114" t="str">
        <f t="shared" si="92"/>
        <v/>
      </c>
      <c r="L1610" s="115"/>
    </row>
    <row r="1611" spans="1:12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>
        <f t="shared" si="93"/>
        <v>6521.3657770964855</v>
      </c>
      <c r="I1611" s="114" t="str">
        <f t="shared" si="93"/>
        <v/>
      </c>
      <c r="J1611" s="114" t="str">
        <f t="shared" si="93"/>
        <v/>
      </c>
      <c r="L1611" s="115"/>
    </row>
    <row r="1612" spans="1:12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>
        <f t="shared" si="94"/>
        <v>7847.9046349540222</v>
      </c>
      <c r="I1612" s="114" t="str">
        <f t="shared" si="94"/>
        <v/>
      </c>
      <c r="J1612" s="114" t="str">
        <f t="shared" si="94"/>
        <v/>
      </c>
      <c r="L1612" s="115"/>
    </row>
    <row r="1613" spans="1:12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>
        <f t="shared" si="95"/>
        <v>1326.5388578575366</v>
      </c>
      <c r="I1613" s="114" t="str">
        <f t="shared" si="95"/>
        <v/>
      </c>
      <c r="J1613" s="114" t="str">
        <f t="shared" si="95"/>
        <v/>
      </c>
      <c r="L1613" s="115"/>
    </row>
    <row r="1614" spans="1:12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>
        <f t="shared" si="96"/>
        <v>7165.6496541961751</v>
      </c>
      <c r="I1614" s="114" t="str">
        <f t="shared" si="96"/>
        <v/>
      </c>
      <c r="J1614" s="114" t="str">
        <f t="shared" si="96"/>
        <v/>
      </c>
      <c r="L1614" s="115"/>
    </row>
    <row r="1615" spans="1:12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>
        <f t="shared" si="97"/>
        <v>682.25498075784708</v>
      </c>
      <c r="I1615" s="114" t="str">
        <f t="shared" si="97"/>
        <v/>
      </c>
      <c r="J1615" s="114" t="str">
        <f t="shared" si="97"/>
        <v/>
      </c>
      <c r="L1615" s="115"/>
    </row>
    <row r="1616" spans="1:12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>
        <f t="shared" si="99"/>
        <v>-6826.5410927962512</v>
      </c>
      <c r="I1616" s="114" t="str">
        <f t="shared" si="99"/>
        <v/>
      </c>
      <c r="J1616" s="114" t="str">
        <f t="shared" si="99"/>
        <v/>
      </c>
      <c r="L1616" s="115"/>
    </row>
    <row r="1617" spans="1:12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>
        <f t="shared" si="100"/>
        <v>79548.940761450154</v>
      </c>
      <c r="I1617" s="114" t="str">
        <f t="shared" si="100"/>
        <v/>
      </c>
      <c r="J1617" s="114" t="str">
        <f t="shared" si="100"/>
        <v/>
      </c>
      <c r="L1617" s="115"/>
    </row>
    <row r="1618" spans="1:12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>
        <f t="shared" si="101"/>
        <v>-13309.776155851068</v>
      </c>
      <c r="I1618" s="114" t="str">
        <f t="shared" si="101"/>
        <v/>
      </c>
      <c r="J1618" s="114" t="str">
        <f t="shared" si="101"/>
        <v/>
      </c>
      <c r="L1618" s="115"/>
    </row>
    <row r="1619" spans="1:12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>
        <f t="shared" si="102"/>
        <v>-13309.776155851068</v>
      </c>
      <c r="I1619" s="114" t="str">
        <f t="shared" si="102"/>
        <v/>
      </c>
      <c r="J1619" s="114" t="str">
        <f t="shared" si="102"/>
        <v/>
      </c>
      <c r="L1619" s="115"/>
    </row>
    <row r="1620" spans="1:12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>
        <f t="shared" si="103"/>
        <v>-5911.7205999814687</v>
      </c>
      <c r="I1620" s="114" t="str">
        <f t="shared" si="103"/>
        <v/>
      </c>
      <c r="J1620" s="114" t="str">
        <f t="shared" si="103"/>
        <v/>
      </c>
      <c r="L1620" s="115"/>
    </row>
    <row r="1621" spans="1:12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>
        <f t="shared" si="104"/>
        <v>-8268.449351005067</v>
      </c>
      <c r="I1621" s="114" t="str">
        <f t="shared" si="104"/>
        <v/>
      </c>
      <c r="J1621" s="114" t="str">
        <f t="shared" si="104"/>
        <v/>
      </c>
      <c r="L1621" s="115"/>
    </row>
    <row r="1622" spans="1:12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>
        <f t="shared" si="105"/>
        <v>-5272.4720118914702</v>
      </c>
      <c r="I1622" s="114" t="str">
        <f t="shared" si="105"/>
        <v/>
      </c>
      <c r="J1622" s="114" t="str">
        <f t="shared" si="105"/>
        <v/>
      </c>
      <c r="L1622" s="115"/>
    </row>
    <row r="1623" spans="1:12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>
        <f t="shared" si="106"/>
        <v>-7775.8048521082019</v>
      </c>
      <c r="I1623" s="114" t="str">
        <f t="shared" si="106"/>
        <v/>
      </c>
      <c r="J1623" s="114" t="str">
        <f t="shared" si="106"/>
        <v/>
      </c>
      <c r="L1623" s="115"/>
    </row>
    <row r="1624" spans="1:12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>
        <f t="shared" si="107"/>
        <v>44950.372317053712</v>
      </c>
      <c r="I1624" s="114" t="str">
        <f t="shared" si="107"/>
        <v/>
      </c>
      <c r="J1624" s="114" t="str">
        <f t="shared" si="107"/>
        <v/>
      </c>
      <c r="L1624" s="115"/>
    </row>
    <row r="1625" spans="1:12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>
        <f t="shared" si="108"/>
        <v>-1189.8874258396318</v>
      </c>
      <c r="I1625" s="114" t="str">
        <f t="shared" si="108"/>
        <v/>
      </c>
      <c r="J1625" s="114" t="str">
        <f t="shared" si="108"/>
        <v/>
      </c>
      <c r="L1625" s="115"/>
    </row>
    <row r="1626" spans="1:12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>
        <f t="shared" si="109"/>
        <v>-366.34261220948247</v>
      </c>
      <c r="I1626" s="114" t="str">
        <f t="shared" si="109"/>
        <v/>
      </c>
      <c r="J1626" s="114" t="str">
        <f t="shared" si="109"/>
        <v/>
      </c>
      <c r="L1626" s="115"/>
    </row>
    <row r="1627" spans="1:12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>
        <f t="shared" si="110"/>
        <v>-841.31369957496645</v>
      </c>
      <c r="I1627" s="114" t="str">
        <f t="shared" si="110"/>
        <v/>
      </c>
      <c r="J1627" s="114" t="str">
        <f t="shared" si="110"/>
        <v/>
      </c>
      <c r="L1627" s="115"/>
    </row>
    <row r="1628" spans="1:12">
      <c r="H1628" s="119"/>
    </row>
    <row r="1629" spans="1:12">
      <c r="H1629" s="119"/>
    </row>
    <row r="1630" spans="1:12">
      <c r="H1630" s="119"/>
    </row>
    <row r="1631" spans="1:12">
      <c r="H1631" s="119"/>
    </row>
    <row r="1632" spans="1:12">
      <c r="H1632" s="119"/>
    </row>
    <row r="1633" spans="1:12">
      <c r="H1633" s="119"/>
    </row>
    <row r="1634" spans="1:12">
      <c r="H1634" s="119"/>
    </row>
    <row r="1635" spans="1:12">
      <c r="H1635" s="119"/>
    </row>
    <row r="1636" spans="1:12">
      <c r="H1636" s="119"/>
    </row>
    <row r="1637" spans="1:12">
      <c r="A1637" t="s">
        <v>265</v>
      </c>
      <c r="H1637" s="119"/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OS</v>
      </c>
      <c r="I1639" s="10" t="s">
        <v>415</v>
      </c>
      <c r="J1639" s="10" t="s">
        <v>415</v>
      </c>
    </row>
    <row r="1640" spans="1:12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>
        <f t="shared" si="111"/>
        <v>19058.882766444811</v>
      </c>
      <c r="I1640" s="114" t="str">
        <f t="shared" si="111"/>
        <v/>
      </c>
      <c r="J1640" s="114" t="str">
        <f t="shared" si="111"/>
        <v/>
      </c>
      <c r="L1640" s="115"/>
    </row>
    <row r="1641" spans="1:12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>
        <f t="shared" si="112"/>
        <v>12490.721491574805</v>
      </c>
      <c r="I1641" s="114" t="str">
        <f t="shared" si="112"/>
        <v/>
      </c>
      <c r="J1641" s="114" t="str">
        <f t="shared" si="112"/>
        <v/>
      </c>
      <c r="L1641" s="115"/>
    </row>
    <row r="1642" spans="1:12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>
        <f t="shared" si="113"/>
        <v>17548.226755490185</v>
      </c>
      <c r="I1642" s="114" t="str">
        <f t="shared" si="113"/>
        <v/>
      </c>
      <c r="J1642" s="114" t="str">
        <f t="shared" si="113"/>
        <v/>
      </c>
      <c r="L1642" s="115"/>
    </row>
    <row r="1643" spans="1:12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>
        <f t="shared" si="114"/>
        <v>5057.5052639153801</v>
      </c>
      <c r="I1643" s="114" t="str">
        <f t="shared" si="114"/>
        <v/>
      </c>
      <c r="J1643" s="114" t="str">
        <f t="shared" si="114"/>
        <v/>
      </c>
      <c r="L1643" s="115"/>
    </row>
    <row r="1644" spans="1:12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>
        <f t="shared" si="115"/>
        <v>15550.031693656245</v>
      </c>
      <c r="I1644" s="114" t="str">
        <f t="shared" si="115"/>
        <v/>
      </c>
      <c r="J1644" s="114" t="str">
        <f t="shared" si="115"/>
        <v/>
      </c>
      <c r="L1644" s="115"/>
    </row>
    <row r="1645" spans="1:12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>
        <f t="shared" si="116"/>
        <v>1998.1950618339397</v>
      </c>
      <c r="I1645" s="114" t="str">
        <f t="shared" si="116"/>
        <v/>
      </c>
      <c r="J1645" s="114" t="str">
        <f t="shared" si="116"/>
        <v/>
      </c>
      <c r="L1645" s="115"/>
    </row>
    <row r="1646" spans="1:12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>
        <f t="shared" si="118"/>
        <v>-4892.4907523300717</v>
      </c>
      <c r="I1646" s="114" t="str">
        <f t="shared" si="118"/>
        <v/>
      </c>
      <c r="J1646" s="114" t="str">
        <f t="shared" si="118"/>
        <v/>
      </c>
      <c r="L1646" s="115"/>
    </row>
    <row r="1647" spans="1:12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>
        <f t="shared" si="119"/>
        <v>4323.0114671800329</v>
      </c>
      <c r="I1647" s="114" t="str">
        <f t="shared" si="119"/>
        <v/>
      </c>
      <c r="J1647" s="114" t="str">
        <f t="shared" si="119"/>
        <v/>
      </c>
      <c r="L1647" s="115"/>
    </row>
    <row r="1648" spans="1:12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>
        <f t="shared" si="120"/>
        <v>-985.71092034490721</v>
      </c>
      <c r="I1648" s="114" t="str">
        <f t="shared" si="120"/>
        <v/>
      </c>
      <c r="J1648" s="114" t="str">
        <f t="shared" si="120"/>
        <v/>
      </c>
      <c r="L1648" s="115"/>
    </row>
    <row r="1649" spans="1:12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>
        <f t="shared" si="121"/>
        <v>-985.71092034490721</v>
      </c>
      <c r="I1649" s="114" t="str">
        <f t="shared" si="121"/>
        <v/>
      </c>
      <c r="J1649" s="114" t="str">
        <f t="shared" si="121"/>
        <v/>
      </c>
      <c r="L1649" s="115"/>
    </row>
    <row r="1650" spans="1:12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>
        <f t="shared" si="122"/>
        <v>-1372.7897051280888</v>
      </c>
      <c r="I1650" s="114" t="str">
        <f t="shared" si="122"/>
        <v/>
      </c>
      <c r="J1650" s="114" t="str">
        <f t="shared" si="122"/>
        <v/>
      </c>
      <c r="L1650" s="115"/>
    </row>
    <row r="1651" spans="1:12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>
        <f t="shared" si="123"/>
        <v>-1752.0747902995245</v>
      </c>
      <c r="I1651" s="114" t="str">
        <f t="shared" si="123"/>
        <v/>
      </c>
      <c r="J1651" s="114" t="str">
        <f t="shared" si="123"/>
        <v/>
      </c>
      <c r="L1651" s="115"/>
    </row>
    <row r="1652" spans="1:12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>
        <f t="shared" si="124"/>
        <v>-797.36869740142356</v>
      </c>
      <c r="I1652" s="114" t="str">
        <f t="shared" si="124"/>
        <v/>
      </c>
      <c r="J1652" s="114" t="str">
        <f t="shared" si="124"/>
        <v/>
      </c>
      <c r="L1652" s="115"/>
    </row>
    <row r="1653" spans="1:12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>
        <f t="shared" si="125"/>
        <v>-4890.0817136801852</v>
      </c>
      <c r="I1653" s="114" t="str">
        <f t="shared" si="125"/>
        <v/>
      </c>
      <c r="J1653" s="114" t="str">
        <f t="shared" si="125"/>
        <v/>
      </c>
      <c r="L1653" s="115"/>
    </row>
    <row r="1654" spans="1:12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>
        <f t="shared" si="126"/>
        <v>17488.845965332133</v>
      </c>
      <c r="I1654" s="114" t="str">
        <f t="shared" si="126"/>
        <v/>
      </c>
      <c r="J1654" s="114" t="str">
        <f t="shared" si="126"/>
        <v/>
      </c>
      <c r="L1654" s="115"/>
    </row>
    <row r="1655" spans="1:12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>
        <f t="shared" si="127"/>
        <v>2.7609156621183502</v>
      </c>
      <c r="I1655" s="114" t="str">
        <f t="shared" si="127"/>
        <v/>
      </c>
      <c r="J1655" s="114" t="str">
        <f t="shared" si="127"/>
        <v/>
      </c>
      <c r="L1655" s="115"/>
    </row>
    <row r="1656" spans="1:12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>
        <f t="shared" si="128"/>
        <v>-18231.966065342931</v>
      </c>
      <c r="I1656" s="114" t="str">
        <f t="shared" si="128"/>
        <v/>
      </c>
      <c r="J1656" s="114" t="str">
        <f t="shared" si="128"/>
        <v/>
      </c>
      <c r="L1656" s="115"/>
    </row>
    <row r="1657" spans="1:12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>
        <f t="shared" si="129"/>
        <v>-8.91677563259538</v>
      </c>
      <c r="I1657" s="114" t="str">
        <f t="shared" si="129"/>
        <v/>
      </c>
      <c r="J1657" s="114" t="str">
        <f t="shared" si="129"/>
        <v/>
      </c>
      <c r="L1657" s="115"/>
    </row>
    <row r="1658" spans="1:12">
      <c r="H1658" s="119"/>
    </row>
    <row r="1659" spans="1:12">
      <c r="H1659" s="119"/>
    </row>
    <row r="1660" spans="1:12">
      <c r="H1660" s="119"/>
    </row>
    <row r="1661" spans="1:12">
      <c r="H1661" s="119"/>
    </row>
    <row r="1662" spans="1:12">
      <c r="H1662" s="119"/>
    </row>
    <row r="1663" spans="1:12">
      <c r="H1663" s="119"/>
    </row>
    <row r="1664" spans="1:12">
      <c r="H1664" s="119"/>
    </row>
    <row r="1665" spans="1:12">
      <c r="H1665" s="119"/>
    </row>
    <row r="1666" spans="1:12">
      <c r="H1666" s="119"/>
    </row>
    <row r="1667" spans="1:12">
      <c r="A1667" t="s">
        <v>266</v>
      </c>
      <c r="H1667" s="119"/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OS</v>
      </c>
      <c r="I1669" s="10" t="s">
        <v>415</v>
      </c>
      <c r="J1669" s="10" t="s">
        <v>415</v>
      </c>
    </row>
    <row r="1670" spans="1:12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>
        <f t="shared" si="130"/>
        <v>0.16500513548637041</v>
      </c>
      <c r="I1670" s="111" t="str">
        <f t="shared" si="130"/>
        <v/>
      </c>
      <c r="J1670" s="111" t="str">
        <f t="shared" si="130"/>
        <v/>
      </c>
      <c r="L1670" s="118"/>
    </row>
    <row r="1671" spans="1:12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>
        <f t="shared" si="131"/>
        <v>0.17502347387962525</v>
      </c>
      <c r="I1671" s="111" t="str">
        <f t="shared" si="131"/>
        <v/>
      </c>
      <c r="J1671" s="111" t="str">
        <f t="shared" si="131"/>
        <v/>
      </c>
      <c r="L1671" s="118"/>
    </row>
    <row r="1672" spans="1:12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>
        <f t="shared" si="132"/>
        <v>0.26421236386725067</v>
      </c>
      <c r="I1672" s="111" t="str">
        <f t="shared" si="132"/>
        <v/>
      </c>
      <c r="J1672" s="111" t="str">
        <f t="shared" si="132"/>
        <v/>
      </c>
      <c r="L1672" s="118"/>
    </row>
    <row r="1673" spans="1:12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>
        <f t="shared" si="133"/>
        <v>8.9188889987625419E-2</v>
      </c>
      <c r="I1673" s="111" t="str">
        <f t="shared" si="133"/>
        <v/>
      </c>
      <c r="J1673" s="111" t="str">
        <f t="shared" si="133"/>
        <v/>
      </c>
      <c r="L1673" s="118"/>
    </row>
    <row r="1674" spans="1:12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>
        <f t="shared" si="134"/>
        <v>0.22020706879887486</v>
      </c>
      <c r="I1674" s="111" t="str">
        <f t="shared" si="134"/>
        <v/>
      </c>
      <c r="J1674" s="111" t="str">
        <f t="shared" si="134"/>
        <v/>
      </c>
      <c r="L1674" s="118"/>
    </row>
    <row r="1675" spans="1:12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>
        <f t="shared" si="135"/>
        <v>4.4005295068375805E-2</v>
      </c>
      <c r="I1675" s="111" t="str">
        <f t="shared" si="135"/>
        <v/>
      </c>
      <c r="J1675" s="111" t="str">
        <f t="shared" si="135"/>
        <v/>
      </c>
      <c r="L1675" s="118"/>
    </row>
    <row r="1676" spans="1:12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>
        <f t="shared" si="137"/>
        <v>4.4232513638933213E-3</v>
      </c>
      <c r="I1676" s="111" t="str">
        <f t="shared" si="137"/>
        <v/>
      </c>
      <c r="J1676" s="111" t="str">
        <f t="shared" si="137"/>
        <v/>
      </c>
      <c r="L1676" s="118"/>
    </row>
    <row r="1677" spans="1:12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>
        <f t="shared" si="138"/>
        <v>0.43823424542159772</v>
      </c>
      <c r="I1677" s="111" t="str">
        <f t="shared" si="138"/>
        <v/>
      </c>
      <c r="J1677" s="111" t="str">
        <f t="shared" si="138"/>
        <v/>
      </c>
      <c r="L1677" s="118"/>
    </row>
    <row r="1678" spans="1:12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>
        <f t="shared" si="139"/>
        <v>-2.3414928373098221E-2</v>
      </c>
      <c r="I1678" s="111" t="str">
        <f t="shared" si="139"/>
        <v/>
      </c>
      <c r="J1678" s="111" t="str">
        <f t="shared" si="139"/>
        <v/>
      </c>
      <c r="L1678" s="118"/>
    </row>
    <row r="1679" spans="1:12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>
        <f t="shared" si="140"/>
        <v>-2.3414928373098221E-2</v>
      </c>
      <c r="I1679" s="111" t="str">
        <f t="shared" si="140"/>
        <v/>
      </c>
      <c r="J1679" s="111" t="str">
        <f t="shared" si="140"/>
        <v/>
      </c>
      <c r="L1679" s="118"/>
    </row>
    <row r="1680" spans="1:12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>
        <f t="shared" si="141"/>
        <v>-2.1210584321686099E-2</v>
      </c>
      <c r="I1680" s="111" t="str">
        <f t="shared" si="141"/>
        <v/>
      </c>
      <c r="J1680" s="111" t="str">
        <f t="shared" si="141"/>
        <v/>
      </c>
      <c r="L1680" s="118"/>
    </row>
    <row r="1681" spans="1:12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>
        <f t="shared" si="142"/>
        <v>-2.4742842377472041E-2</v>
      </c>
      <c r="I1681" s="111" t="str">
        <f t="shared" si="142"/>
        <v/>
      </c>
      <c r="J1681" s="111" t="str">
        <f t="shared" si="142"/>
        <v/>
      </c>
      <c r="L1681" s="118"/>
    </row>
    <row r="1682" spans="1:12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>
        <f t="shared" si="143"/>
        <v>-1.5436959650535709E-2</v>
      </c>
      <c r="I1682" s="111" t="str">
        <f t="shared" si="143"/>
        <v/>
      </c>
      <c r="J1682" s="111" t="str">
        <f t="shared" si="143"/>
        <v/>
      </c>
      <c r="L1682" s="118"/>
    </row>
    <row r="1683" spans="1:12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>
        <f t="shared" si="144"/>
        <v>-3.0893628706027521E-2</v>
      </c>
      <c r="I1683" s="111" t="str">
        <f t="shared" si="144"/>
        <v/>
      </c>
      <c r="J1683" s="111" t="str">
        <f t="shared" si="144"/>
        <v/>
      </c>
      <c r="L1683" s="118"/>
    </row>
    <row r="1684" spans="1:12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0.4157662817379939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>
        <f t="shared" si="145"/>
        <v>0.40813627026958743</v>
      </c>
      <c r="I1684" s="111" t="str">
        <f t="shared" si="145"/>
        <v/>
      </c>
      <c r="J1684" s="111" t="str">
        <f t="shared" si="145"/>
        <v/>
      </c>
      <c r="L1684" s="118"/>
    </row>
    <row r="1685" spans="1:12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>
        <f t="shared" si="146"/>
        <v>0.5782655523612128</v>
      </c>
      <c r="I1685" s="111" t="str">
        <f t="shared" si="146"/>
        <v/>
      </c>
      <c r="J1685" s="111" t="str">
        <f t="shared" si="146"/>
        <v/>
      </c>
      <c r="L1685" s="118"/>
    </row>
    <row r="1686" spans="1:12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>
        <f t="shared" si="147"/>
        <v>-0.25043953658706375</v>
      </c>
      <c r="I1686" s="111" t="str">
        <f t="shared" si="147"/>
        <v/>
      </c>
      <c r="J1686" s="111" t="str">
        <f t="shared" si="147"/>
        <v/>
      </c>
      <c r="L1686" s="118"/>
    </row>
    <row r="1687" spans="1:12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>
        <f t="shared" si="148"/>
        <v>0.47097227662306151</v>
      </c>
      <c r="I1687" s="111" t="str">
        <f t="shared" si="148"/>
        <v/>
      </c>
      <c r="J1687" s="111" t="str">
        <f t="shared" si="148"/>
        <v/>
      </c>
      <c r="L1687" s="118"/>
    </row>
    <row r="1688" spans="1:12">
      <c r="H1688" s="119"/>
    </row>
    <row r="1689" spans="1:12">
      <c r="H1689" s="119"/>
    </row>
    <row r="1690" spans="1:12">
      <c r="H1690" s="119"/>
    </row>
    <row r="1691" spans="1:12">
      <c r="H1691" s="119"/>
    </row>
    <row r="1692" spans="1:12">
      <c r="H1692" s="119"/>
    </row>
    <row r="1693" spans="1:12">
      <c r="H1693" s="119"/>
    </row>
    <row r="1694" spans="1:12">
      <c r="H1694" s="119"/>
    </row>
    <row r="1695" spans="1:12">
      <c r="H1695" s="119"/>
    </row>
    <row r="1696" spans="1:12">
      <c r="H1696" s="119"/>
    </row>
    <row r="1697" spans="1:12">
      <c r="A1697" t="s">
        <v>267</v>
      </c>
      <c r="H1697" s="119"/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OS</v>
      </c>
      <c r="I1699" s="10" t="s">
        <v>415</v>
      </c>
      <c r="J1699" s="10" t="s">
        <v>415</v>
      </c>
    </row>
    <row r="1700" spans="1:12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>
        <f t="shared" si="149"/>
        <v>2.3353309051472593E-3</v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>
        <f t="shared" si="150"/>
        <v>0.14334417369144958</v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>
        <f t="shared" si="151"/>
        <v>0.20489401624237047</v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>
        <f t="shared" si="152"/>
        <v>6.1549842550920886E-2</v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>
        <f t="shared" si="153"/>
        <v>0.22017652055300019</v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>
        <f t="shared" si="154"/>
        <v>-1.5282504310629719E-2</v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>
        <f t="shared" si="156"/>
        <v>2.1448020915205213</v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>
        <f t="shared" si="157"/>
        <v>1.3406339272742791</v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>
        <f t="shared" si="158"/>
        <v>-0.92028771362608808</v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>
        <f t="shared" si="159"/>
        <v>-0.92028771362608808</v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>
        <f t="shared" si="160"/>
        <v>-0.84515667795977478</v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>
        <f t="shared" si="161"/>
        <v>-0.88952495864440095</v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>
        <f t="shared" si="162"/>
        <v>-0.72913420864631462</v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>
        <f t="shared" si="163"/>
        <v>-3.5631086568050172</v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>
        <f t="shared" si="164"/>
        <v>-2.2979173216899795E-2</v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>
        <f t="shared" si="165"/>
        <v>13.651189853092523</v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>
        <f t="shared" si="166"/>
        <v>0.15201796616948826</v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>
        <f t="shared" si="167"/>
        <v>13.665477937353085</v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1:12">
      <c r="H1718" s="119"/>
    </row>
    <row r="1719" spans="1:12">
      <c r="H1719" s="119"/>
    </row>
    <row r="1720" spans="1:12">
      <c r="H1720" s="119"/>
    </row>
    <row r="1721" spans="1:12">
      <c r="H1721" s="119"/>
    </row>
    <row r="1722" spans="1:12">
      <c r="H1722" s="119"/>
    </row>
    <row r="1723" spans="1:12">
      <c r="H1723" s="119"/>
    </row>
    <row r="1724" spans="1:12">
      <c r="H1724" s="119"/>
    </row>
    <row r="1725" spans="1:12">
      <c r="H1725" s="119"/>
    </row>
    <row r="1726" spans="1:12">
      <c r="H1726" s="119"/>
    </row>
    <row r="1727" spans="1:12">
      <c r="A1727" t="s">
        <v>268</v>
      </c>
      <c r="H1727" s="119"/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OS</v>
      </c>
      <c r="I1729" s="10" t="s">
        <v>415</v>
      </c>
      <c r="J1729" s="10" t="s">
        <v>415</v>
      </c>
    </row>
    <row r="1730" spans="1:12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>
        <f t="shared" si="168"/>
        <v>1.9951920969782534E-3</v>
      </c>
      <c r="I1730" s="319" t="str">
        <f t="shared" si="168"/>
        <v/>
      </c>
      <c r="J1730" s="319" t="str">
        <f t="shared" si="168"/>
        <v/>
      </c>
      <c r="L1730" s="318"/>
    </row>
    <row r="1731" spans="1:12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>
        <f t="shared" si="169"/>
        <v>8.7002843650130744E-4</v>
      </c>
      <c r="I1731" s="319" t="str">
        <f t="shared" si="169"/>
        <v/>
      </c>
      <c r="J1731" s="319" t="str">
        <f t="shared" si="169"/>
        <v/>
      </c>
      <c r="L1731" s="318"/>
    </row>
    <row r="1732" spans="1:12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>
        <f t="shared" si="170"/>
        <v>7.1424374319855634E-4</v>
      </c>
      <c r="I1732" s="319" t="str">
        <f t="shared" si="170"/>
        <v/>
      </c>
      <c r="J1732" s="319" t="str">
        <f t="shared" si="170"/>
        <v/>
      </c>
      <c r="L1732" s="318"/>
    </row>
    <row r="1733" spans="1:12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>
        <f t="shared" si="171"/>
        <v>-1.557846933027511E-4</v>
      </c>
      <c r="I1733" s="319" t="str">
        <f t="shared" si="171"/>
        <v/>
      </c>
      <c r="J1733" s="319" t="str">
        <f t="shared" si="171"/>
        <v/>
      </c>
      <c r="L1733" s="318"/>
    </row>
    <row r="1734" spans="1:12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>
        <f t="shared" si="172"/>
        <v>7.3584328693207177E-4</v>
      </c>
      <c r="I1734" s="319" t="str">
        <f t="shared" si="172"/>
        <v/>
      </c>
      <c r="J1734" s="319" t="str">
        <f t="shared" si="172"/>
        <v/>
      </c>
      <c r="L1734" s="318"/>
    </row>
    <row r="1735" spans="1:12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>
        <f t="shared" si="173"/>
        <v>-2.1599543733515428E-5</v>
      </c>
      <c r="I1735" s="319" t="str">
        <f t="shared" si="173"/>
        <v/>
      </c>
      <c r="J1735" s="319" t="str">
        <f t="shared" si="173"/>
        <v/>
      </c>
      <c r="L1735" s="318"/>
    </row>
    <row r="1736" spans="1:12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>
        <f t="shared" si="175"/>
        <v>6.2915636541335113E-4</v>
      </c>
      <c r="I1736" s="319" t="str">
        <f t="shared" si="175"/>
        <v/>
      </c>
      <c r="J1736" s="319" t="str">
        <f t="shared" si="175"/>
        <v/>
      </c>
      <c r="L1736" s="318"/>
    </row>
    <row r="1737" spans="1:12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>
        <f t="shared" si="176"/>
        <v>-5.5764164083761322E-4</v>
      </c>
      <c r="I1737" s="319" t="str">
        <f t="shared" si="176"/>
        <v/>
      </c>
      <c r="J1737" s="319" t="str">
        <f t="shared" si="176"/>
        <v/>
      </c>
      <c r="L1737" s="318"/>
    </row>
    <row r="1738" spans="1:12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>
        <f t="shared" si="177"/>
        <v>5.9811585055477567E-4</v>
      </c>
      <c r="I1738" s="319" t="str">
        <f t="shared" si="177"/>
        <v/>
      </c>
      <c r="J1738" s="319" t="str">
        <f t="shared" si="177"/>
        <v/>
      </c>
      <c r="L1738" s="318"/>
    </row>
    <row r="1739" spans="1:12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>
        <f t="shared" si="178"/>
        <v>5.9811585055477567E-4</v>
      </c>
      <c r="I1739" s="319" t="str">
        <f t="shared" si="178"/>
        <v/>
      </c>
      <c r="J1739" s="319" t="str">
        <f t="shared" si="178"/>
        <v/>
      </c>
      <c r="L1739" s="318"/>
    </row>
    <row r="1740" spans="1:12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>
        <f t="shared" si="179"/>
        <v>1.7649536742353478E-4</v>
      </c>
      <c r="I1740" s="319" t="str">
        <f t="shared" si="179"/>
        <v/>
      </c>
      <c r="J1740" s="319" t="str">
        <f t="shared" si="179"/>
        <v/>
      </c>
      <c r="L1740" s="318"/>
    </row>
    <row r="1741" spans="1:12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>
        <f t="shared" si="180"/>
        <v>2.0906446675227931E-4</v>
      </c>
      <c r="I1741" s="319" t="str">
        <f t="shared" si="180"/>
        <v/>
      </c>
      <c r="J1741" s="319" t="str">
        <f t="shared" si="180"/>
        <v/>
      </c>
      <c r="L1741" s="318"/>
    </row>
    <row r="1742" spans="1:12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>
        <f t="shared" si="181"/>
        <v>5.7202107508534314E-5</v>
      </c>
      <c r="I1742" s="319" t="str">
        <f t="shared" si="181"/>
        <v/>
      </c>
      <c r="J1742" s="319" t="str">
        <f t="shared" si="181"/>
        <v/>
      </c>
      <c r="L1742" s="318"/>
    </row>
    <row r="1743" spans="1:12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>
        <f t="shared" si="182"/>
        <v>8.1619931883297747E-6</v>
      </c>
      <c r="I1743" s="319" t="str">
        <f t="shared" si="182"/>
        <v/>
      </c>
      <c r="J1743" s="319" t="str">
        <f t="shared" si="182"/>
        <v/>
      </c>
      <c r="L1743" s="318"/>
    </row>
    <row r="1744" spans="1:12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>
        <f t="shared" si="183"/>
        <v>8.3903696270551387E-6</v>
      </c>
      <c r="I1744" s="319" t="str">
        <f t="shared" si="183"/>
        <v/>
      </c>
      <c r="J1744" s="319" t="str">
        <f t="shared" si="183"/>
        <v/>
      </c>
      <c r="L1744" s="318"/>
    </row>
    <row r="1745" spans="1:12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>
        <f t="shared" si="184"/>
        <v>7.4614837789798273E-3</v>
      </c>
      <c r="I1745" s="319" t="str">
        <f t="shared" si="184"/>
        <v/>
      </c>
      <c r="J1745" s="319" t="str">
        <f t="shared" si="184"/>
        <v/>
      </c>
      <c r="L1745" s="318"/>
    </row>
    <row r="1746" spans="1:12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>
        <f t="shared" si="185"/>
        <v>-2.8228482216267154E-3</v>
      </c>
      <c r="I1746" s="319" t="str">
        <f t="shared" si="185"/>
        <v/>
      </c>
      <c r="J1746" s="319" t="str">
        <f t="shared" si="185"/>
        <v/>
      </c>
      <c r="L1746" s="318"/>
    </row>
    <row r="1747" spans="1:12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>
        <f t="shared" si="186"/>
        <v>2.4682060787691047E-3</v>
      </c>
      <c r="I1747" s="319" t="str">
        <f t="shared" si="186"/>
        <v/>
      </c>
      <c r="J1747" s="319" t="str">
        <f t="shared" si="186"/>
        <v/>
      </c>
      <c r="L1747" s="318"/>
    </row>
    <row r="1748" spans="1:12">
      <c r="H1748" s="119"/>
    </row>
    <row r="1749" spans="1:12">
      <c r="H1749" s="119"/>
    </row>
    <row r="1750" spans="1:12">
      <c r="H1750" s="119"/>
    </row>
    <row r="1751" spans="1:12">
      <c r="H1751" s="119"/>
    </row>
    <row r="1752" spans="1:12">
      <c r="H1752" s="119"/>
    </row>
    <row r="1753" spans="1:12">
      <c r="H1753" s="119"/>
    </row>
    <row r="1754" spans="1:12">
      <c r="H1754" s="119"/>
    </row>
    <row r="1755" spans="1:12">
      <c r="H1755" s="119"/>
    </row>
    <row r="1756" spans="1:12">
      <c r="H1756" s="119"/>
    </row>
    <row r="1757" spans="1:12">
      <c r="A1757" t="s">
        <v>269</v>
      </c>
      <c r="H1757" s="119"/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OS</v>
      </c>
      <c r="I1759" s="10" t="s">
        <v>415</v>
      </c>
      <c r="J1759" s="10" t="s">
        <v>415</v>
      </c>
    </row>
    <row r="1760" spans="1:12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>
        <f t="shared" si="187"/>
        <v>10.052080795521569</v>
      </c>
      <c r="I1760" s="112" t="str">
        <f t="shared" si="187"/>
        <v/>
      </c>
      <c r="J1760" s="112" t="str">
        <f t="shared" si="187"/>
        <v/>
      </c>
      <c r="L1760" s="94"/>
    </row>
    <row r="1761" spans="1:12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>
        <f t="shared" si="188"/>
        <v>3.5012399511754282</v>
      </c>
      <c r="I1761" s="112" t="str">
        <f t="shared" si="188"/>
        <v/>
      </c>
      <c r="J1761" s="112" t="str">
        <f t="shared" si="188"/>
        <v/>
      </c>
      <c r="L1761" s="94"/>
    </row>
    <row r="1762" spans="1:12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>
        <f t="shared" si="189"/>
        <v>2.6603709112673215</v>
      </c>
      <c r="I1762" s="112" t="str">
        <f t="shared" si="189"/>
        <v/>
      </c>
      <c r="J1762" s="112" t="str">
        <f t="shared" si="189"/>
        <v/>
      </c>
      <c r="L1762" s="94"/>
    </row>
    <row r="1763" spans="1:12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>
        <f t="shared" si="190"/>
        <v>-0.84086903990810669</v>
      </c>
      <c r="I1763" s="112" t="str">
        <f t="shared" si="190"/>
        <v/>
      </c>
      <c r="J1763" s="112" t="str">
        <f t="shared" si="190"/>
        <v/>
      </c>
      <c r="L1763" s="94"/>
    </row>
    <row r="1764" spans="1:12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>
        <f t="shared" si="191"/>
        <v>2.7013057606330264</v>
      </c>
      <c r="I1764" s="112" t="str">
        <f t="shared" si="191"/>
        <v/>
      </c>
      <c r="J1764" s="112" t="str">
        <f t="shared" si="191"/>
        <v/>
      </c>
      <c r="L1764" s="94"/>
    </row>
    <row r="1765" spans="1:12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>
        <f t="shared" si="192"/>
        <v>-4.0934849365704906E-2</v>
      </c>
      <c r="I1765" s="112" t="str">
        <f t="shared" si="192"/>
        <v/>
      </c>
      <c r="J1765" s="112" t="str">
        <f t="shared" si="192"/>
        <v/>
      </c>
      <c r="L1765" s="94"/>
    </row>
    <row r="1766" spans="1:12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>
        <f t="shared" si="194"/>
        <v>-3.3436459671957834</v>
      </c>
      <c r="I1766" s="112" t="str">
        <f t="shared" si="194"/>
        <v/>
      </c>
      <c r="J1766" s="112" t="str">
        <f t="shared" si="194"/>
        <v/>
      </c>
      <c r="L1766" s="94"/>
    </row>
    <row r="1767" spans="1:12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>
        <f t="shared" si="195"/>
        <v>-6.5704833139655889</v>
      </c>
      <c r="I1767" s="112" t="str">
        <f t="shared" si="195"/>
        <v/>
      </c>
      <c r="J1767" s="112" t="str">
        <f t="shared" si="195"/>
        <v/>
      </c>
      <c r="L1767" s="94"/>
    </row>
    <row r="1768" spans="1:12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>
        <f t="shared" si="196"/>
        <v>5.7489236549955862</v>
      </c>
      <c r="I1768" s="112" t="str">
        <f t="shared" si="196"/>
        <v/>
      </c>
      <c r="J1768" s="112" t="str">
        <f t="shared" si="196"/>
        <v/>
      </c>
      <c r="L1768" s="94"/>
    </row>
    <row r="1769" spans="1:12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>
        <f t="shared" si="197"/>
        <v>5.7489236549955862</v>
      </c>
      <c r="I1769" s="112" t="str">
        <f t="shared" si="197"/>
        <v/>
      </c>
      <c r="J1769" s="112" t="str">
        <f t="shared" si="197"/>
        <v/>
      </c>
      <c r="L1769" s="94"/>
    </row>
    <row r="1770" spans="1:12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>
        <f t="shared" si="198"/>
        <v>3.3758322483003056</v>
      </c>
      <c r="I1770" s="112" t="str">
        <f t="shared" si="198"/>
        <v/>
      </c>
      <c r="J1770" s="112" t="str">
        <f t="shared" si="198"/>
        <v/>
      </c>
      <c r="L1770" s="94"/>
    </row>
    <row r="1771" spans="1:12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>
        <f t="shared" si="199"/>
        <v>3.6920689532539726</v>
      </c>
      <c r="I1771" s="112" t="str">
        <f t="shared" si="199"/>
        <v/>
      </c>
      <c r="J1771" s="112" t="str">
        <f t="shared" si="199"/>
        <v/>
      </c>
      <c r="L1771" s="94"/>
    </row>
    <row r="1772" spans="1:12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>
        <f t="shared" si="200"/>
        <v>2.2766984543282476</v>
      </c>
      <c r="I1772" s="112" t="str">
        <f t="shared" si="200"/>
        <v/>
      </c>
      <c r="J1772" s="112" t="str">
        <f t="shared" si="200"/>
        <v/>
      </c>
      <c r="L1772" s="94"/>
    </row>
    <row r="1773" spans="1:12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>
        <f t="shared" si="201"/>
        <v>9.8023380338058033</v>
      </c>
      <c r="I1773" s="112" t="str">
        <f t="shared" si="201"/>
        <v/>
      </c>
      <c r="J1773" s="112" t="str">
        <f t="shared" si="201"/>
        <v/>
      </c>
      <c r="L1773" s="94"/>
    </row>
    <row r="1774" spans="1:12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>
        <f t="shared" si="202"/>
        <v>0.11791424193833677</v>
      </c>
      <c r="I1774" s="112" t="str">
        <f t="shared" si="202"/>
        <v/>
      </c>
      <c r="J1774" s="112" t="str">
        <f t="shared" si="202"/>
        <v/>
      </c>
      <c r="L1774" s="94"/>
    </row>
    <row r="1775" spans="1:12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>
        <f t="shared" si="203"/>
        <v>-7.0174159796775371</v>
      </c>
      <c r="I1775" s="112" t="str">
        <f t="shared" si="203"/>
        <v/>
      </c>
      <c r="J1775" s="112" t="str">
        <f t="shared" si="203"/>
        <v/>
      </c>
      <c r="L1775" s="94"/>
    </row>
    <row r="1776" spans="1:12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>
        <f t="shared" si="204"/>
        <v>-11.347039814135172</v>
      </c>
      <c r="I1776" s="112" t="str">
        <f t="shared" si="204"/>
        <v/>
      </c>
      <c r="J1776" s="112" t="str">
        <f t="shared" si="204"/>
        <v/>
      </c>
      <c r="L1776" s="94"/>
    </row>
    <row r="1777" spans="1:27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>
        <f t="shared" si="205"/>
        <v>-7.2605246276799988</v>
      </c>
      <c r="I1777" s="112" t="str">
        <f t="shared" si="205"/>
        <v/>
      </c>
      <c r="J1777" s="112" t="str">
        <f t="shared" si="205"/>
        <v/>
      </c>
      <c r="L1777" s="94"/>
    </row>
    <row r="1782" spans="1:27">
      <c r="A1782" s="55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OS</v>
      </c>
      <c r="I1789" s="10" t="s">
        <v>415</v>
      </c>
      <c r="J1789" s="10" t="s">
        <v>415</v>
      </c>
    </row>
    <row r="1790" spans="1:27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>
        <f>IF(AND(ISNUMBER(T1051),ISNUMBER(T$1050)),(T1051-T$1050),"")</f>
        <v>576.05581343012818</v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7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>
        <f>IF(AND(ISNUMBER(T1052),ISNUMBER(T$1050)),(T1052-T$1050),"")</f>
        <v>992.71451343736044</v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7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>
        <f>IF(AND(ISNUMBER(T1053),ISNUMBER(T$1050)),(T1053-T$1050),"")</f>
        <v>1360.1477944359667</v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>
        <f>IF(AND(ISNUMBER(T1053),ISNUMBER(T1052)),(T1053-T1052),"")</f>
        <v>367.43328099860628</v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>
        <f>IF(AND(ISNUMBER(T1054),ISNUMBER(T$1050)),(T1054-T$1050),"")</f>
        <v>1178.8385883803239</v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>
        <f>IF(AND(ISNUMBER(T1053),ISNUMBER(T1054)),(T1053-T1054),"")</f>
        <v>181.30920605564279</v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>
        <f t="shared" ref="H1796:H1803" si="212">IF(AND(ISNUMBER(T1055),ISNUMBER(T$1050)),(T1055-T$1050),"")</f>
        <v>-9.2247193970251828E-3</v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>
        <f t="shared" si="212"/>
        <v>780.41600179479428</v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>
        <f t="shared" si="212"/>
        <v>-1.1575866665225476E-7</v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>
        <f t="shared" si="212"/>
        <v>-1.1575866665225476E-7</v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>
        <f t="shared" si="212"/>
        <v>-2.9103830456733704E-11</v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>
        <f t="shared" si="212"/>
        <v>-5.6388671509921551E-11</v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>
        <f t="shared" si="212"/>
        <v>1.4551915228366852E-11</v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>
        <f t="shared" si="212"/>
        <v>-1557.6048444046264</v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>
        <f>IF(AND(ISNUMBER(T1063),ISNUMBER(T1062)),(T1063-T1062),"")</f>
        <v>1012.2676722201086</v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>
        <f>IF(AND(ISNUMBER(T1066),ISNUMBER(T1064)),(T1066-T1064),"")</f>
        <v>-1673.5770238686364</v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>
        <f>IF(AND(ISNUMBER(T1067),ISNUMBER(T1062)),(T1067-T1062),"")</f>
        <v>-2138.9072734268138</v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>
        <f>IF(AND(ISNUMBER(T1069),ISNUMBER(T1068)),(T1069-T1068),"")</f>
        <v>-1311.1509989942624</v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OS</v>
      </c>
      <c r="I1819" s="10" t="s">
        <v>415</v>
      </c>
      <c r="J1819" s="10" t="s">
        <v>415</v>
      </c>
    </row>
    <row r="1820" spans="1:16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>
        <f>IF(AND(ISNUMBER(T1081),ISNUMBER(T$1080)),(T1081-T$1080),"")</f>
        <v>-318.34899917818257</v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>
        <f>IF(AND(ISNUMBER(T1082),ISNUMBER(T$1080)),(T1082-T$1080),"")</f>
        <v>8064.9404533276356</v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>
        <f>IF(AND(ISNUMBER(T1083),ISNUMBER(T$1080)),(T1083-T$1080),"")</f>
        <v>11228.457796810064</v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6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>
        <f>IF(AND(ISNUMBER(T1083),ISNUMBER(T1082)),(T1083-T1082),"")</f>
        <v>3163.5173434824283</v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6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>
        <f>IF(AND(ISNUMBER(T1084),ISNUMBER(T$1080)),(T1084-T$1080),"")</f>
        <v>9273.4228365280433</v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6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>
        <f>IF(AND(ISNUMBER(T1083),ISNUMBER(T1084)),(T1083-T1084),"")</f>
        <v>1955.0349602820206</v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>
        <f t="shared" ref="H1826:H1833" si="221">IF(AND(ISNUMBER(T1085),ISNUMBER(T$1080)),(T1085-T$1080),"")</f>
        <v>-4.8351347890275065E-2</v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>
        <f t="shared" si="221"/>
        <v>8945.943613080628</v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>
        <f t="shared" si="221"/>
        <v>-5.1041570259258151E-7</v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>
        <f t="shared" si="221"/>
        <v>-5.1041570259258151E-7</v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>
        <f t="shared" si="221"/>
        <v>-2.5465851649641991E-11</v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>
        <f t="shared" si="221"/>
        <v>-1.2369127944111824E-10</v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>
        <f t="shared" si="221"/>
        <v>3.8926373235881329E-10</v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>
        <f t="shared" si="221"/>
        <v>-3667.9152155399715</v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>
        <f>IF(AND(ISNUMBER(T1093),ISNUMBER(T1092)),(T1093-T1092),"")</f>
        <v>2432.1700914415487</v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6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>
        <f>IF(AND(ISNUMBER(T1096),ISNUMBER(T1094)),(T1096-T1094),"")</f>
        <v>-413.39969099891096</v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6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>
        <f>IF(AND(ISNUMBER(T1097),ISNUMBER(T1092)),(T1097-T1092),"")</f>
        <v>-138.41069969121963</v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6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>
        <f>IF(AND(ISNUMBER(T1099),ISNUMBER(T1098)),(T1099-T1098),"")</f>
        <v>-274.15180218830574</v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OS</v>
      </c>
      <c r="I1849" s="10" t="s">
        <v>415</v>
      </c>
      <c r="J1849" s="10" t="s">
        <v>415</v>
      </c>
    </row>
    <row r="1850" spans="1:13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>
        <f>IF(AND(ISNUMBER(T1111),ISNUMBER(T$1110)),(T1111-T$1110),"")</f>
        <v>6048.8185502173219</v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>
        <f>IF(AND(ISNUMBER(T1112),ISNUMBER(T$1110)),(T1112-T$1110),"")</f>
        <v>12159.571952001312</v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>
        <f>IF(AND(ISNUMBER(T1113),ISNUMBER(T$1110)),(T1113-T$1110),"")</f>
        <v>17000.405186229273</v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>
        <f>IF(AND(ISNUMBER(T1113),ISNUMBER(T1112)),(T1113-T1112),"")</f>
        <v>4840.8332342279609</v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>
        <f>IF(AND(ISNUMBER(T1114),ISNUMBER(T$1110)),(T1114-T$1110),"")</f>
        <v>13839.502490096089</v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>
        <f>IF(AND(ISNUMBER(T1113),ISNUMBER(T1114)),(T1113-T1114),"")</f>
        <v>3160.9026961331838</v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>
        <f t="shared" ref="H1856:H1863" si="230">IF(AND(ISNUMBER(T1115),ISNUMBER(T$1110)),(T1115-T$1110),"")</f>
        <v>0.5724170739940746</v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>
        <f t="shared" si="230"/>
        <v>-1687.9843524688586</v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>
        <f t="shared" si="230"/>
        <v>12119.541880943078</v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>
        <f t="shared" si="230"/>
        <v>12119.541880943078</v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>
        <f t="shared" si="230"/>
        <v>-9.0949470177292824E-11</v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>
        <f t="shared" si="230"/>
        <v>777.42260259442264</v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>
        <f t="shared" si="230"/>
        <v>1.5643308870494366E-10</v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>
        <f t="shared" si="230"/>
        <v>-2687.3177197176601</v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>
        <f>IF(AND(ISNUMBER(T1123),ISNUMBER(T1122)),(T1123-T1122),"")</f>
        <v>1139.2343169729911</v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>
        <f>IF(AND(ISNUMBER(T1126),ISNUMBER(T1124)),(T1126-T1124),"")</f>
        <v>221.29834765432315</v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>
        <f>IF(AND(ISNUMBER(T1127),ISNUMBER(T1122)),(T1127-T1122),"")</f>
        <v>-7743.953116478634</v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>
        <f>IF(AND(ISNUMBER(T1129),ISNUMBER(T1128)),(T1129-T1128),"")</f>
        <v>-1731.9221910734689</v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OS</v>
      </c>
      <c r="I1879" s="10" t="s">
        <v>415</v>
      </c>
      <c r="J1879" s="10" t="s">
        <v>415</v>
      </c>
    </row>
    <row r="1880" spans="1:13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>
        <f>IF(AND(ISNUMBER(T1141),ISNUMBER(T$1140)),(T1141-T$1140),"")</f>
        <v>4313.9981431908309</v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>
        <f>IF(AND(ISNUMBER(T1142),ISNUMBER(T$1140)),(T1142-T$1140),"")</f>
        <v>7037.5329072825334</v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>
        <f>IF(AND(ISNUMBER(T1143),ISNUMBER(T$1140)),(T1143-T$1140),"")</f>
        <v>10538.81330813087</v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>
        <f>IF(AND(ISNUMBER(T1143),ISNUMBER(T1142)),(T1143-T1142),"")</f>
        <v>3501.2804008483363</v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>
        <f>IF(AND(ISNUMBER(T1144),ISNUMBER(T$1140)),(T1144-T$1140),"")</f>
        <v>8549.3463145681599</v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>
        <f>IF(AND(ISNUMBER(T1143),ISNUMBER(T1144)),(T1143-T1144),"")</f>
        <v>1989.4669935627098</v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>
        <f t="shared" ref="H1886:H1893" si="239">IF(AND(ISNUMBER(T1145),ISNUMBER(T$1140)),(T1145-T$1140),"")</f>
        <v>-3.340063236100832E-2</v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>
        <f t="shared" si="239"/>
        <v>5632.9485903937311</v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>
        <f t="shared" si="239"/>
        <v>6063.163789059683</v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>
        <f t="shared" si="239"/>
        <v>6063.163789059683</v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>
        <f t="shared" si="239"/>
        <v>-1.0186340659856796E-10</v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>
        <f t="shared" si="239"/>
        <v>-2.1100277081131935E-10</v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>
        <f t="shared" si="239"/>
        <v>6.5483618527650833E-11</v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>
        <f t="shared" si="239"/>
        <v>-5402.7466202172836</v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>
        <f>IF(AND(ISNUMBER(T1153),ISNUMBER(T1152)),(T1153-T1152),"")</f>
        <v>3538.1047332675262</v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>
        <f>IF(AND(ISNUMBER(T1156),ISNUMBER(T1154)),(T1156-T1154),"")</f>
        <v>-166.34049676673385</v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>
        <f>IF(AND(ISNUMBER(T1157),ISNUMBER(T1152)),(T1157-T1152),"")</f>
        <v>-7999.0168045021528</v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>
        <f>IF(AND(ISNUMBER(T1159),ISNUMBER(T1158)),(T1159-T1158),"")</f>
        <v>-274.15180218830574</v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OS</v>
      </c>
      <c r="I1909" s="10" t="s">
        <v>415</v>
      </c>
      <c r="J1909" s="10" t="s">
        <v>415</v>
      </c>
    </row>
    <row r="1910" spans="1:13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>
        <f>IF(AND(ISNUMBER(T1191),ISNUMBER(T$1190)),(T1191-T$1190),"")</f>
        <v>0.36291455751361745</v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>
        <f>IF(AND(ISNUMBER(T1192),ISNUMBER(T$1190)),(T1192-T$1190),"")</f>
        <v>8.2585174178078091E-2</v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>
        <f>IF(AND(ISNUMBER(T1193),ISNUMBER(T$1190)),(T1193-T$1190),"")</f>
        <v>7.8741100131464847E-2</v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>
        <f>IF(AND(ISNUMBER(T1193),ISNUMBER(T1192)),(T1193-T1192),"")</f>
        <v>-3.8440740466132439E-3</v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>
        <f>IF(AND(ISNUMBER(T1194),ISNUMBER(T$1190)),(T1194-T$1190),"")</f>
        <v>2.02229020827005E-5</v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>
        <f>IF(AND(ISNUMBER(T1193),ISNUMBER(T1194)),(T1193-T1194),"")</f>
        <v>7.8720877229382147E-2</v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>
        <f t="shared" ref="H1916:H1923" si="248">IF(AND(ISNUMBER(T1195),ISNUMBER(T$1190)),(T1195-T$1190),"")</f>
        <v>0.74126808947454581</v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>
        <f t="shared" si="248"/>
        <v>0.60911538715645452</v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>
        <f t="shared" si="248"/>
        <v>7.0740980693104305E-2</v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>
        <f t="shared" si="248"/>
        <v>7.0740980693104305E-2</v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>
        <f t="shared" si="248"/>
        <v>-0.16870342258580573</v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>
        <f t="shared" si="248"/>
        <v>-0.21300494580611584</v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>
        <f t="shared" si="248"/>
        <v>-0.21300494580612117</v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>
        <f t="shared" si="248"/>
        <v>0.60181656205638046</v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>
        <f>IF(AND(ISNUMBER(T1203),ISNUMBER(T1202)),(T1203-T1202),"")</f>
        <v>0.3737214574211043</v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>
        <f>IF(AND(ISNUMBER(T1206),ISNUMBER(T1204)),(T1206-T1204),"")</f>
        <v>0.90966360452095163</v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>
        <f>IF(AND(ISNUMBER(T1207),ISNUMBER(T1202)),(T1207-T1202),"")</f>
        <v>-0.32244349268257011</v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>
        <f>IF(AND(ISNUMBER(T1209),ISNUMBER(T1208)),(T1209-T1208),"")</f>
        <v>0.77985331801063307</v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OS</v>
      </c>
      <c r="I1939" s="10" t="s">
        <v>415</v>
      </c>
      <c r="J1939" s="10" t="s">
        <v>415</v>
      </c>
    </row>
    <row r="1940" spans="1:13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>
        <f>IF(AND(ISNUMBER(T1221),ISNUMBER(T$1220)),(T1221-T$1220),"")</f>
        <v>9.2696673138836783E-2</v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>
        <f>IF(AND(ISNUMBER(T1222),ISNUMBER(T$1220)),(T1222-T$1220),"")</f>
        <v>4.865774180337068E-2</v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>
        <f>IF(AND(ISNUMBER(T1223),ISNUMBER(T$1220)),(T1223-T$1220),"")</f>
        <v>5.4137647480586359E-2</v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>
        <f>IF(AND(ISNUMBER(T1223),ISNUMBER(T1222)),(T1223-T1222),"")</f>
        <v>5.4799056772156796E-3</v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>
        <f>IF(AND(ISNUMBER(T1224),ISNUMBER(T$1220)),(T1224-T$1220),"")</f>
        <v>5.4137647480586359E-2</v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>
        <f>IF(AND(ISNUMBER(T1223),ISNUMBER(T1224)),(T1223-T1224),"")</f>
        <v>0</v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>
        <f t="shared" ref="H1946:H1953" si="257">IF(AND(ISNUMBER(T1225),ISNUMBER(T$1220)),(T1225-T$1220),"")</f>
        <v>4.5186737329672155E-7</v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>
        <f t="shared" si="257"/>
        <v>5.4142163219800032E-2</v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>
        <f t="shared" si="257"/>
        <v>-1.4214277666013686E-7</v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>
        <f t="shared" si="257"/>
        <v>-1.4214277666013686E-7</v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>
        <f t="shared" si="257"/>
        <v>3.1086244689504383E-15</v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>
        <f t="shared" si="257"/>
        <v>-3.9968028886505635E-15</v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>
        <f t="shared" si="257"/>
        <v>2.6645352591003757E-15</v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>
        <f t="shared" si="257"/>
        <v>-7.9677410471484578E-2</v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>
        <f>IF(AND(ISNUMBER(T1233),ISNUMBER(T1232)),(T1233-T1232),"")</f>
        <v>0.29067742116158746</v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>
        <f>IF(AND(ISNUMBER(T1236),ISNUMBER(T1234)),(T1236-T1234),"")</f>
        <v>0.47145091621239432</v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>
        <f>IF(AND(ISNUMBER(T1237),ISNUMBER(T1232)),(T1237-T1232),"")</f>
        <v>-0.20203681486959013</v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>
        <f>IF(AND(ISNUMBER(T1239),ISNUMBER(T1238)),(T1239-T1238),"")</f>
        <v>0.37981742085947756</v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OS</v>
      </c>
      <c r="I1969" s="10" t="s">
        <v>415</v>
      </c>
      <c r="J1969" s="10" t="s">
        <v>415</v>
      </c>
    </row>
    <row r="1970" spans="1:13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>
        <f>IF(AND(ISNUMBER(T1251),ISNUMBER(T$1250)),(T1251-T$1250),"")</f>
        <v>1.5539625566507063</v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>
        <f>IF(AND(ISNUMBER(T1252),ISNUMBER(T$1250)),(T1252-T$1250),"")</f>
        <v>6.8403753103010025</v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>
        <f>IF(AND(ISNUMBER(T1253),ISNUMBER(T$1250)),(T1253-T$1250),"")</f>
        <v>6.4931661586385729</v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>
        <f>IF(AND(ISNUMBER(T1253),ISNUMBER(T1252)),(T1253-T1252),"")</f>
        <v>-0.3472091516624296</v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>
        <f>IF(AND(ISNUMBER(T1254),ISNUMBER(T$1250)),(T1254-T$1250),"")</f>
        <v>6.7418157378609074</v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>
        <f>IF(AND(ISNUMBER(T1253),ISNUMBER(T1254)),(T1253-T1254),"")</f>
        <v>-0.24864957922233444</v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>
        <f t="shared" ref="H1976:H1983" si="266">IF(AND(ISNUMBER(T1255),ISNUMBER(T$1250)),(T1255-T$1250),"")</f>
        <v>9.9988155544960087</v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>
        <f t="shared" si="266"/>
        <v>7.8169954895027551</v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>
        <f t="shared" si="266"/>
        <v>0.2622678408489314</v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>
        <f t="shared" si="266"/>
        <v>0.2622678408489314</v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>
        <f t="shared" si="266"/>
        <v>-1.1713296999005252E-10</v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>
        <f t="shared" si="266"/>
        <v>2.3245898287882483E-4</v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>
        <f t="shared" si="266"/>
        <v>8.1712414612411521E-14</v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>
        <f t="shared" si="266"/>
        <v>-1.9447617406243012E-3</v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>
        <f>IF(AND(ISNUMBER(T1263),ISNUMBER(T1262)),(T1263-T1262),"")</f>
        <v>8.5012602468736986E-7</v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>
        <f>IF(AND(ISNUMBER(T1266),ISNUMBER(T1264)),(T1266-T1264),"")</f>
        <v>19.718814202041294</v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>
        <f>IF(AND(ISNUMBER(T1267),ISNUMBER(T1262)),(T1267-T1262),"")</f>
        <v>1.2777451459875522E-3</v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>
        <f>IF(AND(ISNUMBER(T1269),ISNUMBER(T1268)),(T1269-T1268),"")</f>
        <v>19.997236038123305</v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OS</v>
      </c>
      <c r="I1999" s="10" t="s">
        <v>415</v>
      </c>
      <c r="J1999" s="10" t="s">
        <v>415</v>
      </c>
    </row>
    <row r="2000" spans="1:13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>
        <f>IF(AND(ISNUMBER(T1281),ISNUMBER(T$1280)),(T1281-T$1280),"")</f>
        <v>-7.7001830366185686E-5</v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>
        <f>IF(AND(ISNUMBER(T1282),ISNUMBER(T$1280)),(T1282-T$1280),"")</f>
        <v>-0.96641357431806707</v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>
        <f>IF(AND(ISNUMBER(T1283),ISNUMBER(T$1280)),(T1283-T$1280),"")</f>
        <v>9.4249247444544437E-4</v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>
        <f>IF(AND(ISNUMBER(T1283),ISNUMBER(T1282)),(T1283-T1282),"")</f>
        <v>0.96735606679251251</v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>
        <f>IF(AND(ISNUMBER(T1284),ISNUMBER(T$1280)),(T1284-T$1280),"")</f>
        <v>9.4249247444544437E-4</v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>
        <f>IF(AND(ISNUMBER(T1283),ISNUMBER(T1284)),(T1283-T1284),"")</f>
        <v>0</v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>
        <f t="shared" ref="H2006:H2013" si="275">IF(AND(ISNUMBER(T1285),ISNUMBER(T$1280)),(T1285-T$1280),"")</f>
        <v>0</v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>
        <f t="shared" si="275"/>
        <v>1.8001142495727152E-4</v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>
        <f t="shared" si="275"/>
        <v>-5.0272674911866488E-11</v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>
        <f t="shared" si="275"/>
        <v>-5.0272674911866488E-11</v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>
        <f t="shared" si="275"/>
        <v>-5.0272674911866488E-11</v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>
        <f t="shared" si="275"/>
        <v>-5.0272674911866488E-11</v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>
        <f t="shared" si="275"/>
        <v>-5.0272674911866488E-11</v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>
        <f t="shared" si="275"/>
        <v>0.23259261140629484</v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>
        <f>IF(AND(ISNUMBER(T1293),ISNUMBER(T1292)),(T1293-T1292),"")</f>
        <v>3.2195739407825386E-9</v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>
        <f>IF(AND(ISNUMBER(T1296),ISNUMBER(T1294)),(T1296-T1294),"")</f>
        <v>0.20343879626775063</v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>
        <f>IF(AND(ISNUMBER(T1297),ISNUMBER(T1292)),(T1297-T1292),"")</f>
        <v>-2.201560302630412E-3</v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>
        <f>IF(AND(ISNUMBER(T1299),ISNUMBER(T1298)),(T1299-T1298),"")</f>
        <v>0.2023775227870761</v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OS</v>
      </c>
      <c r="I2029" s="10" t="s">
        <v>415</v>
      </c>
      <c r="J2029" s="10" t="s">
        <v>415</v>
      </c>
    </row>
    <row r="2030" spans="1:13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>
        <f>IF(AND(ISNUMBER(T1311),ISNUMBER(T$1310)),(T1311-T$1310),"")</f>
        <v>1.9809523274451433E-3</v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>
        <f>IF(AND(ISNUMBER(T1312),ISNUMBER(T$1310)),(T1312-T$1310),"")</f>
        <v>4.1816011622102731E-3</v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>
        <f>IF(AND(ISNUMBER(T1313),ISNUMBER(T$1310)),(T1313-T$1310),"")</f>
        <v>4.3025845219018949E-3</v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>
        <f>IF(AND(ISNUMBER(T1313),ISNUMBER(T1312)),(T1313-T1312),"")</f>
        <v>1.2098335969162183E-4</v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>
        <f>IF(AND(ISNUMBER(T1314),ISNUMBER(T$1310)),(T1314-T$1310),"")</f>
        <v>4.1865476574678775E-3</v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>
        <f>IF(AND(ISNUMBER(T1313),ISNUMBER(T1314)),(T1313-T1314),"")</f>
        <v>1.1603686443401734E-4</v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>
        <f t="shared" ref="H2036:H2043" si="284">IF(AND(ISNUMBER(T1315),ISNUMBER(T$1310)),(T1315-T$1310),"")</f>
        <v>3.4245448585064273E-3</v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>
        <f t="shared" si="284"/>
        <v>-3.5294695168233692E-8</v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>
        <f t="shared" si="284"/>
        <v>2.5443427501669405E-3</v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>
        <f t="shared" si="284"/>
        <v>2.5443427501669405E-3</v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>
        <f t="shared" si="284"/>
        <v>1.1924480268006767E-3</v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>
        <f t="shared" si="284"/>
        <v>2.5443427503375679E-3</v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>
        <f t="shared" si="284"/>
        <v>-1.07211808875185E-12</v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>
        <f t="shared" si="284"/>
        <v>-2.1411198896345088E-3</v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>
        <f>IF(AND(ISNUMBER(T1323),ISNUMBER(T1322)),(T1323-T1322),"")</f>
        <v>9.9851336781975331E-6</v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>
        <f>IF(AND(ISNUMBER(T1326),ISNUMBER(T1324)),(T1326-T1324),"")</f>
        <v>1.0744499839446984E-2</v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>
        <f>IF(AND(ISNUMBER(T1327),ISNUMBER(T1322)),(T1327-T1322),"")</f>
        <v>-5.0495447326267791E-3</v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>
        <f>IF(AND(ISNUMBER(T1329),ISNUMBER(T1328)),(T1329-T1328),"")</f>
        <v>3.0199194728697601E-3</v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OS</v>
      </c>
      <c r="I2059" s="10" t="s">
        <v>415</v>
      </c>
      <c r="J2059" s="10" t="s">
        <v>415</v>
      </c>
    </row>
    <row r="2060" spans="1:13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>
        <f>IF(AND(ISNUMBER(T1341),ISNUMBER(T$1340)),(T1341-T$1340),"")</f>
        <v>1.4278866427038786E-5</v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>
        <f>IF(AND(ISNUMBER(T1342),ISNUMBER(T$1340)),(T1342-T$1340),"")</f>
        <v>5.9195698027313202E-6</v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>
        <f>IF(AND(ISNUMBER(T1343),ISNUMBER(T$1340)),(T1343-T$1340),"")</f>
        <v>1.0230276041448341E-8</v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>
        <f>IF(AND(ISNUMBER(T1343),ISNUMBER(T1342)),(T1343-T1342),"")</f>
        <v>-5.9093395266898718E-6</v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>
        <f>IF(AND(ISNUMBER(T1344),ISNUMBER(T$1340)),(T1344-T$1340),"")</f>
        <v>1.0230276041448341E-8</v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>
        <f>IF(AND(ISNUMBER(T1343),ISNUMBER(T1344)),(T1343-T1344),"")</f>
        <v>0</v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>
        <f t="shared" ref="H2066:H2073" si="293">IF(AND(ISNUMBER(T1345),ISNUMBER(T$1340)),(T1345-T$1340),"")</f>
        <v>0</v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>
        <f t="shared" si="293"/>
        <v>-2.2360109640587322E-11</v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>
        <f t="shared" si="293"/>
        <v>-3.5849944974436498E-11</v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>
        <f t="shared" si="293"/>
        <v>-3.5849944974436498E-11</v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>
        <f t="shared" si="293"/>
        <v>-3.7732273035218089E-11</v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>
        <f t="shared" si="293"/>
        <v>-3.5849944974436498E-11</v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>
        <f t="shared" si="293"/>
        <v>-3.6770954770642961E-11</v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>
        <f t="shared" si="293"/>
        <v>5.0897611047100062E-3</v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>
        <f>IF(AND(ISNUMBER(T1353),ISNUMBER(T1352)),(T1353-T1352),"")</f>
        <v>0</v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>
        <f>IF(AND(ISNUMBER(T1356),ISNUMBER(T1354)),(T1356-T1354),"")</f>
        <v>8.0170627195530302E-4</v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>
        <f>IF(AND(ISNUMBER(T1357),ISNUMBER(T1352)),(T1357-T1352),"")</f>
        <v>-7.5792318473529019E-4</v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>
        <f>IF(AND(ISNUMBER(T1359),ISNUMBER(T1358)),(T1359-T1358),"")</f>
        <v>3.060082637525342E-3</v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OS</v>
      </c>
      <c r="I2089" s="10" t="s">
        <v>415</v>
      </c>
      <c r="J2089" s="10" t="s">
        <v>415</v>
      </c>
    </row>
    <row r="2090" spans="1:13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>
        <f>IF(AND(ISNUMBER(T1371),ISNUMBER(T$1370)),(T1371-T$1370),"")</f>
        <v>10.147822200730317</v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>
        <f>IF(AND(ISNUMBER(T1372),ISNUMBER(T$1370)),(T1372-T$1370),"")</f>
        <v>14.936143784396307</v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>
        <f>IF(AND(ISNUMBER(T1373),ISNUMBER(T$1370)),(T1373-T$1370),"")</f>
        <v>8.8601374134579345</v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>
        <f>IF(AND(ISNUMBER(T1373),ISNUMBER(T1372)),(T1373-T1372),"")</f>
        <v>-6.0760063709383729</v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>
        <f>IF(AND(ISNUMBER(T1374),ISNUMBER(T$1370)),(T1374-T$1370),"")</f>
        <v>12.767311555248085</v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>
        <f>IF(AND(ISNUMBER(T1373),ISNUMBER(T1374)),(T1373-T1374),"")</f>
        <v>-3.9071741417901507</v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>
        <f t="shared" ref="H2096:H2103" si="302">IF(AND(ISNUMBER(T1375),ISNUMBER(T$1370)),(T1375-T$1370),"")</f>
        <v>1.4210854715202004E-14</v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>
        <f t="shared" si="302"/>
        <v>-1.7316357769914248E-4</v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>
        <f t="shared" si="302"/>
        <v>21.972655674426989</v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>
        <f t="shared" si="302"/>
        <v>21.972655674426989</v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>
        <f t="shared" si="302"/>
        <v>21.913927713014971</v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>
        <f t="shared" si="302"/>
        <v>21.97294138275339</v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>
        <f t="shared" si="302"/>
        <v>4.4195324077457627</v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>
        <f t="shared" si="302"/>
        <v>32.222001029991389</v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>
        <f>IF(AND(ISNUMBER(T1383),ISNUMBER(T1382)),(T1383-T1382),"")</f>
        <v>0</v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>
        <f>IF(AND(ISNUMBER(T1386),ISNUMBER(T1384)),(T1386-T1384),"")</f>
        <v>10.013251752097943</v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>
        <f>IF(AND(ISNUMBER(T1387),ISNUMBER(T1382)),(T1387-T1382),"")</f>
        <v>-10.705028703163904</v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>
        <f>IF(AND(ISNUMBER(T1389),ISNUMBER(T1388)),(T1389-T1388),"")</f>
        <v>42.361908932038361</v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OS</v>
      </c>
      <c r="I2119" s="10" t="s">
        <v>415</v>
      </c>
      <c r="J2119" s="10" t="s">
        <v>415</v>
      </c>
    </row>
    <row r="2120" spans="1:13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>
        <f>IF(AND(ISNUMBER(T1401),ISNUMBER(T$1400)),(T1401-T$1400),"")</f>
        <v>3.7285164381552871</v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>
        <f>IF(AND(ISNUMBER(T1402),ISNUMBER(T$1400)),(T1402-T$1400),"")</f>
        <v>0.40925636946485255</v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>
        <f>IF(AND(ISNUMBER(T1403),ISNUMBER(T$1400)),(T1403-T$1400),"")</f>
        <v>-6.9423044738670114E-5</v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>
        <f>IF(AND(ISNUMBER(T1403),ISNUMBER(T1402)),(T1403-T1402),"")</f>
        <v>-0.40932579250959122</v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>
        <f>IF(AND(ISNUMBER(T1404),ISNUMBER(T$1400)),(T1404-T$1400),"")</f>
        <v>-6.9423044743999185E-5</v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>
        <f>IF(AND(ISNUMBER(T1403),ISNUMBER(T1404)),(T1403-T1404),"")</f>
        <v>5.3290705182007514E-15</v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>
        <f t="shared" ref="H2126:H2133" si="311">IF(AND(ISNUMBER(T1405),ISNUMBER(T$1400)),(T1405-T$1400),"")</f>
        <v>-1.1579251811716258</v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>
        <f t="shared" si="311"/>
        <v>-5.7584536961030608E-5</v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>
        <f t="shared" si="311"/>
        <v>1.94043028038414</v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>
        <f t="shared" si="311"/>
        <v>1.94043028038414</v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>
        <f t="shared" si="311"/>
        <v>1.940426739103648</v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>
        <f t="shared" si="311"/>
        <v>1.9404302798993012</v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>
        <f t="shared" si="311"/>
        <v>1.9404302785314353</v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>
        <f t="shared" si="311"/>
        <v>38.162643118086891</v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>
        <f>IF(AND(ISNUMBER(T1413),ISNUMBER(T1412)),(T1413-T1412),"")</f>
        <v>-1.4085116568196554E-3</v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>
        <f>IF(AND(ISNUMBER(T1416),ISNUMBER(T1414)),(T1416-T1414),"")</f>
        <v>-14.102299806588334</v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>
        <f>IF(AND(ISNUMBER(T1417),ISNUMBER(T1412)),(T1417-T1412),"")</f>
        <v>-20.699041500214953</v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>
        <f>IF(AND(ISNUMBER(T1419),ISNUMBER(T1418)),(T1419-T1418),"")</f>
        <v>-15.981396193260064</v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AB405"/>
  <sheetViews>
    <sheetView zoomScale="50" workbookViewId="0">
      <selection activeCell="A2" sqref="A2"/>
    </sheetView>
  </sheetViews>
  <sheetFormatPr baseColWidth="10" defaultColWidth="8.625" defaultRowHeight="16" x14ac:dyDescent="0"/>
  <cols>
    <col min="1" max="1" width="2" customWidth="1"/>
    <col min="2" max="2" width="21.625" customWidth="1"/>
    <col min="9" max="9" width="15.5" customWidth="1"/>
  </cols>
  <sheetData>
    <row r="1" spans="1:21">
      <c r="A1">
        <f>'Table-Q'!A1</f>
        <v>0</v>
      </c>
      <c r="B1" t="str">
        <f>'Table-Q'!B1</f>
        <v>ASHRAE Standard 140-2014, Informative Annex B16, Section B16.5.2</v>
      </c>
    </row>
    <row r="2" spans="1:21">
      <c r="A2">
        <f>'Table-Q'!A2</f>
        <v>0</v>
      </c>
      <c r="B2" t="str">
        <f>'Table-Q'!B2</f>
        <v>Example Results for Section 5.3 - HVAC Equipment Performance Tests CE300-CE545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OS</v>
      </c>
      <c r="M8" s="55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OS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34997.782850431497</v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39393.138871772615</v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39325.153538822175</v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40421.83262334366</v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40023.367585656488</v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31355.340879914918</v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54912.288316025653</v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30732.144793916759</v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>
        <f>'Table-Q'!O19</f>
        <v>30732.144793916759</v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>
        <f>'Table-Q'!O20</f>
        <v>32895.17124808114</v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>
        <f>'Table-Q'!O21</f>
        <v>32069.005609284963</v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>
        <f>'Table-Q'!O22</f>
        <v>33232.179162841763</v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>
        <f>'Table-Q'!O23</f>
        <v>23053.414210332543</v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>
        <f>'Table-Q'!O24</f>
        <v>18030.777835579152</v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>
        <f>'Table-Q'!O25</f>
        <v>35791.072551083089</v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>
        <f>'Table-Q'!O26</f>
        <v>25788.215194031163</v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>
        <f>'Table-Q'!O27</f>
        <v>24362.730551355835</v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>
        <f>'Table-Q'!O28</f>
        <v>20760.960949552937</v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>
        <f>'Table-Q'!O29</f>
        <v>17994.22636104533</v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>
        <f>'Table-Q'!O30</f>
        <v>20111.383107579466</v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>
        <f>'Table-Q'!O31</f>
        <v>16592.710398387622</v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OS</v>
      </c>
      <c r="X32" s="115"/>
      <c r="Y32" s="115"/>
      <c r="Z32" s="115"/>
      <c r="AA32" s="115"/>
      <c r="AB32" s="115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OS</v>
      </c>
      <c r="X33" s="115"/>
      <c r="Y33" s="115"/>
      <c r="Z33" s="115"/>
      <c r="AA33" s="115"/>
      <c r="AB33" s="115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:28">
      <c r="X55" s="115"/>
      <c r="Y55" s="115"/>
      <c r="Z55" s="115"/>
      <c r="AA55" s="115"/>
      <c r="AB55" s="115"/>
    </row>
    <row r="56" spans="2:28">
      <c r="X56" s="115"/>
      <c r="Y56" s="115"/>
      <c r="Z56" s="115"/>
      <c r="AA56" s="115"/>
      <c r="AB56" s="115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OS</v>
      </c>
      <c r="X58" s="115"/>
      <c r="Y58" s="115"/>
      <c r="Z58" s="115"/>
      <c r="AA58" s="115"/>
      <c r="AB58" s="115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OS</v>
      </c>
      <c r="X59" s="115"/>
      <c r="Y59" s="115"/>
      <c r="Z59" s="115"/>
      <c r="AA59" s="115"/>
      <c r="AB59" s="115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10862.091928959257</v>
      </c>
      <c r="X60" s="115"/>
      <c r="Y60" s="115"/>
      <c r="Z60" s="115"/>
      <c r="AA60" s="115"/>
      <c r="AB60" s="115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10862.091928959257</v>
      </c>
      <c r="X61" s="115"/>
      <c r="Y61" s="115"/>
      <c r="Z61" s="115"/>
      <c r="AA61" s="115"/>
      <c r="AB61" s="115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10862.091928959257</v>
      </c>
      <c r="X62" s="115"/>
      <c r="Y62" s="115"/>
      <c r="Z62" s="115"/>
      <c r="AA62" s="115"/>
      <c r="AB62" s="115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10862.091928959257</v>
      </c>
      <c r="X63" s="115"/>
      <c r="Y63" s="115"/>
      <c r="Z63" s="115"/>
      <c r="AA63" s="115"/>
      <c r="AB63" s="115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10862.091928959257</v>
      </c>
      <c r="X64" s="115"/>
      <c r="Y64" s="115"/>
      <c r="Z64" s="115"/>
      <c r="AA64" s="115"/>
      <c r="AB64" s="115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10862.091928959257</v>
      </c>
      <c r="X65" s="115"/>
      <c r="Y65" s="115"/>
      <c r="Z65" s="115"/>
      <c r="AA65" s="115"/>
      <c r="AB65" s="115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10862.091928959257</v>
      </c>
      <c r="X66" s="115"/>
      <c r="Y66" s="115"/>
      <c r="Z66" s="115"/>
      <c r="AA66" s="115"/>
      <c r="AB66" s="115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10862.091928959257</v>
      </c>
      <c r="X67" s="115"/>
      <c r="Y67" s="115"/>
      <c r="Z67" s="115"/>
      <c r="AA67" s="115"/>
      <c r="AB67" s="115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>
        <f>'Table-Q'!O69</f>
        <v>10862.091928959257</v>
      </c>
      <c r="X68" s="115"/>
      <c r="Y68" s="115"/>
      <c r="Z68" s="115"/>
      <c r="AA68" s="115"/>
      <c r="AB68" s="115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>
        <f>'Table-Q'!O70</f>
        <v>10862.091928959257</v>
      </c>
      <c r="X69" s="115"/>
      <c r="Y69" s="115"/>
      <c r="Z69" s="115"/>
      <c r="AA69" s="115"/>
      <c r="AB69" s="115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>
        <f>'Table-Q'!O71</f>
        <v>10862.091928959257</v>
      </c>
      <c r="X70" s="115"/>
      <c r="Y70" s="115"/>
      <c r="Z70" s="115"/>
      <c r="AA70" s="115"/>
      <c r="AB70" s="115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>
        <f>'Table-Q'!O72</f>
        <v>10862.091928959257</v>
      </c>
      <c r="X71" s="115"/>
      <c r="Y71" s="115"/>
      <c r="Z71" s="115"/>
      <c r="AA71" s="115"/>
      <c r="AB71" s="115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>
        <f>'Table-Q'!O73</f>
        <v>2629.6367317184104</v>
      </c>
      <c r="X72" s="115"/>
      <c r="Y72" s="115"/>
      <c r="Z72" s="115"/>
      <c r="AA72" s="115"/>
      <c r="AB72" s="115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>
        <f>'Table-Q'!O74</f>
        <v>2030.7735826344633</v>
      </c>
      <c r="X73" s="115"/>
      <c r="Y73" s="115"/>
      <c r="Z73" s="115"/>
      <c r="AA73" s="115"/>
      <c r="AB73" s="115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>
        <f>'Table-Q'!O75</f>
        <v>4065.8605986892976</v>
      </c>
      <c r="X74" s="115"/>
      <c r="Y74" s="115"/>
      <c r="Z74" s="115"/>
      <c r="AA74" s="115"/>
      <c r="AB74" s="115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>
        <f>'Table-Q'!O76</f>
        <v>3139.617939368432</v>
      </c>
      <c r="X75" s="115"/>
      <c r="Y75" s="115"/>
      <c r="Z75" s="115"/>
      <c r="AA75" s="115"/>
      <c r="AB75" s="115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>
        <f>'Table-Q'!O77</f>
        <v>2877.971195962029</v>
      </c>
      <c r="X76" s="115"/>
      <c r="Y76" s="115"/>
      <c r="Z76" s="115"/>
      <c r="AA76" s="115"/>
      <c r="AB76" s="115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>
        <f>'Table-Q'!O78</f>
        <v>2191.4962028951659</v>
      </c>
      <c r="X77" s="115"/>
      <c r="Y77" s="115"/>
      <c r="Z77" s="115"/>
      <c r="AA77" s="115"/>
      <c r="AB77" s="115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>
        <f>'Table-Q'!O79</f>
        <v>2124.2489795267975</v>
      </c>
      <c r="X78" s="115"/>
      <c r="Y78" s="115"/>
      <c r="Z78" s="115"/>
      <c r="AA78" s="115"/>
      <c r="AB78" s="115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>
        <f>'Table-Q'!O80</f>
        <v>2494.2254867780402</v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>
        <f>'Table-Q'!O81</f>
        <v>1864.6471069359397</v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OS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OS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OS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OS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19.914143835616347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1.1607902527993237E-2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34.774999999999999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2.1867908064606263E-2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OS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OS</v>
      </c>
    </row>
    <row r="129" spans="1:9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78253.752773453205</v>
      </c>
    </row>
    <row r="130" spans="1:9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97212.330295705498</v>
      </c>
    </row>
    <row r="131" spans="1:9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97265.840042124706</v>
      </c>
    </row>
    <row r="132" spans="1:9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103649.88416389776</v>
      </c>
    </row>
    <row r="133" spans="1:9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100969.43412130566</v>
      </c>
    </row>
    <row r="134" spans="1:9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66534.720928327006</v>
      </c>
    </row>
    <row r="135" spans="1:9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162125.70500208394</v>
      </c>
    </row>
    <row r="136" spans="1:9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63958.265697257331</v>
      </c>
    </row>
    <row r="137" spans="1:9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>
        <f>'Table-Q'!O132</f>
        <v>63958.265697257331</v>
      </c>
    </row>
    <row r="138" spans="1:9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>
        <f>'Table-Q'!O133</f>
        <v>70969.242468344179</v>
      </c>
    </row>
    <row r="139" spans="1:9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>
        <f>'Table-Q'!O134</f>
        <v>68233.228632148879</v>
      </c>
    </row>
    <row r="140" spans="1:9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>
        <f>'Table-Q'!O135</f>
        <v>72183.912064160555</v>
      </c>
    </row>
    <row r="141" spans="1:9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>
        <f>'Table-Q'!O136</f>
        <v>65587.866207665094</v>
      </c>
    </row>
    <row r="142" spans="1:9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>
        <f>'Table-Q'!O137</f>
        <v>50355.859411144811</v>
      </c>
    </row>
    <row r="143" spans="1:9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>
        <f>'Table-Q'!O138</f>
        <v>112795.07769353074</v>
      </c>
    </row>
    <row r="144" spans="1:9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>
        <f>'Table-Q'!O139</f>
        <v>66212.421246667684</v>
      </c>
    </row>
    <row r="145" spans="1:9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>
        <f>'Table-Q'!O140</f>
        <v>65895.5840496327</v>
      </c>
    </row>
    <row r="146" spans="1:9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>
        <f>'Table-Q'!O141</f>
        <v>65025.294736490418</v>
      </c>
    </row>
    <row r="147" spans="1:9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>
        <f>'Table-Q'!O142</f>
        <v>46989.557530112572</v>
      </c>
    </row>
    <row r="148" spans="1:9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>
        <f>'Table-Q'!O143</f>
        <v>47482.086021765899</v>
      </c>
    </row>
    <row r="149" spans="1:9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>
        <f>'Table-Q'!O144</f>
        <v>46631.855546558327</v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OS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OS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55131.306124950672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55031.000880758067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61652.671902047157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62979.210759904694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62296.955779146847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48304.765032154421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134680.24688640083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41821.529969099603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>
        <f>'Table-Q'!O156</f>
        <v>41821.529969099603</v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>
        <f>'Table-Q'!O157</f>
        <v>49219.585524969203</v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>
        <f>'Table-Q'!O158</f>
        <v>46862.856773945605</v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>
        <f>'Table-Q'!O159</f>
        <v>49858.834113059202</v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>
        <f>'Table-Q'!O160</f>
        <v>47355.50127284247</v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>
        <f>'Table-Q'!O161</f>
        <v>36365.269914343487</v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>
        <f>'Table-Q'!O162</f>
        <v>81315.6422313972</v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>
        <f>'Table-Q'!O163</f>
        <v>47982.781339435533</v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>
        <f>'Table-Q'!O164</f>
        <v>47663.320548061594</v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>
        <f>'Table-Q'!O165</f>
        <v>46792.893913595901</v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>
        <f>'Table-Q'!O166</f>
        <v>46989.158660632987</v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>
        <f>'Table-Q'!O167</f>
        <v>47473.169246133293</v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>
        <f>'Table-Q'!O168</f>
        <v>46631.855546558327</v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OS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OS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23122.446648502693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42181.329414947504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35613.168140077498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40670.673403992878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38672.478342158938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18229.955896172622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27445.458115682726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22136.735728157786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>
        <f>'Table-Q'!O182</f>
        <v>22136.735728157786</v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>
        <f>'Table-Q'!O183</f>
        <v>21749.656943374604</v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>
        <f>'Table-Q'!O184</f>
        <v>21370.371858203169</v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>
        <f>'Table-Q'!O185</f>
        <v>22325.07795110127</v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>
        <f>'Table-Q'!O186</f>
        <v>18232.364934822508</v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>
        <f>'Table-Q'!O187</f>
        <v>13990.589496801318</v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>
        <f>'Table-Q'!O188</f>
        <v>31479.43546213345</v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>
        <f>'Table-Q'!O189</f>
        <v>18229.639907232278</v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>
        <f>'Table-Q'!O190</f>
        <v>18232.263501571153</v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>
        <f>'Table-Q'!O191</f>
        <v>18232.400822894397</v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>
        <f>'Table-Q'!O192</f>
        <v>0.39886947957845365</v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>
        <f>'Table-Q'!O193</f>
        <v>8.9167756325989789</v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>
        <f>'Table-Q'!O194</f>
        <v>3.5996414850622327E-12</v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OS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OS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3.2422420815738806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3.407247217060251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3.4172655554535059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3.5064544454411313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3.4624491503727555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3.2466653329377739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3.6804763269954783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3.2188271532007824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>
        <f>'Table-Q'!O208</f>
        <v>3.2188271532007824</v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>
        <f>'Table-Q'!O209</f>
        <v>3.2210314972521945</v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>
        <f>'Table-Q'!O210</f>
        <v>3.2174992391964086</v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>
        <f>'Table-Q'!O211</f>
        <v>3.2268051219233449</v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>
        <f>'Table-Q'!O212</f>
        <v>3.2113484528678531</v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3.1616336680596278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>
        <f>'Table-Q'!O213</f>
        <v>3.1472403766315873</v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>
        <f>'Table-Q'!O214</f>
        <v>3.5553766469011747</v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>
        <f>'Table-Q'!O215</f>
        <v>2.9234667605313378</v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>
        <f>'Table-Q'!O216</f>
        <v>3.0670850419876454</v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>
        <f>'Table-Q'!O217</f>
        <v>3.5017323128925506</v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>
        <f>'Table-Q'!O218</f>
        <v>2.9609089162807893</v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>
        <f>'Table-Q'!O219</f>
        <v>2.6952183231704505</v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>
        <f>'Table-Q'!O220</f>
        <v>3.166190599793512</v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OS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OS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24.099969717801184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24.102305048706331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24.243313891492633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24.304863734043554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24.320146238354184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26.244771809321705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25.440603645075463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23.179682004175095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>
        <f>'Table-Q'!O232</f>
        <v>23.179682004175095</v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>
        <f>'Table-Q'!O233</f>
        <v>23.254813039841409</v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>
        <f>'Table-Q'!O234</f>
        <v>23.210444759156783</v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>
        <f>'Table-Q'!O235</f>
        <v>23.370835509154869</v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>
        <f>'Table-Q'!O236</f>
        <v>20.536861060996166</v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>
        <f>'Table-Q'!O237</f>
        <v>24.982685106272509</v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>
        <f>'Table-Q'!O238</f>
        <v>24.959705933055609</v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>
        <f>'Table-Q'!O239</f>
        <v>13.675253771871583</v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>
        <f>'Table-Q'!O240</f>
        <v>17.127909321253522</v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>
        <f>'Table-Q'!O241</f>
        <v>27.326443624964107</v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>
        <f>'Table-Q'!O242</f>
        <v>20.688879027165655</v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>
        <f>'Table-Q'!O243</f>
        <v>13.814630772253299</v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>
        <f>'Table-Q'!O244</f>
        <v>27.480108709606384</v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OS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OS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9.1712529597124965E-3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1.116644505669075E-2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1.0041281396213804E-2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9.8854967029110528E-3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9.9070962466445683E-3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9.8004093251258476E-3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8.6136113188748833E-3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9.7693688102672722E-3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>
        <f>'Table-Q'!O258</f>
        <v>9.7693688102672722E-3</v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>
        <f>'Table-Q'!O259</f>
        <v>9.3477483271360313E-3</v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>
        <f>'Table-Q'!O260</f>
        <v>9.3803174264647758E-3</v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>
        <f>'Table-Q'!O261</f>
        <v>9.2284550672210308E-3</v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>
        <f>'Table-Q'!O262</f>
        <v>9.1794149529008263E-3</v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>
        <f>'Table-Q'!O263</f>
        <v>1.0999319598399013E-2</v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>
        <f>'Table-Q'!O264</f>
        <v>1.1007709968026068E-2</v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>
        <f>'Table-Q'!O265</f>
        <v>6.0029256976774298E-3</v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>
        <f>'Table-Q'!O266</f>
        <v>7.485739875481066E-3</v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>
        <f>'Table-Q'!O267</f>
        <v>1.3464409476657257E-2</v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>
        <f>'Table-Q'!O268</f>
        <v>6.3565667312741108E-3</v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>
        <f>'Table-Q'!O269</f>
        <v>4.2682555638272127E-3</v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>
        <f>'Table-Q'!O270</f>
        <v>6.7364616425963173E-3</v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OS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OS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47.9538131904797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58.005893986001269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51.455053141655128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50.614184101747021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50.655118951112726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44.610167223283916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41.383329876514111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53.702736845475286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>
        <f>'Table-Q'!O282</f>
        <v>53.702736845475286</v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>
        <f>'Table-Q'!O283</f>
        <v>51.329645438780005</v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>
        <f>'Table-Q'!O284</f>
        <v>51.645882143733672</v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>
        <f>'Table-Q'!O285</f>
        <v>50.230511644807947</v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>
        <f>'Table-Q'!O286</f>
        <v>57.756151224285503</v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>
        <f>'Table-Q'!O287</f>
        <v>55.660081589223303</v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>
        <f>'Table-Q'!O288</f>
        <v>55.77799583116164</v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>
        <f>'Table-Q'!O289</f>
        <v>60.624770364746439</v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>
        <f>'Table-Q'!O290</f>
        <v>59.417742675842611</v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>
        <f>'Table-Q'!O291</f>
        <v>53.607354385068902</v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>
        <f>'Table-Q'!O292</f>
        <v>46.409111410150331</v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>
        <f>'Table-Q'!O293</f>
        <v>45.390565462138753</v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>
        <f>'Table-Q'!O294</f>
        <v>38.130040834458754</v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OS</v>
      </c>
    </row>
    <row r="320" spans="1:9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OS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>
        <f>'Table-Q'!O301</f>
        <v>4019.4005179513838</v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>
        <f>'Table-Q'!O302</f>
        <v>5244.4305503927026</v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>
        <f>'Table-Q'!O303</f>
        <v>1225.0300324413188</v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>
        <f>'Table-Q'!O304</f>
        <v>3135.257950386293</v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>
        <f>'Table-Q'!O305</f>
        <v>4094.9554947022589</v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>
        <f>'Table-Q'!O306</f>
        <v>959.69754431596584</v>
      </c>
      <c r="K326" s="55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>
        <f>'Table-Q'!O322</f>
        <v>517.89034208667601</v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>
        <f>'Table-Q'!O323</f>
        <v>566.60134484612377</v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>
        <f>'Table-Q'!O324</f>
        <v>48.711002759447751</v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>
        <f>'Table-Q'!O325</f>
        <v>416.53909338857528</v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>
        <f>'Table-Q'!O326</f>
        <v>458.91561723062642</v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>
        <f>'Table-Q'!O327</f>
        <v>42.376523842051142</v>
      </c>
    </row>
    <row r="339" spans="1:9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OS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>
        <f>'Table-Q'!O329</f>
        <v>13653.811898903352</v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>
        <f>'Table-Q'!O330</f>
        <v>13734.138977907454</v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>
        <f>'Table-Q'!O331</f>
        <v>80.327079004102416</v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>
        <f>'Table-Q'!O332</f>
        <v>9779.3831583870833</v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>
        <f>'Table-Q'!O333</f>
        <v>9843.9678046797253</v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>
        <f>'Table-Q'!O334</f>
        <v>64.584646292641992</v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>
        <f>'Table-Q'!O336</f>
        <v>9849.8797545516554</v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>
        <f>'Table-Q'!O337</f>
        <v>9923.888363285485</v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>
        <f>'Table-Q'!O338</f>
        <v>74.008608733829533</v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>
        <f>'Table-Q'!O339</f>
        <v>9779.3831583870833</v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>
        <f>'Table-Q'!O340</f>
        <v>9843.9678046797253</v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>
        <f>'Table-Q'!O341</f>
        <v>64.584646292641992</v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>
        <f>'Table-Q'!O343</f>
        <v>3803.932144351696</v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>
        <f>'Table-Q'!O344</f>
        <v>3810.2506146219707</v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>
        <f>'Table-Q'!O345</f>
        <v>6.3184702702747018</v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>
        <f>'Table-Q'!O346</f>
        <v>2.0842586915629605E-13</v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>
        <f>'Table-Q'!O347</f>
        <v>6.7264712318622821E-13</v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>
        <f>'Table-Q'!O348</f>
        <v>4.6422125402993219E-13</v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OS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NREL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OS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>
        <f>'Table-Q'!O355</f>
        <v>1.0645775663806589E-2</v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>
        <f>'Table-Q'!O356</f>
        <v>1.1143658184264675E-2</v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>
        <f>'Table-Q'!O357</f>
        <v>4.9788252045808619E-4</v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>
        <f>'Table-Q'!O358</f>
        <v>6.3236128055024245E-3</v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>
        <f>'Table-Q'!O359</f>
        <v>6.32361280550331E-3</v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>
        <f>'Table-Q'!O360</f>
        <v>8.8557633448616002E-16</v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OS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>
        <f>'Table-Q'!O362</f>
        <v>3.8994066026186842</v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>
        <f>'Table-Q'!O363</f>
        <v>2.9173697710102586</v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>
        <f>'Table-Q'!O364</f>
        <v>-0.98203683160842559</v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>
        <f>'Table-Q'!O365</f>
        <v>3.5970556989428681</v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>
        <f>'Table-Q'!O366</f>
        <v>2.6951529555913361</v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>
        <f>'Table-Q'!O367</f>
        <v>-0.90190274335153209</v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>
        <f>'Table-Q'!O369</f>
        <v>16.814583333333328</v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>
        <f>'Table-Q'!O370</f>
        <v>29.516666666666666</v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>
        <f>'Table-Q'!O371</f>
        <v>12.702083333333338</v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>
        <f>'Table-Q'!O372</f>
        <v>16.814583333333328</v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>
        <f>'Table-Q'!O373</f>
        <v>29.516666666666666</v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>
        <f>'Table-Q'!O374</f>
        <v>12.702083333333338</v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>
        <f>'Table-Q'!O376</f>
        <v>24.982040403688618</v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>
        <f>'Table-Q'!O377</f>
        <v>18.883792539958161</v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>
        <f>'Table-Q'!O378</f>
        <v>-6.0982478637304567</v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>
        <f>'Table-Q'!O379</f>
        <v>25.000256222366488</v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>
        <f>'Table-Q'!O380</f>
        <v>14.806296001896525</v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>
        <f>'Table-Q'!O381</f>
        <v>-10.193960220469963</v>
      </c>
    </row>
    <row r="405" spans="2:9">
      <c r="B405" s="55"/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P307"/>
  <sheetViews>
    <sheetView zoomScale="50" workbookViewId="0">
      <selection activeCell="I2" sqref="I2"/>
    </sheetView>
  </sheetViews>
  <sheetFormatPr baseColWidth="10" defaultColWidth="8.625" defaultRowHeight="16" x14ac:dyDescent="0"/>
  <cols>
    <col min="2" max="2" width="22.75" customWidth="1"/>
    <col min="3" max="3" width="9.125" bestFit="1" customWidth="1"/>
    <col min="8" max="8" width="9.625" bestFit="1" customWidth="1"/>
    <col min="9" max="9" width="12.75" customWidth="1"/>
  </cols>
  <sheetData>
    <row r="1" spans="1:9">
      <c r="A1">
        <f>'Table-R'!A1</f>
        <v>0</v>
      </c>
      <c r="B1" t="str">
        <f>'Table-R'!B1</f>
        <v>ASHRAE Standard 140-2014, Informative Annex B16, Section B16.5.2</v>
      </c>
    </row>
    <row r="2" spans="1:9">
      <c r="A2">
        <f>'Table-R'!A2</f>
        <v>0</v>
      </c>
      <c r="B2" t="str">
        <f>'Table-R'!B2</f>
        <v>Example Results for Section 5.3 - HVAC Equipment Performance Tests CE300-CE545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OS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OS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>
        <f>'Table-R'!Z11</f>
        <v>11996.087101678157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>
        <f>'Table-R'!Z12</f>
        <v>12572.142915108285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>
        <f>'Table-R'!Z13</f>
        <v>12988.801615115517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>
        <f>'Table-R'!Z14</f>
        <v>13356.234896114123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>
        <f>'Table-R'!Z15</f>
        <v>13174.925690058481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>
        <f>'Table-R'!Z16</f>
        <v>11996.07787695876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>
        <f>'Table-R'!Z17</f>
        <v>12776.503103472951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>
        <f>'Table-R'!Z18</f>
        <v>11996.087101562398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>
        <f>'Table-R'!Z19</f>
        <v>11996.087101562398</v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>
        <f>'Table-R'!Z20</f>
        <v>11996.087101678128</v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>
        <f>'Table-R'!Z21</f>
        <v>11996.0871016781</v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>
        <f>'Table-R'!Z22</f>
        <v>11996.087101678171</v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>
        <f>'Table-R'!Z23</f>
        <v>10438.48225727353</v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>
        <f>'Table-R'!Z24</f>
        <v>11450.749929493639</v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>
        <f>'Table-R'!Z25</f>
        <v>11261.829833117608</v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>
        <f>'Table-R'!Z26</f>
        <v>10902.650610782122</v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>
        <f>'Table-R'!Z27</f>
        <v>9588.252809248972</v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>
        <f>'Table-R'!Z28</f>
        <v>8299.5749838467163</v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>
        <f>'Table-R'!Z29</f>
        <v>9079.6611355213336</v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>
        <f>'Table-R'!Z30</f>
        <v>7768.5101365270712</v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OS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OS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>
        <f>'Table-R'!Z59</f>
        <v>23463.694086696138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>
        <f>'Table-R'!Z60</f>
        <v>23145.345087517955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>
        <f>'Table-R'!Z61</f>
        <v>31528.634540023773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>
        <f>'Table-R'!Z62</f>
        <v>34692.151883506202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>
        <f>'Table-R'!Z63</f>
        <v>32737.116923224181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>
        <f>'Table-R'!Z64</f>
        <v>23463.645735348247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>
        <f>'Table-R'!Z65</f>
        <v>32409.637699776766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>
        <f>'Table-R'!Z66</f>
        <v>23463.694086185722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>
        <f>'Table-R'!Z67</f>
        <v>23463.694086185722</v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>
        <f>'Table-R'!Z68</f>
        <v>23463.694086696112</v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>
        <f>'Table-R'!Z69</f>
        <v>23463.694086696014</v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>
        <f>'Table-R'!Z70</f>
        <v>23463.694086696527</v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>
        <f>'Table-R'!Z71</f>
        <v>19795.778871156166</v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>
        <f>'Table-R'!Z72</f>
        <v>22227.948962597715</v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>
        <f>'Table-R'!Z73</f>
        <v>20012.46101380371</v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>
        <f>'Table-R'!Z74</f>
        <v>19901.788214683849</v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>
        <f>'Table-R'!Z75</f>
        <v>19599.061322804799</v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>
        <f>'Table-R'!Z76</f>
        <v>19657.368171464946</v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>
        <f>'Table-R'!Z77</f>
        <v>19813.041085626395</v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>
        <f>'Table-R'!Z78</f>
        <v>19538.889283438089</v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OS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OS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>
        <f>'Table-R'!Z82</f>
        <v>10596.29529817346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>
        <f>'Table-R'!Z83</f>
        <v>16645.113848390782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>
        <f>'Table-R'!Z84</f>
        <v>22755.867250174771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>
        <f>'Table-R'!Z85</f>
        <v>27596.700484402732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>
        <f>'Table-R'!Z86</f>
        <v>24435.797788269549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>
        <f>'Table-R'!Z87</f>
        <v>10596.867715247454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>
        <f>'Table-R'!Z88</f>
        <v>8908.3109457046012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>
        <f>'Table-R'!Z89</f>
        <v>22715.837179116537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>
        <f>'Table-R'!Z90</f>
        <v>22715.837179116537</v>
      </c>
      <c r="K65" s="398"/>
      <c r="L65" s="398"/>
      <c r="M65" s="398"/>
      <c r="N65" s="398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>
        <f>'Table-R'!Z91</f>
        <v>10596.295298173369</v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>
        <f>'Table-R'!Z92</f>
        <v>11373.717900767882</v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>
        <f>'Table-R'!Z93</f>
        <v>10596.295298173616</v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>
        <f>'Table-R'!Z94</f>
        <v>7908.9775784557996</v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>
        <f>'Table-R'!Z95</f>
        <v>9048.2118954287907</v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>
        <f>'Table-R'!Z96</f>
        <v>7785.2374354168951</v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>
        <f>'Table-R'!Z97</f>
        <v>7850.1813418618249</v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>
        <f>'Table-R'!Z98</f>
        <v>8006.5357830712182</v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>
        <f>'Table-R'!Z99</f>
        <v>165.02446197716563</v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>
        <f>'Table-R'!Z100</f>
        <v>1731.9221910734807</v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>
        <f>'Table-R'!Z101</f>
        <v>1.1823431123048067E-11</v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OS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OS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>
        <f>'Table-R'!Z34</f>
        <v>33059.131596184387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>
        <f>'Table-R'!Z35</f>
        <v>37373.129739375217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>
        <f>'Table-R'!Z36</f>
        <v>40096.66450346692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>
        <f>'Table-R'!Z37</f>
        <v>43597.944904315256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>
        <f>'Table-R'!Z38</f>
        <v>41608.477910752546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>
        <f>'Table-R'!Z39</f>
        <v>33059.098195552026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>
        <f>'Table-R'!Z40</f>
        <v>38692.080186578118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>
        <f>'Table-R'!Z41</f>
        <v>39122.29538524407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>
        <f>'Table-R'!Z42</f>
        <v>39122.29538524407</v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>
        <f>'Table-R'!Z43</f>
        <v>33059.131596184285</v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>
        <f>'Table-R'!Z44</f>
        <v>33059.131596184176</v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>
        <f>'Table-R'!Z45</f>
        <v>33059.131596184452</v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>
        <f>'Table-R'!Z46</f>
        <v>27656.384975967103</v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>
        <f>'Table-R'!Z47</f>
        <v>31194.489709234629</v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>
        <f>'Table-R'!Z48</f>
        <v>27731.138064104824</v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>
        <f>'Table-R'!Z49</f>
        <v>27698.350646599745</v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>
        <f>'Table-R'!Z50</f>
        <v>27564.79756733809</v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>
        <f>'Table-R'!Z51</f>
        <v>19657.36817146495</v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>
        <f>'Table-R'!Z52</f>
        <v>19813.041085626395</v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>
        <f>'Table-R'!Z53</f>
        <v>19538.889283438089</v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6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OS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OS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>
        <f>'Table-R'!Z107</f>
        <v>4.0174215072869375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>
        <f>'Table-R'!Z108</f>
        <v>4.3803360648005549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>
        <f>'Table-R'!Z109</f>
        <v>4.1000066814650156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>
        <f>'Table-R'!Z110</f>
        <v>4.0961626074184023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>
        <f>'Table-R'!Z111</f>
        <v>4.0174417301890202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>
        <f>'Table-R'!Z112</f>
        <v>4.7586895967614833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>
        <f>'Table-R'!Z113</f>
        <v>4.626536894443392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>
        <f>'Table-R'!Z114</f>
        <v>4.0881624879800418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>
        <f>'Table-R'!Z115</f>
        <v>4.0881624879800418</v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>
        <f>'Table-R'!Z116</f>
        <v>3.8487180847011317</v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>
        <f>'Table-R'!Z117</f>
        <v>3.8044165614808216</v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>
        <f>'Table-R'!Z118</f>
        <v>3.8044165614808163</v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>
        <f>'Table-R'!Z119</f>
        <v>4.6192380693433179</v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>
        <f>'Table-R'!Z120</f>
        <v>4.9929595267644222</v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>
        <f>'Table-R'!Z121</f>
        <v>4.1508135392801533</v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>
        <f>'Table-R'!Z122</f>
        <v>4.3871079967061295</v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>
        <f>'Table-R'!Z123</f>
        <v>5.0604771438011049</v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>
        <f>'Table-R'!Z124</f>
        <v>4.2967945766607478</v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>
        <f>'Table-R'!Z125</f>
        <v>3.8524561393402212</v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>
        <f>'Table-R'!Z126</f>
        <v>4.6323094573508543</v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OS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OS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>
        <f>'Table-R'!Z130</f>
        <v>2.7744200538169843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>
        <f>'Table-R'!Z131</f>
        <v>2.8671167269558211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>
        <f>'Table-R'!Z132</f>
        <v>2.823077795620355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>
        <f>'Table-R'!Z133</f>
        <v>2.8285577012975707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>
        <f>'Table-R'!Z134</f>
        <v>2.8285577012975707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>
        <f>'Table-R'!Z135</f>
        <v>2.7744205056843576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>
        <f>'Table-R'!Z136</f>
        <v>2.8285622170367843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>
        <f>'Table-R'!Z137</f>
        <v>2.7744199116742077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>
        <f>'Table-R'!Z138</f>
        <v>2.7744199116742077</v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>
        <f>'Table-R'!Z139</f>
        <v>2.7744200538169874</v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>
        <f>'Table-R'!Z140</f>
        <v>2.7744200538169803</v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>
        <f>'Table-R'!Z141</f>
        <v>2.774420053816987</v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>
        <f>'Table-R'!Z142</f>
        <v>2.6947426433454997</v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>
        <f>'Table-R'!Z143</f>
        <v>2.9854200645070872</v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>
        <f>'Table-R'!Z144</f>
        <v>2.4618357746396966</v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>
        <f>'Table-R'!Z145</f>
        <v>2.5776981579316378</v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>
        <f>'Table-R'!Z146</f>
        <v>2.9332866908520909</v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>
        <f>'Table-R'!Z147</f>
        <v>2.4927058284759096</v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>
        <f>'Table-R'!Z148</f>
        <v>2.2785501191548145</v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>
        <f>'Table-R'!Z149</f>
        <v>2.6583675400142921</v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OS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OS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>
        <f>'Table-R'!Z155</f>
        <v>25.003276100065396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>
        <f>'Table-R'!Z156</f>
        <v>26.557238656716102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>
        <f>'Table-R'!Z157</f>
        <v>31.843651410366398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>
        <f>'Table-R'!Z158</f>
        <v>31.496442258703969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>
        <f>'Table-R'!Z159</f>
        <v>31.745091837926303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>
        <f>'Table-R'!Z160</f>
        <v>35.002091654561404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>
        <f>'Table-R'!Z161</f>
        <v>32.820271589568151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>
        <f>'Table-R'!Z162</f>
        <v>25.265543940914327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>
        <f>'Table-R'!Z163</f>
        <v>25.265543940914327</v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>
        <f>'Table-R'!Z164</f>
        <v>25.003276099948263</v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>
        <f>'Table-R'!Z165</f>
        <v>25.003508559048274</v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>
        <f>'Table-R'!Z166</f>
        <v>25.003276100065477</v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>
        <f>'Table-R'!Z167</f>
        <v>25.001331338324771</v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>
        <f>'Table-R'!Z168</f>
        <v>25.001332188450796</v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>
        <f>'Table-R'!Z169</f>
        <v>15.266824001704343</v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>
        <f>'Table-R'!Z170</f>
        <v>20.002660769698238</v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>
        <f>'Table-R'!Z171</f>
        <v>34.985638203745637</v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>
        <f>'Table-R'!Z172</f>
        <v>25.002609083470759</v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>
        <f>'Table-R'!Z173</f>
        <v>15.003060501682654</v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>
        <f>'Table-R'!Z174</f>
        <v>35.000296539805959</v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OS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OS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>
        <f>'Table-R'!Z178</f>
        <v>8.7240160235187183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>
        <f>'Table-R'!Z179</f>
        <v>8.7239390216883521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>
        <f>'Table-R'!Z180</f>
        <v>7.7576024492006512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>
        <f>'Table-R'!Z181</f>
        <v>8.7249585159931637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>
        <f>'Table-R'!Z182</f>
        <v>8.7249585159931637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>
        <f>'Table-R'!Z183</f>
        <v>8.7240160235187183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>
        <f>'Table-R'!Z184</f>
        <v>8.7241960349436756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>
        <f>'Table-R'!Z185</f>
        <v>8.7240160234684456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>
        <f>'Table-R'!Z186</f>
        <v>8.7240160234684456</v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>
        <f>'Table-R'!Z187</f>
        <v>8.7240160234684456</v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>
        <f>'Table-R'!Z188</f>
        <v>8.7240160234684456</v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>
        <f>'Table-R'!Z189</f>
        <v>8.7240160234684456</v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>
        <f>'Table-R'!Z190</f>
        <v>8.9566086349250131</v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>
        <f>'Table-R'!Z191</f>
        <v>8.9566086381445871</v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>
        <f>'Table-R'!Z192</f>
        <v>8.8322686714648242</v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>
        <f>'Table-R'!Z193</f>
        <v>8.9024784150775123</v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>
        <f>'Table-R'!Z194</f>
        <v>9.0357074677325748</v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>
        <f>'Table-R'!Z195</f>
        <v>8.9544070746223827</v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>
        <f>'Table-R'!Z196</f>
        <v>8.8313275557154434</v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>
        <f>'Table-R'!Z197</f>
        <v>9.0337050785025195</v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OS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OS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>
        <f>'Table-R'!Z203</f>
        <v>1.3520866237640809E-2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>
        <f>'Table-R'!Z204</f>
        <v>1.5501818565085953E-2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>
        <f>'Table-R'!Z205</f>
        <v>1.7702467399851082E-2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>
        <f>'Table-R'!Z206</f>
        <v>1.7823450759542704E-2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>
        <f>'Table-R'!Z207</f>
        <v>1.7707413895108687E-2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>
        <f>'Table-R'!Z208</f>
        <v>1.6945411096147237E-2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>
        <f>'Table-R'!Z209</f>
        <v>1.3520830942945641E-2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>
        <f>'Table-R'!Z210</f>
        <v>1.606520898780775E-2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>
        <f>'Table-R'!Z211</f>
        <v>1.606520898780775E-2</v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>
        <f>'Table-R'!Z212</f>
        <v>1.4713314264441486E-2</v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>
        <f>'Table-R'!Z213</f>
        <v>1.6065208987978377E-2</v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>
        <f>'Table-R'!Z214</f>
        <v>1.3520866236568691E-2</v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>
        <f>'Table-R'!Z215</f>
        <v>1.13797463480063E-2</v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>
        <f>'Table-R'!Z216</f>
        <v>1.1389731481684498E-2</v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>
        <f>'Table-R'!Z217</f>
        <v>7.1039698131051595E-3</v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>
        <f>'Table-R'!Z218</f>
        <v>8.9745219252133721E-3</v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>
        <f>'Table-R'!Z219</f>
        <v>1.7848469652552143E-2</v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>
        <f>'Table-R'!Z220</f>
        <v>6.3302016153795214E-3</v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>
        <f>'Table-R'!Z221</f>
        <v>3.7585910855077098E-3</v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>
        <f>'Table-R'!Z222</f>
        <v>6.7785105583774699E-3</v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OS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OS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>
        <f>'Table-R'!Z226</f>
        <v>1.9291882085774371E-3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>
        <f>'Table-R'!Z227</f>
        <v>1.9434670750044759E-3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>
        <f>'Table-R'!Z228</f>
        <v>1.9351077783801684E-3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>
        <f>'Table-R'!Z229</f>
        <v>1.9291984388534785E-3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>
        <f>'Table-R'!Z230</f>
        <v>1.9291984388534785E-3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>
        <f>'Table-R'!Z231</f>
        <v>1.9291882085774371E-3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>
        <f>'Table-R'!Z232</f>
        <v>1.9291881862173274E-3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>
        <f>'Table-R'!Z233</f>
        <v>1.9291881727274921E-3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>
        <f>'Table-R'!Z234</f>
        <v>1.9291881727274921E-3</v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>
        <f>'Table-R'!Z235</f>
        <v>1.9291881708451641E-3</v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>
        <f>'Table-R'!Z236</f>
        <v>1.9291881727274921E-3</v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>
        <f>'Table-R'!Z237</f>
        <v>1.9291881718064823E-3</v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>
        <f>'Table-R'!Z238</f>
        <v>7.0189493132874429E-3</v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>
        <f>'Table-R'!Z239</f>
        <v>7.0189493132874429E-3</v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>
        <f>'Table-R'!Z240</f>
        <v>6.256190201000475E-3</v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>
        <f>'Table-R'!Z241</f>
        <v>6.9924050082213795E-3</v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>
        <f>'Table-R'!Z242</f>
        <v>7.057896472955778E-3</v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>
        <f>'Table-R'!Z243</f>
        <v>6.2610261285521527E-3</v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>
        <f>'Table-R'!Z244</f>
        <v>3.7184279208484555E-3</v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>
        <f>'Table-R'!Z245</f>
        <v>6.7785105583737975E-3</v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OS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OS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>
        <f>'Table-R'!Z251</f>
        <v>67.777998970008611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>
        <f>'Table-R'!Z252</f>
        <v>77.925821170738928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>
        <f>'Table-R'!Z253</f>
        <v>82.714142754404918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>
        <f>'Table-R'!Z254</f>
        <v>76.638136383466545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>
        <f>'Table-R'!Z255</f>
        <v>80.545310525256696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>
        <f>'Table-R'!Z256</f>
        <v>67.777998970008625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>
        <f>'Table-R'!Z257</f>
        <v>67.777825806430911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>
        <f>'Table-R'!Z258</f>
        <v>89.750654644435599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>
        <f>'Table-R'!Z259</f>
        <v>89.750654644435599</v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>
        <f>'Table-R'!Z260</f>
        <v>89.691926683023581</v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>
        <f>'Table-R'!Z261</f>
        <v>89.750940352762001</v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>
        <f>'Table-R'!Z262</f>
        <v>72.197531377754373</v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>
        <f>'Table-R'!Z263</f>
        <v>100</v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>
        <f>'Table-R'!Z264</f>
        <v>100</v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>
        <f>'Table-R'!Z265</f>
        <v>89.986748247902057</v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>
        <f>'Table-R'!Z266</f>
        <v>100</v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>
        <f>'Table-R'!Z267</f>
        <v>100</v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>
        <f>'Table-R'!Z268</f>
        <v>89.294971296836096</v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>
        <f>'Table-R'!Z269</f>
        <v>53.705030440571889</v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>
        <f>'Table-R'!Z270</f>
        <v>96.06693937261025</v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OS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OS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>
        <f>'Table-R'!Z274</f>
        <v>14.3876667941897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>
        <f>'Table-R'!Z275</f>
        <v>18.116183232344987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>
        <f>'Table-R'!Z276</f>
        <v>14.796923163654553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>
        <f>'Table-R'!Z277</f>
        <v>14.387597371144961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>
        <f>'Table-R'!Z278</f>
        <v>14.387597371144956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>
        <f>'Table-R'!Z279</f>
        <v>13.229741613018074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>
        <f>'Table-R'!Z280</f>
        <v>14.387609209652739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>
        <f>'Table-R'!Z281</f>
        <v>16.32809707457384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>
        <f>'Table-R'!Z282</f>
        <v>16.32809707457384</v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>
        <f>'Table-R'!Z283</f>
        <v>16.328093533293348</v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>
        <f>'Table-R'!Z284</f>
        <v>16.328097074089001</v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>
        <f>'Table-R'!Z285</f>
        <v>16.328097072721135</v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>
        <f>'Table-R'!Z286</f>
        <v>52.550309912276589</v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>
        <f>'Table-R'!Z287</f>
        <v>52.548901400619769</v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>
        <f>'Table-R'!Z288</f>
        <v>59.200640560047859</v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>
        <f>'Table-R'!Z289</f>
        <v>57.139383948125214</v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>
        <f>'Table-R'!Z290</f>
        <v>45.098340753459524</v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>
        <f>'Table-R'!Z291</f>
        <v>31.851268412061636</v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>
        <f>'Table-R'!Z292</f>
        <v>35.19482359419483</v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>
        <f>'Table-R'!Z293</f>
        <v>19.213427400934766</v>
      </c>
    </row>
  </sheetData>
  <phoneticPr fontId="0" type="noConversion"/>
  <pageMargins left="0.75" right="0.75" top="1" bottom="1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5:W208"/>
  <sheetViews>
    <sheetView zoomScale="75" workbookViewId="0"/>
  </sheetViews>
  <sheetFormatPr baseColWidth="10" defaultColWidth="8.625" defaultRowHeight="16" x14ac:dyDescent="0"/>
  <cols>
    <col min="2" max="2" width="9.1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OS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OS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OS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2153.1974930921547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2153.1974930921547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2166.8981750680218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2166.8981750680218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2147.8016522554162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2147.8016522554162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2109.6896867038581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2109.6896867038581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2031.5053817816447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2031.5053817816447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2181.598882712598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2181.598882712598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2926.9048581068446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2926.9048581068446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3571.7853543805631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3571.7853543805631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4771.7192117545865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4771.7192117545865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5029.2896113763509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5029.2896113763509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5485.5019499344899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5485.5019499344899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5708.6427985642003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5708.6427985642003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7233.1381060986587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7233.1381060986587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7086.0674340476471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7086.0674340476471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8690.0984856683717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8690.0984856683717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8843.0109036850317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8843.0109036850317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5791.2606503976976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5791.2606503976976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5952.8977457733863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5952.8977457733863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5617.9680591131009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5617.9680591131009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5316.1877161284046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5316.1877161284046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4369.7605277193097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4369.7605277193097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4324.0227474500107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4324.0227474500107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4216.2057752180208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4216.2057752180208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4194.4797360433977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4194.4797360433977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OS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OS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5807.2505911441212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>
        <f>IF(ISNUMBER(A!H610),A!H610,#N/A)</f>
        <v>1795.0819228441862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5849.7053703629099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>
        <f>IF(ISNUMBER(A!H611),A!H611,#N/A)</f>
        <v>1778.0595576499411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5806.0059657960892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>
        <f>IF(ISNUMBER(A!H612),A!H612,#N/A)</f>
        <v>1773.206222226408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5740.2969423232034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>
        <f>IF(ISNUMBER(A!H613),A!H613,#N/A)</f>
        <v>1723.2724620027241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5611.1240013571114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>
        <f>IF(ISNUMBER(A!H614),A!H614,#N/A)</f>
        <v>1607.4724416170604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6012.0553229076231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>
        <f>IF(ISNUMBER(A!H615),A!H615,#N/A)</f>
        <v>1551.0094446554963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7527.9994335477204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>
        <f>IF(ISNUMBER(A!H616),A!H616,#N/A)</f>
        <v>1865.2688549024347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8751.4776705248751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>
        <f>IF(ISNUMBER(A!H617),A!H617,#N/A)</f>
        <v>2069.4666570079034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11758.470189949308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>
        <f>IF(ISNUMBER(A!H618),A!H618,#N/A)</f>
        <v>2522.6722068770632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11985.553870144005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>
        <f>IF(ISNUMBER(A!H619),A!H619,#N/A)</f>
        <v>3019.7566162214325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12474.143132957011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>
        <f>IF(ISNUMBER(A!H620),A!H620,#N/A)</f>
        <v>3654.4147022762113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12655.550622841072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>
        <f>IF(ISNUMBER(A!H621),A!H621,#N/A)</f>
        <v>4087.2775557653426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17378.653053159294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>
        <f>IF(ISNUMBER(A!H622),A!H622,#N/A)</f>
        <v>4495.7309114651107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17574.86256431225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>
        <f>IF(ISNUMBER(A!H623),A!H623,#N/A)</f>
        <v>3359.0149873398786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22454.792551172584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>
        <f>IF(ISNUMBER(A!H624),A!H624,#N/A)</f>
        <v>3978.7242798031957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22528.065067960873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>
        <f>IF(ISNUMBER(A!H625),A!H625,#N/A)</f>
        <v>4416.110639874506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13047.392756716177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>
        <f>IF(ISNUMBER(A!H626),A!H626,#N/A)</f>
        <v>3479.2090242571421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12851.897020327926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>
        <f>IF(ISNUMBER(A!H627),A!H627,#N/A)</f>
        <v>4554.6343072542331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12152.104847572622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>
        <f>IF(ISNUMBER(A!H628),A!H628,#N/A)</f>
        <v>4931.0059118896734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11537.736074179897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>
        <f>IF(ISNUMBER(A!H629),A!H629,#N/A)</f>
        <v>5206.0213351105158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9050.1018289498916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>
        <f>IF(ISNUMBER(A!H630),A!H630,#N/A)</f>
        <v>4562.1071183128442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8939.9600729644699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>
        <f>IF(ISNUMBER(A!H631),A!H631,#N/A)</f>
        <v>4622.1476542037808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8741.1668936169426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>
        <f>IF(ISNUMBER(A!H632),A!H632,#N/A)</f>
        <v>4624.6117823806399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8661.4948753171484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>
        <f>IF(ISNUMBER(A!H633),A!H633,#N/A)</f>
        <v>4709.8718607185529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OS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9.2570841528790467E-3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9.2203521655446208E-3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9.2269175740431197E-3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9.170145126812709E-3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9.0482354892863319E-3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8.9019493166082302E-3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9.1708153823053754E-3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9.4820123151319186E-3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9.6210827941317009E-3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9.9776968727039173E-3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1.0392127552172916E-2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1.0700934294568573E-2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1.0128759142752528E-2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9.6941587174002083E-3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9.5211799232267184E-3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9.6239996786964752E-3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1.0361614287457587E-2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1.0924676746329126E-2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1.107499633196703E-2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1.1126557130449757E-2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1.1354851838694908E-2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1.1403685345879941E-2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1.1420493577569951E-2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1.1476604621397836E-2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OS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3.5307177062847046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3.5201307637694632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3.5288231481075227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3.5377569750491964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3.5533238098751236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3.4667531357364885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3.2092837805892427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3.0295617608324625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2.9928714920287858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2.9835844912218086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2.9402154957625779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2.9328911913734483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3.02419000491376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2.9542306429469649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3.0417971527675647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3.0469458876961562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2.853714031993777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2.9240433938145434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3.0407988403834354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3.1495797935224736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3.1150926603218907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3.1364561472684622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3.1700963825245072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3.1878486910151937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OS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17.987500000000001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18.112500000000001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17.987500000000001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17.425000000000001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18.574999999999996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22.9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26.375000000000004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28.262499999999996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30.274999999999999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30.787500000000001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30.912500000000001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31.475000000000001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32.012500000000003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31.887500000000003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31.325000000000003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29.35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27.612500000000001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26.887499999999999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26.325000000000003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OS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OS</v>
      </c>
      <c r="P154" s="94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23.944850607087751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>
        <f>IF(ISNUMBER(A!H760),A!H760,#N/A)</f>
        <v>17.265119315813287</v>
      </c>
      <c r="P155" s="94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23.963398481742324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>
        <f>IF(ISNUMBER(A!H761),A!H761,#N/A)</f>
        <v>17.24181298819413</v>
      </c>
      <c r="P156" s="94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23.944872666201405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>
        <f>IF(ISNUMBER(A!H762),A!H762,#N/A)</f>
        <v>17.240939633844135</v>
      </c>
      <c r="P157" s="94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23.916681246243236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>
        <f>IF(ISNUMBER(A!H763),A!H763,#N/A)</f>
        <v>17.181113682640852</v>
      </c>
      <c r="P158" s="94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23.861023292728195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>
        <f>IF(ISNUMBER(A!H764),A!H764,#N/A)</f>
        <v>17.029092077953223</v>
      </c>
      <c r="P159" s="94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24.033296589205044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>
        <f>IF(ISNUMBER(A!H765),A!H765,#N/A)</f>
        <v>16.981830522328895</v>
      </c>
      <c r="P160" s="94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24.684030475296467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>
        <f>IF(ISNUMBER(A!H766),A!H766,#N/A)</f>
        <v>17.514422790916292</v>
      </c>
      <c r="P161" s="94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25.208005541709266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>
        <f>IF(ISNUMBER(A!H767),A!H767,#N/A)</f>
        <v>17.931382109563675</v>
      </c>
      <c r="P162" s="94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25.490700449959917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>
        <f>IF(ISNUMBER(A!H768),A!H768,#N/A)</f>
        <v>18.041069110491826</v>
      </c>
      <c r="P163" s="94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25.586628801548642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>
        <f>IF(ISNUMBER(A!H769),A!H769,#N/A)</f>
        <v>18.417147227616436</v>
      </c>
      <c r="P164" s="94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25.795421246573451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>
        <f>IF(ISNUMBER(A!H770),A!H770,#N/A)</f>
        <v>18.910497657621583</v>
      </c>
      <c r="P165" s="94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25.871967509112075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>
        <f>IF(ISNUMBER(A!H771),A!H771,#N/A)</f>
        <v>19.193583369000351</v>
      </c>
      <c r="P166" s="94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25.885112991410143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>
        <f>IF(ISNUMBER(A!H772),A!H772,#N/A)</f>
        <v>18.754321754846409</v>
      </c>
      <c r="P167" s="94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25.969059577104183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>
        <f>IF(ISNUMBER(A!H773),A!H773,#N/A)</f>
        <v>18.323373685332893</v>
      </c>
      <c r="P168" s="94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26.051454712122549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>
        <f>IF(ISNUMBER(A!H774),A!H774,#N/A)</f>
        <v>18.291149748799533</v>
      </c>
      <c r="P169" s="94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26.082933915411832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>
        <f>IF(ISNUMBER(A!H775),A!H775,#N/A)</f>
        <v>18.465260309939442</v>
      </c>
      <c r="P170" s="94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26.039775842501015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>
        <f>IF(ISNUMBER(A!H776),A!H776,#N/A)</f>
        <v>18.944984302332657</v>
      </c>
      <c r="P171" s="94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25.955790072002806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>
        <f>IF(ISNUMBER(A!H777),A!H777,#N/A)</f>
        <v>19.461640905601854</v>
      </c>
      <c r="P172" s="94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25.655876942078606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>
        <f>IF(ISNUMBER(A!H778),A!H778,#N/A)</f>
        <v>19.498365164596954</v>
      </c>
      <c r="P173" s="94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25.393467854825403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>
        <f>IF(ISNUMBER(A!H779),A!H779,#N/A)</f>
        <v>19.52721370066967</v>
      </c>
      <c r="P174" s="94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25.333102940007656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>
        <f>IF(ISNUMBER(A!H780),A!H780,#N/A)</f>
        <v>19.775399747752974</v>
      </c>
      <c r="P175" s="94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25.286502309055972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>
        <f>IF(ISNUMBER(A!H781),A!H781,#N/A)</f>
        <v>19.809517575704334</v>
      </c>
      <c r="P176" s="94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25.201373426171791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>
        <f>IF(ISNUMBER(A!H782),A!H782,#N/A)</f>
        <v>19.800227534271315</v>
      </c>
      <c r="P177" s="94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25.16741526189438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>
        <f>IF(ISNUMBER(A!H783),A!H783,#N/A)</f>
        <v>19.847763970160649</v>
      </c>
      <c r="P178" s="94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OS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1.1201933285177858E-2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1.1296221752077644E-2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1.1199180694051271E-2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1.1060818557718021E-2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1.0484282348367383E-2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1.0647858623207411E-2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1.2287852269615058E-2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1.1848777233207977E-2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1.1579938656585562E-2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1.2406033064600289E-2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1.394889861200563E-2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1.3760970538394923E-2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1.1999212912461601E-2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1.1528114554116958E-2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1.2085903992729696E-2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1.3492450429886123E-2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1.4504382229875695E-2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1.5287875616144336E-2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1.492999549486943E-2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1.5970058198740745E-2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1.6809735798284518E-2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1.6771127794541558E-2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1.6784233128061054E-2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1.707669006088456E-2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B1:I519"/>
  <sheetViews>
    <sheetView zoomScale="70" workbookViewId="0">
      <selection activeCell="B7" sqref="B7"/>
    </sheetView>
  </sheetViews>
  <sheetFormatPr baseColWidth="10" defaultColWidth="8.625" defaultRowHeight="16" x14ac:dyDescent="0"/>
  <cols>
    <col min="1" max="1" width="4" customWidth="1"/>
    <col min="2" max="2" width="20.875" customWidth="1"/>
    <col min="9" max="9" width="12.5" customWidth="1"/>
  </cols>
  <sheetData>
    <row r="1" spans="2:9">
      <c r="B1" t="str">
        <f>'Table-T'!B1</f>
        <v>ASHRAE Standard 140-2014, Informative Annex B16, Section B16.5.2</v>
      </c>
    </row>
    <row r="2" spans="2:9">
      <c r="B2" t="str">
        <f>'Table-T'!B2</f>
        <v>Example Results for Section 5.3 - HVAC Equipment Performance Tests CE300-CE545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OS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OS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4395.3560213411183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4327.370688390678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5424.0497729121635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1096.6790845214855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5025.5847352249912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398.4650376871723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-3642.4419705165783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4978.6263663985392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-4265.6380565147374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>
        <f>'Table-T'!O20</f>
        <v>-4265.6380565147374</v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>
        <f>'Table-T'!O21</f>
        <v>-2102.6116023503564</v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>
        <f>'Table-T'!O22</f>
        <v>-2928.7772411465339</v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>
        <f>'Table-T'!O23</f>
        <v>-1765.6036875897335</v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>
        <f>'Table-T'!O24/2</f>
        <v>-5972.1843200494768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>
        <f>'Table-T'!O25/4</f>
        <v>4440.0736788759841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>
        <f>'Table-T'!O26</f>
        <v>-5027.2542444782266</v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>
        <f>'Table-T'!O27</f>
        <v>-5059.1878492872129</v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>
        <f>'Table-T'!O28</f>
        <v>-3518.6727091918438</v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OS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OS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OS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OS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>
        <f>'Table-T'!O65</f>
        <v>0</v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>
        <f>'Table-T'!O66</f>
        <v>0</v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>
        <f>'Table-T'!O67</f>
        <v>0</v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>
        <f>'Table-T'!O68</f>
        <v>0</v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>
        <f>'Table-T'!O69</f>
        <v>-8232.4551972408462</v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>
        <f>'Table-T'!O70</f>
        <v>2035.0870160548343</v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>
        <f>'Table-T'!O71</f>
        <v>-948.12173647326608</v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>
        <f>'Table-T'!O72</f>
        <v>-505.38775219161289</v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>
        <f>'Table-T'!O73</f>
        <v>-629.5783798421005</v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OS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OS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OS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OS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-100.30524419260473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6521.3657770964855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7847.9046349540222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1326.5388578575366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7165.6496541961751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682.25498075784708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-1706.6352731990628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19887.235190362539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-13309.776155851068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>
        <f>'Table-T'!O113</f>
        <v>-13309.776155851068</v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>
        <f>'Table-T'!O114</f>
        <v>-5911.7205999814687</v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>
        <f>'Table-T'!O115</f>
        <v>-8268.449351005067</v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>
        <f>'Table-T'!O116</f>
        <v>-5272.4720118914702</v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>
        <f>'Table-T'!O117</f>
        <v>-7775.8048521082019</v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>
        <f>'Table-T'!O118/4</f>
        <v>11237.593079263428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>
        <f>'Table-T'!O119</f>
        <v>-1189.8874258396318</v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>
        <f>'Table-T'!O120</f>
        <v>-366.34261220948247</v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>
        <f>'Table-T'!O121</f>
        <v>-841.31369957496645</v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OS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OS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19058.882766444811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12490.721491574805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17548.226755490185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5057.5052639153801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15550.031693656245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1998.1950618339397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-4892.4907523300717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4323.0114671800329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-985.71092034490721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>
        <f>'Table-T'!O134</f>
        <v>-985.71092034490721</v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>
        <f>'Table-T'!O135</f>
        <v>-1372.7897051280888</v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>
        <f>'Table-T'!O136</f>
        <v>-1752.0747902995245</v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>
        <f>'Table-T'!O137</f>
        <v>-797.36869740142356</v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>
        <f>'Table-T'!O138</f>
        <v>-4890.0817136801852</v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>
        <f>'Table-T'!O139</f>
        <v>17488.845965332133</v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>
        <f>'Table-T'!O140</f>
        <v>2.7609156621183502</v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>
        <f>'Table-T'!O141</f>
        <v>-18231.966065342931</v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>
        <f>'Table-T'!O142</f>
        <v>-8.91677563259538</v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OS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OS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0.16500513548637041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0.17502347387962525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0.26421236386725067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8.9188889987625419E-2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0.22020706879887486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4.4005295068375805E-2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4.4232513638933213E-3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0.43823424542159772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-2.3414928373098221E-2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>
        <f>'Table-T'!O159</f>
        <v>-2.3414928373098221E-2</v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>
        <f>'Table-T'!O160</f>
        <v>-2.1210584321686099E-2</v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>
        <f>'Table-T'!O161</f>
        <v>-2.4742842377472041E-2</v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>
        <f>'Table-T'!O162</f>
        <v>-1.5436959650535709E-2</v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>
        <f>'Table-T'!O163</f>
        <v>-3.0893628706027521E-2</v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0.4157662817379939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>
        <f>'Table-T'!O164</f>
        <v>0.40813627026958743</v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>
        <f>'Table-T'!O165</f>
        <v>0.5782655523612128</v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>
        <f>'Table-T'!O166</f>
        <v>-0.25043953658706375</v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>
        <f>'Table-T'!O167</f>
        <v>0.47097227662306151</v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OS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OS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2.3353309051472593E-3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0.14334417369144958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0.20489401624237047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6.1549842550920886E-2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0.22017652055300019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-1.5282504310629719E-2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2.1448020915205213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1.3406339272742791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-0.92028771362608808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>
        <f>'Table-T'!O180</f>
        <v>-0.92028771362608808</v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>
        <f>'Table-T'!O181</f>
        <v>-0.84515667795977478</v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>
        <f>'Table-T'!O182</f>
        <v>-0.88952495864440095</v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>
        <f>'Table-T'!O183</f>
        <v>-0.72913420864631462</v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>
        <f>'Table-T'!O184</f>
        <v>-3.5631086568050172</v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>
        <f>'Table-T'!O185</f>
        <v>-2.2979173216899795E-2</v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>
        <f>'Table-T'!O186</f>
        <v>13.651189853092523</v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>
        <f>'Table-T'!O187</f>
        <v>0.15201796616948826</v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>
        <f>'Table-T'!O188</f>
        <v>13.665477937353085</v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OS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OS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1.9951920969782534E-3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8.7002843650130744E-4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7.1424374319855634E-4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-1.557846933027511E-4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7.3584328693207177E-4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-2.1599543733515428E-5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6.2915636541335113E-4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-5.5764164083761322E-4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5.9811585055477567E-4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>
        <f>'Table-T'!O205</f>
        <v>5.9811585055477567E-4</v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>
        <f>'Table-T'!O206</f>
        <v>1.7649536742353478E-4</v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>
        <f>'Table-T'!O207</f>
        <v>2.0906446675227931E-4</v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>
        <f>'Table-T'!O208</f>
        <v>5.7202107508534314E-5</v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>
        <f>'Table-T'!O209</f>
        <v>8.1619931883297747E-6</v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>
        <f>'Table-T'!O210</f>
        <v>8.3903696270551387E-6</v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>
        <f>'Table-T'!O211</f>
        <v>7.4614837789798273E-3</v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>
        <f>'Table-T'!O212</f>
        <v>-2.8228482216267154E-3</v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>
        <f>'Table-T'!O213</f>
        <v>2.4682060787691047E-3</v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OS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OS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10.052080795521569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3.5012399511754282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2.6603709112673215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-0.84086903990810669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2.7013057606330264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-4.0934849365704906E-2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-3.3436459671957834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-6.5704833139655889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5.7489236549955862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>
        <f>'Table-T'!O226</f>
        <v>5.7489236549955862</v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>
        <f>'Table-T'!O227</f>
        <v>3.3758322483003056</v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>
        <f>'Table-T'!O228</f>
        <v>3.6920689532539726</v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>
        <f>'Table-T'!O229</f>
        <v>2.2766984543282476</v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>
        <f>'Table-T'!O230</f>
        <v>9.8023380338058033</v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>
        <f>'Table-T'!O231</f>
        <v>0.11791424193833677</v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>
        <f>'Table-T'!O232</f>
        <v>-7.0174159796775371</v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>
        <f>'Table-T'!O233</f>
        <v>-11.347039814135172</v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>
        <f>'Table-T'!O234</f>
        <v>-7.2605246276799988</v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OS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OS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576.05581343012818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992.71451343736044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1360.1477944359667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367.43328099860628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1178.8385883803239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181.30920605564279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-9.2247193970251828E-3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780.41600179479428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-1.1575866665225476E-7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>
        <f>'Table-T'!O256</f>
        <v>-1.1575866665225476E-7</v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>
        <f>'Table-T'!O257</f>
        <v>-2.9103830456733704E-11</v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>
        <f>'Table-T'!O258</f>
        <v>-5.6388671509921551E-11</v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>
        <f>'Table-T'!O259</f>
        <v>1.4551915228366852E-11</v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>
        <f>'Table-T'!O260</f>
        <v>-1557.6048444046264</v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>
        <f>'Table-T'!O261</f>
        <v>1012.2676722201086</v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>
        <f>'Table-T'!O262</f>
        <v>-1673.5770238686364</v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>
        <f>'Table-T'!O263</f>
        <v>-2138.9072734268138</v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>
        <f>'Table-T'!O264</f>
        <v>-1311.1509989942624</v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OS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OS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4313.9981431908309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7037.5329072825334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10538.81330813087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3501.2804008483363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8549.3463145681599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1989.4669935627098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-3.340063236100832E-2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5632.9485903937311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6063.163789059683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>
        <f>'Table-T'!O280</f>
        <v>6063.163789059683</v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>
        <f>'Table-T'!O281</f>
        <v>-1.0186340659856796E-10</v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>
        <f>'Table-T'!O282</f>
        <v>-2.1100277081131935E-10</v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>
        <f>'Table-T'!O283</f>
        <v>6.5483618527650833E-11</v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>
        <f>'Table-T'!O284</f>
        <v>-5402.7466202172836</v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>
        <f>'Table-T'!O285</f>
        <v>3538.1047332675262</v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>
        <f>'Table-T'!O286</f>
        <v>-166.34049676673385</v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>
        <f>'Table-T'!O287</f>
        <v>-7999.0168045021528</v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>
        <f>'Table-T'!O288</f>
        <v>-274.15180218830574</v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OS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OS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-318.34899917818257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8064.9404533276356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11228.457796810064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3163.5173434824283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9273.4228365280433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1955.0349602820206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-4.8351347890275065E-2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8945.943613080628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-5.1041570259258151E-7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>
        <f>'Table-T'!O301</f>
        <v>-5.1041570259258151E-7</v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>
        <f>'Table-T'!O302</f>
        <v>-2.5465851649641991E-11</v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>
        <f>'Table-T'!O303</f>
        <v>-1.2369127944111824E-10</v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>
        <f>'Table-T'!O304</f>
        <v>3.8926373235881329E-10</v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>
        <f>'Table-T'!O305</f>
        <v>-3667.9152155399715</v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>
        <f>'Table-T'!O306</f>
        <v>2432.1700914415487</v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>
        <f>'Table-T'!O307</f>
        <v>-413.39969099891096</v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>
        <f>'Table-T'!O308</f>
        <v>-138.41069969121963</v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>
        <f>'Table-T'!O309</f>
        <v>-274.15180218830574</v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OS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OS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6048.8185502173219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12159.571952001312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17000.405186229273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4840.8332342279609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13839.502490096089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3160.9026961331838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0.5724170739940746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-1687.9843524688586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12119.541880943078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>
        <f>'Table-T'!O324</f>
        <v>12119.541880943078</v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>
        <f>'Table-T'!O325</f>
        <v>-9.0949470177292824E-11</v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>
        <f>'Table-T'!O326</f>
        <v>777.42260259442264</v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>
        <f>'Table-T'!O327</f>
        <v>1.5643308870494366E-10</v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>
        <f>'Table-T'!O328</f>
        <v>-2687.3177197176601</v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>
        <f>'Table-T'!O329</f>
        <v>1139.2343169729911</v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>
        <f>'Table-T'!O330</f>
        <v>221.29834765432315</v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>
        <f>'Table-T'!O331</f>
        <v>-7743.953116478634</v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>
        <f>'Table-T'!O332</f>
        <v>-1731.9221910734689</v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OS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OS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0.36291455751361745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8.2585174178078091E-2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7.8741100131464847E-2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-3.8440740466132439E-3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2.02229020827005E-5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7.8720877229382147E-2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0.74126808947454581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0.60911538715645452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7.0740980693104305E-2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>
        <f>'Table-T'!O349</f>
        <v>7.0740980693104305E-2</v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>
        <f>'Table-T'!O350</f>
        <v>-0.16870342258580573</v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>
        <f>'Table-T'!O351</f>
        <v>-0.21300494580611584</v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>
        <f>'Table-T'!O352</f>
        <v>-0.21300494580612117</v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>
        <f>'Table-T'!O353</f>
        <v>0.60181656205638046</v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>
        <f>'Table-T'!O354</f>
        <v>0.3737214574211043</v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>
        <f>'Table-T'!O355</f>
        <v>0.90966360452095163</v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>
        <f>'Table-T'!O356</f>
        <v>-0.32244349268257011</v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>
        <f>'Table-T'!O357</f>
        <v>0.77985331801063307</v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OS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OS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9.2696673138836783E-2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4.865774180337068E-2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5.4137647480586359E-2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5.4799056772156796E-3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5.4137647480586359E-2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4.5186737329672155E-7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5.4142163219800032E-2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-1.4214277666013686E-7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>
        <f>'Table-T'!O370</f>
        <v>-1.4214277666013686E-7</v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>
        <f>'Table-T'!O371</f>
        <v>3.1086244689504383E-15</v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>
        <f>'Table-T'!O372</f>
        <v>-3.9968028886505635E-15</v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>
        <f>'Table-T'!O373</f>
        <v>2.6645352591003757E-15</v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>
        <f>'Table-T'!O374</f>
        <v>-7.9677410471484578E-2</v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>
        <f>'Table-T'!O375</f>
        <v>0.29067742116158746</v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>
        <f>'Table-T'!O376</f>
        <v>0.47145091621239432</v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>
        <f>'Table-T'!O377</f>
        <v>-0.20203681486959013</v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>
        <f>'Table-T'!O378</f>
        <v>0.37981742085947756</v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OS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OS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1.5539625566507063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6.8403753103010025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6.4931661586385729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-0.3472091516624296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6.7418157378609074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-0.24864957922233444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9.9988155544960087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7.8169954895027551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0.2622678408489314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>
        <f>'Table-T'!O394</f>
        <v>0.2622678408489314</v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>
        <f>'Table-T'!O395</f>
        <v>-1.1713296999005252E-10</v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>
        <f>'Table-T'!O396</f>
        <v>2.3245898287882483E-4</v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>
        <f>'Table-T'!O397</f>
        <v>8.1712414612411521E-14</v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>
        <f>'Table-T'!O398</f>
        <v>-1.9447617406243012E-3</v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>
        <f>'Table-T'!O399</f>
        <v>8.5012602468736986E-7</v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>
        <f>'Table-T'!O400</f>
        <v>19.718814202041294</v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>
        <f>'Table-T'!O401</f>
        <v>1.2777451459875522E-3</v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>
        <f>'Table-T'!O402</f>
        <v>19.997236038123305</v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OS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OS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-7.7001830366185686E-5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-0.96641357431806707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9.4249247444544437E-4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0.96735606679251251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9.4249247444544437E-4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1.8001142495727152E-4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-5.0272674911866488E-11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>
        <f>'Table-T'!O415</f>
        <v>-5.0272674911866488E-11</v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>
        <f>'Table-T'!O416</f>
        <v>-5.0272674911866488E-11</v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>
        <f>'Table-T'!O417</f>
        <v>-5.0272674911866488E-11</v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>
        <f>'Table-T'!O418</f>
        <v>-5.0272674911866488E-11</v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>
        <f>'Table-T'!O419</f>
        <v>0.23259261140629484</v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>
        <f>'Table-T'!O420</f>
        <v>3.2195739407825386E-9</v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>
        <f>'Table-T'!O421</f>
        <v>0.20343879626775063</v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>
        <f>'Table-T'!O422</f>
        <v>-2.201560302630412E-3</v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>
        <f>'Table-T'!O423</f>
        <v>0.2023775227870761</v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OS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OS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1.9809523274451433E-3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4.1816011622102731E-3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4.3025845219018949E-3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1.2098335969162183E-4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4.1865476574678775E-3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1.1603686443401734E-4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3.4245448585064273E-3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-3.5294695168233692E-8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2.5443427501669405E-3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>
        <f>'Table-T'!O439</f>
        <v>2.5443427501669405E-3</v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>
        <f>'Table-T'!O440</f>
        <v>1.1924480268006767E-3</v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>
        <f>'Table-T'!O441</f>
        <v>2.5443427503375679E-3</v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>
        <f>'Table-T'!O442</f>
        <v>-1.07211808875185E-12</v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>
        <f>'Table-T'!O443</f>
        <v>-2.1411198896345088E-3</v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>
        <f>'Table-T'!O444</f>
        <v>9.9851336781975331E-6</v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>
        <f>'Table-T'!O445</f>
        <v>1.0744499839446984E-2</v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>
        <f>'Table-T'!O446</f>
        <v>-5.0495447326267791E-3</v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>
        <f>'Table-T'!O447</f>
        <v>3.0199194728697601E-3</v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OS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OS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1.4278866427038786E-5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5.9195698027313202E-6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1.0230276041448341E-8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-5.9093395266898718E-6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1.0230276041448341E-8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0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-2.2360109640587322E-11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-3.5849944974436498E-11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>
        <f>'Table-T'!O460</f>
        <v>-3.5849944974436498E-11</v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>
        <f>'Table-T'!O461</f>
        <v>-3.7732273035218089E-11</v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>
        <f>'Table-T'!O462</f>
        <v>-3.5849944974436498E-11</v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>
        <f>'Table-T'!O463</f>
        <v>-3.6770954770642961E-11</v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>
        <f>'Table-T'!O464</f>
        <v>5.0897611047100062E-3</v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>
        <f>'Table-T'!O465</f>
        <v>0</v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>
        <f>'Table-T'!O466</f>
        <v>8.0170627195530302E-4</v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>
        <f>'Table-T'!O467</f>
        <v>-7.5792318473529019E-4</v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>
        <f>'Table-T'!O468</f>
        <v>3.060082637525342E-3</v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OS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OS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10.147822200730317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14.936143784396307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8.8601374134579345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-6.0760063709383729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12.767311555248085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-3.9071741417901507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1.4210854715202004E-14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-1.7316357769914248E-4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21.972655674426989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>
        <f>'Table-T'!O484</f>
        <v>21.972655674426989</v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>
        <f>'Table-T'!O485</f>
        <v>21.913927713014971</v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>
        <f>'Table-T'!O486</f>
        <v>21.97294138275339</v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>
        <f>'Table-T'!O487</f>
        <v>4.4195324077457627</v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>
        <f>'Table-T'!O488</f>
        <v>32.222001029991389</v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>
        <f>'Table-T'!O489</f>
        <v>0</v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>
        <f>'Table-T'!O490</f>
        <v>10.013251752097943</v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>
        <f>'Table-T'!O491</f>
        <v>-10.705028703163904</v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>
        <f>'Table-T'!O492</f>
        <v>42.361908932038361</v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OS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OS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3.7285164381552871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0.40925636946485255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-6.9423044738670114E-5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-0.40932579250959122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-6.9423044743999185E-5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5.3290705182007514E-15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-1.1579251811716258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-5.7584536961030608E-5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1.94043028038414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>
        <f>'Table-T'!O505</f>
        <v>1.94043028038414</v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>
        <f>'Table-T'!O506</f>
        <v>1.940426739103648</v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>
        <f>'Table-T'!O507</f>
        <v>1.9404302798993012</v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>
        <f>'Table-T'!O508</f>
        <v>1.9404302785314353</v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>
        <f>'Table-T'!O509</f>
        <v>38.162643118086891</v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>
        <f>'Table-T'!O510</f>
        <v>-1.4085116568196554E-3</v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>
        <f>'Table-T'!O511</f>
        <v>-14.102299806588334</v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>
        <f>'Table-T'!O512</f>
        <v>-20.699041500214953</v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>
        <f>'Table-T'!O513</f>
        <v>-15.981396193260064</v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 enableFormatConditionsCalculation="0">
    <pageSetUpPr fitToPage="1"/>
  </sheetPr>
  <dimension ref="A1:AO130"/>
  <sheetViews>
    <sheetView defaultGridColor="0" colorId="22" workbookViewId="0">
      <selection activeCell="G14" sqref="G14"/>
    </sheetView>
  </sheetViews>
  <sheetFormatPr baseColWidth="10" defaultColWidth="9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41">
      <c r="B49" s="46" t="s">
        <v>75</v>
      </c>
      <c r="C49" s="46"/>
      <c r="D49" s="71" t="s">
        <v>76</v>
      </c>
    </row>
    <row r="51" spans="1:41">
      <c r="B51" s="72">
        <v>36388</v>
      </c>
      <c r="C51" s="72"/>
      <c r="D51" s="71" t="s">
        <v>77</v>
      </c>
    </row>
    <row r="52" spans="1:41">
      <c r="A52" s="70" t="s">
        <v>380</v>
      </c>
    </row>
    <row r="53" spans="1:41">
      <c r="A53" s="453" t="s">
        <v>409</v>
      </c>
    </row>
    <row r="54" spans="1:41">
      <c r="A54" s="453" t="s">
        <v>407</v>
      </c>
    </row>
    <row r="55" spans="1:41">
      <c r="A55" t="s">
        <v>408</v>
      </c>
    </row>
    <row r="56" spans="1:41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41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41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41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41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41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41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41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41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41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41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41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41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41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41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41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41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41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41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41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41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41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41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41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41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1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1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1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1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1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1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1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1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40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40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40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40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AP214"/>
  <sheetViews>
    <sheetView workbookViewId="0">
      <selection activeCell="A7" sqref="A7"/>
    </sheetView>
  </sheetViews>
  <sheetFormatPr baseColWidth="10" defaultColWidth="8.625" defaultRowHeight="16" x14ac:dyDescent="0"/>
  <cols>
    <col min="6" max="6" width="9.1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40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40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40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40">
      <c r="A136" s="70" t="s">
        <v>427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/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2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2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2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2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2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2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2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2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2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2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2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2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102" t="s">
        <v>141</v>
      </c>
      <c r="C201" s="1103"/>
      <c r="D201" s="1103"/>
      <c r="E201" s="1104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102" t="s">
        <v>141</v>
      </c>
      <c r="C210" s="1103"/>
      <c r="D210" s="1103"/>
      <c r="E210" s="1104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AO214"/>
  <sheetViews>
    <sheetView workbookViewId="0">
      <selection activeCell="A30" sqref="A30"/>
    </sheetView>
  </sheetViews>
  <sheetFormatPr baseColWidth="10" defaultColWidth="8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4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34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3.1616336680596278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40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40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40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40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40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40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40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40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40">
      <c r="A137" t="s">
        <v>215</v>
      </c>
    </row>
    <row r="138" spans="1:40">
      <c r="A138" s="70" t="s">
        <v>368</v>
      </c>
    </row>
    <row r="139" spans="1:40">
      <c r="K139" s="70" t="s">
        <v>216</v>
      </c>
    </row>
    <row r="140" spans="1:40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3.1616336680596278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1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1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1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1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1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1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1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1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1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1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1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1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>
      <c r="A201" s="264"/>
      <c r="B201" s="1102" t="s">
        <v>141</v>
      </c>
      <c r="C201" s="1103"/>
      <c r="D201" s="1103"/>
      <c r="E201" s="1104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>
      <c r="A210" s="264"/>
      <c r="B210" s="1102" t="s">
        <v>141</v>
      </c>
      <c r="C210" s="1103"/>
      <c r="D210" s="1103"/>
      <c r="E210" s="1104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AO100"/>
  <sheetViews>
    <sheetView topLeftCell="A4" workbookViewId="0">
      <selection activeCell="A10" sqref="A10"/>
    </sheetView>
  </sheetViews>
  <sheetFormatPr baseColWidth="10" defaultColWidth="8.625" defaultRowHeight="16" x14ac:dyDescent="0"/>
  <cols>
    <col min="1" max="1" width="20" customWidth="1"/>
    <col min="9" max="9" width="14.5" customWidth="1"/>
    <col min="10" max="10" width="10.5" customWidth="1"/>
  </cols>
  <sheetData>
    <row r="1" spans="1:6">
      <c r="A1" s="55" t="s">
        <v>439</v>
      </c>
    </row>
    <row r="2" spans="1:6">
      <c r="A2" s="1041" t="s">
        <v>2192</v>
      </c>
    </row>
    <row r="3" spans="1:6">
      <c r="A3" s="1045"/>
    </row>
    <row r="4" spans="1:6">
      <c r="A4" s="1043" t="s">
        <v>2154</v>
      </c>
    </row>
    <row r="5" spans="1:6">
      <c r="A5" s="1053"/>
    </row>
    <row r="6" spans="1:6">
      <c r="A6" s="1044" t="s">
        <v>2155</v>
      </c>
    </row>
    <row r="7" spans="1:6">
      <c r="A7" s="434" t="s">
        <v>2172</v>
      </c>
    </row>
    <row r="8" spans="1:6">
      <c r="A8" s="1043" t="s">
        <v>2156</v>
      </c>
    </row>
    <row r="9" spans="1:6">
      <c r="A9" s="1054" t="s">
        <v>2173</v>
      </c>
    </row>
    <row r="10" spans="1:6">
      <c r="A10" s="1054" t="s">
        <v>2168</v>
      </c>
      <c r="B10" s="46"/>
      <c r="C10" s="46"/>
    </row>
    <row r="11" spans="1:6">
      <c r="A11" s="1054"/>
      <c r="B11" s="46"/>
      <c r="C11" s="46"/>
    </row>
    <row r="12" spans="1:6">
      <c r="A12" s="434"/>
      <c r="C12" s="46"/>
    </row>
    <row r="13" spans="1:6">
      <c r="A13" s="1052"/>
      <c r="C13" s="46"/>
    </row>
    <row r="14" spans="1:6">
      <c r="A14" s="1046" t="s">
        <v>2163</v>
      </c>
      <c r="B14" s="46"/>
    </row>
    <row r="15" spans="1:6">
      <c r="A15" s="1042"/>
      <c r="B15" s="686" t="s">
        <v>594</v>
      </c>
      <c r="C15" s="687"/>
      <c r="D15" s="687"/>
      <c r="E15" s="687"/>
      <c r="F15" s="687"/>
    </row>
    <row r="16" spans="1:6">
      <c r="A16" s="1042"/>
      <c r="B16" s="1079" t="s">
        <v>2157</v>
      </c>
      <c r="C16" s="1080"/>
      <c r="D16" s="1080"/>
      <c r="E16" s="1080"/>
      <c r="F16" s="1081"/>
    </row>
    <row r="17" spans="1:34">
      <c r="A17" s="1042"/>
      <c r="B17" s="1048" t="s">
        <v>595</v>
      </c>
      <c r="C17" s="1047"/>
      <c r="D17" s="1047"/>
      <c r="E17" s="1041"/>
      <c r="F17" s="1050">
        <v>39814</v>
      </c>
    </row>
    <row r="18" spans="1:34">
      <c r="A18" s="1042"/>
      <c r="B18" s="1048" t="s">
        <v>2158</v>
      </c>
      <c r="C18" s="1047"/>
      <c r="D18" s="1047"/>
      <c r="E18" s="1047"/>
      <c r="F18" s="1051" t="s">
        <v>2159</v>
      </c>
    </row>
    <row r="19" spans="1:34">
      <c r="A19" s="1042"/>
      <c r="B19" s="1048" t="s">
        <v>596</v>
      </c>
      <c r="C19" s="1047"/>
      <c r="D19" s="1047"/>
      <c r="E19" s="1041"/>
      <c r="F19" s="1050">
        <v>40179</v>
      </c>
    </row>
    <row r="20" spans="1:34">
      <c r="B20" s="1048" t="s">
        <v>597</v>
      </c>
      <c r="C20" s="1041"/>
      <c r="D20" s="1041"/>
      <c r="E20" s="1041"/>
      <c r="F20" s="1049"/>
    </row>
    <row r="21" spans="1:34">
      <c r="B21" s="1079" t="s">
        <v>2160</v>
      </c>
      <c r="C21" s="1080"/>
      <c r="D21" s="1080"/>
      <c r="E21" s="1080"/>
      <c r="F21" s="1081"/>
    </row>
    <row r="22" spans="1:34">
      <c r="B22" s="1048" t="s">
        <v>598</v>
      </c>
      <c r="C22" s="1047"/>
      <c r="D22" s="1047"/>
      <c r="E22" s="1047"/>
      <c r="F22" s="1051" t="s">
        <v>2161</v>
      </c>
    </row>
    <row r="23" spans="1:34">
      <c r="A23" s="1040"/>
    </row>
    <row r="24" spans="1:34">
      <c r="A24" s="1052" t="s">
        <v>2162</v>
      </c>
    </row>
    <row r="26" spans="1:34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41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41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41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41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41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41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>
      <c r="A87" s="41"/>
      <c r="B87" s="1082" t="s">
        <v>141</v>
      </c>
      <c r="C87" s="1083"/>
      <c r="D87" s="1083"/>
      <c r="E87" s="1084"/>
      <c r="F87" s="41" t="s">
        <v>142</v>
      </c>
      <c r="G87" s="119"/>
      <c r="I87" s="48" t="s">
        <v>292</v>
      </c>
      <c r="J87" s="87"/>
      <c r="K87" s="38"/>
      <c r="L87" s="40"/>
    </row>
    <row r="88" spans="1:12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>
      <c r="A96" s="41"/>
      <c r="B96" s="1082" t="s">
        <v>141</v>
      </c>
      <c r="C96" s="1083"/>
      <c r="D96" s="1083"/>
      <c r="E96" s="1084"/>
      <c r="F96" s="41" t="s">
        <v>142</v>
      </c>
      <c r="G96" s="119"/>
      <c r="I96" s="48" t="s">
        <v>292</v>
      </c>
      <c r="J96" s="87"/>
      <c r="K96" s="38"/>
      <c r="L96" s="40"/>
    </row>
    <row r="97" spans="1:12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AX134"/>
  <sheetViews>
    <sheetView workbookViewId="0">
      <selection activeCell="A42" sqref="A42"/>
    </sheetView>
  </sheetViews>
  <sheetFormatPr baseColWidth="10" defaultColWidth="8.625" defaultRowHeight="16" x14ac:dyDescent="0"/>
  <cols>
    <col min="19" max="19" width="8.625" style="115"/>
    <col min="22" max="22" width="8.625" style="115"/>
    <col min="25" max="25" width="8.625" style="115"/>
    <col min="28" max="28" width="8.625" style="115"/>
    <col min="31" max="31" width="8.625" style="115"/>
    <col min="34" max="34" width="8.625" style="115"/>
  </cols>
  <sheetData>
    <row r="1" spans="1:4">
      <c r="A1" t="s">
        <v>327</v>
      </c>
    </row>
    <row r="2" spans="1:4">
      <c r="A2" t="s">
        <v>30</v>
      </c>
    </row>
    <row r="3" spans="1:4">
      <c r="A3" s="70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6" t="s">
        <v>75</v>
      </c>
      <c r="C49" s="46"/>
      <c r="D49" s="71" t="s">
        <v>76</v>
      </c>
    </row>
    <row r="50" spans="1:50">
      <c r="S50" s="115">
        <f>S65</f>
        <v>15</v>
      </c>
    </row>
    <row r="51" spans="1:50">
      <c r="B51" s="72">
        <v>36388</v>
      </c>
      <c r="C51" s="72"/>
      <c r="D51" s="71" t="s">
        <v>77</v>
      </c>
    </row>
    <row r="53" spans="1:50">
      <c r="A53" s="399" t="s">
        <v>388</v>
      </c>
    </row>
    <row r="54" spans="1:50">
      <c r="A54" s="399" t="s">
        <v>389</v>
      </c>
    </row>
    <row r="56" spans="1:50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50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50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50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50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50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50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5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5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5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5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5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50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50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50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50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AR130"/>
  <sheetViews>
    <sheetView workbookViewId="0">
      <selection activeCell="G8" sqref="G8"/>
    </sheetView>
  </sheetViews>
  <sheetFormatPr baseColWidth="10" defaultColWidth="8.625" defaultRowHeight="16" x14ac:dyDescent="0"/>
  <cols>
    <col min="35" max="35" width="10.1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70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6" t="s">
        <v>305</v>
      </c>
      <c r="C10" s="46"/>
      <c r="D10" t="s">
        <v>32</v>
      </c>
    </row>
    <row r="11" spans="1:9">
      <c r="B11" s="46" t="s">
        <v>306</v>
      </c>
      <c r="C11" s="46"/>
      <c r="D11" t="s">
        <v>307</v>
      </c>
    </row>
    <row r="12" spans="1:9">
      <c r="B12" s="46" t="s">
        <v>308</v>
      </c>
      <c r="C12" s="46"/>
      <c r="D12" t="s">
        <v>33</v>
      </c>
    </row>
    <row r="13" spans="1:9">
      <c r="B13" s="46" t="s">
        <v>309</v>
      </c>
      <c r="C13" s="46"/>
      <c r="D13" t="s">
        <v>34</v>
      </c>
    </row>
    <row r="14" spans="1:9">
      <c r="B14" s="46" t="s">
        <v>310</v>
      </c>
      <c r="C14" s="46"/>
      <c r="D14" t="s">
        <v>35</v>
      </c>
    </row>
    <row r="15" spans="1:9">
      <c r="B15" s="46" t="s">
        <v>311</v>
      </c>
      <c r="C15" s="46"/>
      <c r="D15" t="s">
        <v>36</v>
      </c>
    </row>
    <row r="16" spans="1:9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6" spans="1:34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4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4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4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4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4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4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4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4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4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4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4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4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4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4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4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4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4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44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44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1:44">
      <c r="AR83" s="119"/>
    </row>
    <row r="84" spans="1:44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4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4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4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4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44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44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44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44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>
      <c r="A117" s="476"/>
      <c r="B117" s="1105" t="s">
        <v>141</v>
      </c>
      <c r="C117" s="1106"/>
      <c r="D117" s="1106"/>
      <c r="E117" s="1107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>
      <c r="A126" s="476"/>
      <c r="B126" s="1105" t="s">
        <v>141</v>
      </c>
      <c r="C126" s="1106"/>
      <c r="D126" s="1106"/>
      <c r="E126" s="1107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AN130"/>
  <sheetViews>
    <sheetView workbookViewId="0">
      <selection activeCell="A8" sqref="A8"/>
    </sheetView>
  </sheetViews>
  <sheetFormatPr baseColWidth="10" defaultColWidth="8.625" defaultRowHeight="16" x14ac:dyDescent="0"/>
  <sheetData>
    <row r="1" spans="1:4">
      <c r="A1" t="s">
        <v>327</v>
      </c>
    </row>
    <row r="2" spans="1:4">
      <c r="A2" t="s">
        <v>30</v>
      </c>
    </row>
    <row r="3" spans="1:4">
      <c r="A3" s="70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6" t="s">
        <v>305</v>
      </c>
      <c r="C10" s="46"/>
      <c r="D10" t="s">
        <v>32</v>
      </c>
    </row>
    <row r="11" spans="1:4">
      <c r="B11" s="46" t="s">
        <v>306</v>
      </c>
      <c r="C11" s="46"/>
      <c r="D11" t="s">
        <v>307</v>
      </c>
    </row>
    <row r="12" spans="1:4">
      <c r="B12" s="46" t="s">
        <v>308</v>
      </c>
      <c r="C12" s="46"/>
      <c r="D12" t="s">
        <v>33</v>
      </c>
    </row>
    <row r="13" spans="1:4">
      <c r="B13" s="46" t="s">
        <v>309</v>
      </c>
      <c r="C13" s="46"/>
      <c r="D13" t="s">
        <v>34</v>
      </c>
    </row>
    <row r="14" spans="1:4">
      <c r="B14" s="46" t="s">
        <v>310</v>
      </c>
      <c r="C14" s="46"/>
      <c r="D14" t="s">
        <v>35</v>
      </c>
    </row>
    <row r="15" spans="1:4">
      <c r="B15" s="46" t="s">
        <v>311</v>
      </c>
      <c r="C15" s="46"/>
      <c r="D15" t="s">
        <v>36</v>
      </c>
    </row>
    <row r="16" spans="1:4">
      <c r="B16" s="46" t="s">
        <v>312</v>
      </c>
      <c r="C16" s="46"/>
      <c r="D16" t="s">
        <v>313</v>
      </c>
    </row>
    <row r="17" spans="1:4">
      <c r="B17" s="46" t="s">
        <v>314</v>
      </c>
      <c r="C17" s="46"/>
      <c r="D17" t="s">
        <v>37</v>
      </c>
    </row>
    <row r="18" spans="1:4">
      <c r="B18" s="46"/>
      <c r="C18" s="46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71" t="s">
        <v>48</v>
      </c>
    </row>
    <row r="34" spans="1:4">
      <c r="B34" t="s">
        <v>49</v>
      </c>
      <c r="D34" s="71" t="s">
        <v>50</v>
      </c>
    </row>
    <row r="35" spans="1:4">
      <c r="B35" t="s">
        <v>51</v>
      </c>
      <c r="D35" s="71" t="s">
        <v>52</v>
      </c>
    </row>
    <row r="36" spans="1:4">
      <c r="B36" t="s">
        <v>53</v>
      </c>
      <c r="D36" s="71" t="s">
        <v>54</v>
      </c>
    </row>
    <row r="37" spans="1:4">
      <c r="B37" t="s">
        <v>55</v>
      </c>
      <c r="D37" s="71" t="s">
        <v>56</v>
      </c>
    </row>
    <row r="38" spans="1:4">
      <c r="B38" t="s">
        <v>57</v>
      </c>
      <c r="D38" s="71" t="s">
        <v>58</v>
      </c>
    </row>
    <row r="39" spans="1:4">
      <c r="B39" t="s">
        <v>59</v>
      </c>
      <c r="D39" s="71" t="s">
        <v>60</v>
      </c>
    </row>
    <row r="40" spans="1:4">
      <c r="B40" t="s">
        <v>61</v>
      </c>
      <c r="D40" s="71" t="s">
        <v>62</v>
      </c>
    </row>
    <row r="41" spans="1:4">
      <c r="B41" t="s">
        <v>63</v>
      </c>
      <c r="D41" s="71" t="s">
        <v>64</v>
      </c>
    </row>
    <row r="42" spans="1:4">
      <c r="B42" t="s">
        <v>65</v>
      </c>
      <c r="D42" s="71" t="s">
        <v>66</v>
      </c>
    </row>
    <row r="43" spans="1:4">
      <c r="B43" t="s">
        <v>67</v>
      </c>
      <c r="D43" s="71" t="s">
        <v>68</v>
      </c>
    </row>
    <row r="44" spans="1:4">
      <c r="B44" t="s">
        <v>69</v>
      </c>
      <c r="D44" s="71" t="s">
        <v>70</v>
      </c>
    </row>
    <row r="45" spans="1:4">
      <c r="B45" t="s">
        <v>71</v>
      </c>
      <c r="D45" s="71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6" t="s">
        <v>75</v>
      </c>
      <c r="C49" s="46"/>
      <c r="D49" s="71" t="s">
        <v>76</v>
      </c>
    </row>
    <row r="51" spans="1:34">
      <c r="B51" s="72">
        <v>36388</v>
      </c>
      <c r="C51" s="72"/>
      <c r="D51" s="71" t="s">
        <v>77</v>
      </c>
    </row>
    <row r="54" spans="1:34">
      <c r="A54" s="70" t="s">
        <v>387</v>
      </c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34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34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40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40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40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40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40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40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1:40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1:40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40">
      <c r="A117" s="41"/>
      <c r="B117" s="1082" t="s">
        <v>141</v>
      </c>
      <c r="C117" s="1083"/>
      <c r="D117" s="1083"/>
      <c r="E117" s="1084"/>
      <c r="F117" s="41" t="s">
        <v>142</v>
      </c>
      <c r="G117" s="119"/>
      <c r="I117" s="48" t="s">
        <v>292</v>
      </c>
      <c r="J117" s="87"/>
      <c r="K117" s="38"/>
      <c r="L117" s="40"/>
    </row>
    <row r="118" spans="1:40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40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40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40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40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40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40">
      <c r="A126" s="41"/>
      <c r="B126" s="1082" t="s">
        <v>141</v>
      </c>
      <c r="C126" s="1083"/>
      <c r="D126" s="1083"/>
      <c r="E126" s="1084"/>
      <c r="F126" s="41" t="s">
        <v>142</v>
      </c>
      <c r="G126" s="119"/>
      <c r="I126" s="48" t="s">
        <v>292</v>
      </c>
      <c r="J126" s="87"/>
      <c r="K126" s="38"/>
      <c r="L126" s="40"/>
    </row>
    <row r="127" spans="1:40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40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136"/>
  <sheetViews>
    <sheetView workbookViewId="0">
      <selection activeCell="G42" sqref="A1:XFD1048576"/>
    </sheetView>
  </sheetViews>
  <sheetFormatPr baseColWidth="10" defaultColWidth="8.625" defaultRowHeight="16" x14ac:dyDescent="0"/>
  <cols>
    <col min="1" max="1" width="11.25" customWidth="1"/>
    <col min="9" max="9" width="14.5" customWidth="1"/>
    <col min="10" max="10" width="10.5" customWidth="1"/>
  </cols>
  <sheetData>
    <row r="1" spans="1:11" ht="17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>
      <c r="A2" s="434" t="s">
        <v>30</v>
      </c>
      <c r="B2" s="434"/>
      <c r="C2" s="434"/>
      <c r="D2" s="434"/>
      <c r="E2" s="434"/>
      <c r="F2" s="1075" t="s">
        <v>2226</v>
      </c>
      <c r="G2" s="1070"/>
      <c r="H2" s="1070"/>
      <c r="I2" s="1070"/>
      <c r="J2" s="1071"/>
      <c r="K2" s="434"/>
    </row>
    <row r="3" spans="1:11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 t="s">
        <v>2227</v>
      </c>
      <c r="K3" s="434"/>
    </row>
    <row r="4" spans="1:11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2228</v>
      </c>
      <c r="K4" s="434"/>
    </row>
    <row r="5" spans="1:11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 t="s">
        <v>2229</v>
      </c>
      <c r="K5" s="434"/>
    </row>
    <row r="6" spans="1:11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>
      <c r="A7" s="434"/>
      <c r="B7" s="434"/>
      <c r="C7" s="434"/>
      <c r="D7" s="434"/>
      <c r="E7" s="434"/>
      <c r="F7" s="1075" t="s">
        <v>2221</v>
      </c>
      <c r="G7" s="1070"/>
      <c r="H7" s="1070"/>
      <c r="I7" s="1070"/>
      <c r="J7" s="1071"/>
      <c r="K7" s="434"/>
    </row>
    <row r="8" spans="1:11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13</v>
      </c>
      <c r="K8" s="434"/>
    </row>
    <row r="9" spans="1:11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34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34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34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34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34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34">
      <c r="A54" s="399"/>
    </row>
    <row r="56" spans="1:34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>
      <c r="A62" s="41" t="s">
        <v>445</v>
      </c>
      <c r="B62" s="74">
        <v>34997.782850431497</v>
      </c>
      <c r="C62" s="237"/>
      <c r="D62" s="400"/>
      <c r="E62" s="75">
        <v>10862.091928959257</v>
      </c>
      <c r="F62" s="74">
        <v>78253.752773453205</v>
      </c>
      <c r="G62" s="237">
        <v>55131.306124950672</v>
      </c>
      <c r="H62" s="75">
        <v>23122.446648502693</v>
      </c>
      <c r="I62" s="60">
        <v>3.2422420815738806</v>
      </c>
      <c r="J62" s="77">
        <v>24.099969717801184</v>
      </c>
      <c r="K62" s="61">
        <v>9.1712529597124965E-3</v>
      </c>
      <c r="L62" s="59">
        <v>47.9538131904797</v>
      </c>
      <c r="M62" s="401">
        <v>19.914143835616347</v>
      </c>
      <c r="N62" s="239">
        <v>1.1607902527993237E-2</v>
      </c>
      <c r="O62" s="96"/>
      <c r="P62" s="41" t="s">
        <v>445</v>
      </c>
      <c r="Q62" s="74">
        <v>11996.087101678157</v>
      </c>
      <c r="R62" s="400" t="s">
        <v>90</v>
      </c>
      <c r="S62" s="402">
        <v>15</v>
      </c>
      <c r="T62" s="74">
        <v>23463.694086696138</v>
      </c>
      <c r="U62" s="400" t="s">
        <v>90</v>
      </c>
      <c r="V62" s="402">
        <v>15</v>
      </c>
      <c r="W62" s="74">
        <v>10596.29529817346</v>
      </c>
      <c r="X62" s="400" t="s">
        <v>115</v>
      </c>
      <c r="Y62" s="402">
        <v>13</v>
      </c>
      <c r="Z62" s="74">
        <v>33059.131596184387</v>
      </c>
      <c r="AA62" s="400" t="s">
        <v>90</v>
      </c>
      <c r="AB62" s="403">
        <v>15</v>
      </c>
      <c r="AC62" s="227">
        <v>34.774999999999999</v>
      </c>
      <c r="AD62" s="420" t="s">
        <v>90</v>
      </c>
      <c r="AE62" s="228">
        <v>15</v>
      </c>
      <c r="AF62" s="301">
        <v>2.1867908064606263E-2</v>
      </c>
      <c r="AG62" s="420" t="s">
        <v>99</v>
      </c>
      <c r="AH62" s="228">
        <v>9</v>
      </c>
    </row>
    <row r="63" spans="1:34">
      <c r="A63" s="41" t="s">
        <v>446</v>
      </c>
      <c r="B63" s="74">
        <v>39393.138871772615</v>
      </c>
      <c r="C63" s="237"/>
      <c r="D63" s="400"/>
      <c r="E63" s="75">
        <v>10862.091928959257</v>
      </c>
      <c r="F63" s="74">
        <v>97212.330295705498</v>
      </c>
      <c r="G63" s="237">
        <v>55031.000880758067</v>
      </c>
      <c r="H63" s="75">
        <v>42181.329414947504</v>
      </c>
      <c r="I63" s="60">
        <v>3.407247217060251</v>
      </c>
      <c r="J63" s="77">
        <v>24.102305048706331</v>
      </c>
      <c r="K63" s="61">
        <v>1.116644505669075E-2</v>
      </c>
      <c r="L63" s="59">
        <v>58.005893986001269</v>
      </c>
      <c r="M63" s="73"/>
      <c r="N63" s="58"/>
      <c r="O63" s="58"/>
      <c r="P63" s="41" t="s">
        <v>446</v>
      </c>
      <c r="Q63" s="74">
        <v>12572.142915108285</v>
      </c>
      <c r="R63" s="400" t="s">
        <v>90</v>
      </c>
      <c r="S63" s="402">
        <v>15</v>
      </c>
      <c r="T63" s="74">
        <v>23145.345087517955</v>
      </c>
      <c r="U63" s="400" t="s">
        <v>188</v>
      </c>
      <c r="V63" s="402">
        <v>16</v>
      </c>
      <c r="W63" s="74">
        <v>16645.113848390782</v>
      </c>
      <c r="X63" s="400" t="s">
        <v>2230</v>
      </c>
      <c r="Y63" s="402">
        <v>15</v>
      </c>
      <c r="Z63" s="74">
        <v>37373.129739375217</v>
      </c>
      <c r="AA63" s="400" t="s">
        <v>2231</v>
      </c>
      <c r="AB63" s="404">
        <v>15</v>
      </c>
    </row>
    <row r="64" spans="1:34">
      <c r="A64" s="41" t="s">
        <v>447</v>
      </c>
      <c r="B64" s="74">
        <v>39325.153538822175</v>
      </c>
      <c r="C64" s="237"/>
      <c r="D64" s="400"/>
      <c r="E64" s="75">
        <v>10862.091928959257</v>
      </c>
      <c r="F64" s="74">
        <v>97265.840042124706</v>
      </c>
      <c r="G64" s="237">
        <v>61652.671902047157</v>
      </c>
      <c r="H64" s="75">
        <v>35613.168140077498</v>
      </c>
      <c r="I64" s="60">
        <v>3.4172655554535059</v>
      </c>
      <c r="J64" s="77">
        <v>24.243313891492633</v>
      </c>
      <c r="K64" s="61">
        <v>1.0041281396213804E-2</v>
      </c>
      <c r="L64" s="59">
        <v>51.455053141655128</v>
      </c>
      <c r="M64" s="73"/>
      <c r="N64" s="58"/>
      <c r="O64" s="58"/>
      <c r="P64" s="41" t="s">
        <v>447</v>
      </c>
      <c r="Q64" s="74">
        <v>12988.801615115517</v>
      </c>
      <c r="R64" s="400" t="s">
        <v>90</v>
      </c>
      <c r="S64" s="402">
        <v>15</v>
      </c>
      <c r="T64" s="74">
        <v>31528.634540023773</v>
      </c>
      <c r="U64" s="400" t="s">
        <v>98</v>
      </c>
      <c r="V64" s="402">
        <v>15</v>
      </c>
      <c r="W64" s="74">
        <v>22755.867250174771</v>
      </c>
      <c r="X64" s="400" t="s">
        <v>99</v>
      </c>
      <c r="Y64" s="402">
        <v>10</v>
      </c>
      <c r="Z64" s="74">
        <v>40096.66450346692</v>
      </c>
      <c r="AA64" s="400" t="s">
        <v>99</v>
      </c>
      <c r="AB64" s="404">
        <v>10</v>
      </c>
    </row>
    <row r="65" spans="1:28">
      <c r="A65" s="41" t="s">
        <v>448</v>
      </c>
      <c r="B65" s="74">
        <v>40421.83262334366</v>
      </c>
      <c r="C65" s="237"/>
      <c r="D65" s="400"/>
      <c r="E65" s="75">
        <v>10862.091928959257</v>
      </c>
      <c r="F65" s="74">
        <v>103649.88416389776</v>
      </c>
      <c r="G65" s="237">
        <v>62979.210759904694</v>
      </c>
      <c r="H65" s="75">
        <v>40670.673403992878</v>
      </c>
      <c r="I65" s="60">
        <v>3.5064544454411313</v>
      </c>
      <c r="J65" s="77">
        <v>24.304863734043554</v>
      </c>
      <c r="K65" s="61">
        <v>9.8854967029110528E-3</v>
      </c>
      <c r="L65" s="59">
        <v>50.614184101747021</v>
      </c>
      <c r="M65" s="73"/>
      <c r="N65" s="58"/>
      <c r="O65" s="58"/>
      <c r="P65" s="41" t="s">
        <v>448</v>
      </c>
      <c r="Q65" s="74">
        <v>13356.234896114123</v>
      </c>
      <c r="R65" s="400" t="s">
        <v>90</v>
      </c>
      <c r="S65" s="402">
        <v>15</v>
      </c>
      <c r="T65" s="74">
        <v>34692.151883506202</v>
      </c>
      <c r="U65" s="400" t="s">
        <v>101</v>
      </c>
      <c r="V65" s="402">
        <v>14</v>
      </c>
      <c r="W65" s="74">
        <v>27596.700484402732</v>
      </c>
      <c r="X65" s="400" t="s">
        <v>102</v>
      </c>
      <c r="Y65" s="402">
        <v>16</v>
      </c>
      <c r="Z65" s="74">
        <v>43597.944904315256</v>
      </c>
      <c r="AA65" s="400" t="s">
        <v>99</v>
      </c>
      <c r="AB65" s="404">
        <v>9</v>
      </c>
    </row>
    <row r="66" spans="1:28">
      <c r="A66" s="41" t="s">
        <v>449</v>
      </c>
      <c r="B66" s="74">
        <v>40023.367585656488</v>
      </c>
      <c r="C66" s="237"/>
      <c r="D66" s="400"/>
      <c r="E66" s="75">
        <v>10862.091928959257</v>
      </c>
      <c r="F66" s="74">
        <v>100969.43412130566</v>
      </c>
      <c r="G66" s="237">
        <v>62296.955779146847</v>
      </c>
      <c r="H66" s="75">
        <v>38672.478342158938</v>
      </c>
      <c r="I66" s="60">
        <v>3.4624491503727555</v>
      </c>
      <c r="J66" s="77">
        <v>24.320146238354184</v>
      </c>
      <c r="K66" s="61">
        <v>9.9070962466445683E-3</v>
      </c>
      <c r="L66" s="59">
        <v>50.655118951112726</v>
      </c>
      <c r="M66" s="73"/>
      <c r="N66" s="58"/>
      <c r="O66" s="58"/>
      <c r="P66" s="41" t="s">
        <v>449</v>
      </c>
      <c r="Q66" s="74">
        <v>13174.925690058481</v>
      </c>
      <c r="R66" s="400" t="s">
        <v>90</v>
      </c>
      <c r="S66" s="402">
        <v>15</v>
      </c>
      <c r="T66" s="74">
        <v>32737.116923224181</v>
      </c>
      <c r="U66" s="400" t="s">
        <v>98</v>
      </c>
      <c r="V66" s="402">
        <v>15</v>
      </c>
      <c r="W66" s="74">
        <v>24435.797788269549</v>
      </c>
      <c r="X66" s="400" t="s">
        <v>99</v>
      </c>
      <c r="Y66" s="402">
        <v>10</v>
      </c>
      <c r="Z66" s="74">
        <v>41608.477910752546</v>
      </c>
      <c r="AA66" s="400" t="s">
        <v>99</v>
      </c>
      <c r="AB66" s="404">
        <v>10</v>
      </c>
    </row>
    <row r="67" spans="1:28">
      <c r="A67" s="41" t="s">
        <v>450</v>
      </c>
      <c r="B67" s="74">
        <v>31355.340879914918</v>
      </c>
      <c r="C67" s="237"/>
      <c r="D67" s="400"/>
      <c r="E67" s="75">
        <v>10862.091928959257</v>
      </c>
      <c r="F67" s="74">
        <v>66534.720928327006</v>
      </c>
      <c r="G67" s="237">
        <v>48304.765032154421</v>
      </c>
      <c r="H67" s="75">
        <v>18229.955896172622</v>
      </c>
      <c r="I67" s="60">
        <v>3.2466653329377739</v>
      </c>
      <c r="J67" s="77">
        <v>26.244771809321705</v>
      </c>
      <c r="K67" s="61">
        <v>9.8004093251258476E-3</v>
      </c>
      <c r="L67" s="59">
        <v>44.610167223283916</v>
      </c>
      <c r="M67" s="73"/>
      <c r="N67" s="58"/>
      <c r="O67" s="58"/>
      <c r="P67" s="41" t="s">
        <v>450</v>
      </c>
      <c r="Q67" s="74">
        <v>11996.07787695876</v>
      </c>
      <c r="R67" s="400" t="s">
        <v>90</v>
      </c>
      <c r="S67" s="402">
        <v>15</v>
      </c>
      <c r="T67" s="74">
        <v>23463.645735348247</v>
      </c>
      <c r="U67" s="400" t="s">
        <v>90</v>
      </c>
      <c r="V67" s="402">
        <v>15</v>
      </c>
      <c r="W67" s="74">
        <v>10596.867715247454</v>
      </c>
      <c r="X67" s="400" t="s">
        <v>115</v>
      </c>
      <c r="Y67" s="402">
        <v>13</v>
      </c>
      <c r="Z67" s="74">
        <v>33059.098195552026</v>
      </c>
      <c r="AA67" s="400" t="s">
        <v>90</v>
      </c>
      <c r="AB67" s="404">
        <v>15</v>
      </c>
    </row>
    <row r="68" spans="1:28">
      <c r="A68" s="42" t="s">
        <v>451</v>
      </c>
      <c r="B68" s="82">
        <v>54912.288316025653</v>
      </c>
      <c r="C68" s="84"/>
      <c r="D68" s="407"/>
      <c r="E68" s="84">
        <v>10862.091928959257</v>
      </c>
      <c r="F68" s="82">
        <v>162125.70500208394</v>
      </c>
      <c r="G68" s="84">
        <v>134680.24688640083</v>
      </c>
      <c r="H68" s="84">
        <v>27445.458115682726</v>
      </c>
      <c r="I68" s="65">
        <v>3.6804763269954783</v>
      </c>
      <c r="J68" s="86">
        <v>25.440603645075463</v>
      </c>
      <c r="K68" s="66">
        <v>8.6136113188748833E-3</v>
      </c>
      <c r="L68" s="421">
        <v>41.383329876514111</v>
      </c>
      <c r="M68" s="73"/>
      <c r="N68" s="58"/>
      <c r="O68" s="58"/>
      <c r="P68" s="42" t="s">
        <v>451</v>
      </c>
      <c r="Q68" s="82">
        <v>12776.503103472951</v>
      </c>
      <c r="R68" s="407" t="s">
        <v>90</v>
      </c>
      <c r="S68" s="422">
        <v>15</v>
      </c>
      <c r="T68" s="82">
        <v>32409.637699776766</v>
      </c>
      <c r="U68" s="407" t="s">
        <v>98</v>
      </c>
      <c r="V68" s="422">
        <v>16</v>
      </c>
      <c r="W68" s="82">
        <v>8908.3109457046012</v>
      </c>
      <c r="X68" s="407" t="s">
        <v>99</v>
      </c>
      <c r="Y68" s="422">
        <v>10</v>
      </c>
      <c r="Z68" s="82">
        <v>38692.080186578118</v>
      </c>
      <c r="AA68" s="407" t="s">
        <v>99</v>
      </c>
      <c r="AB68" s="423">
        <v>11</v>
      </c>
    </row>
    <row r="69" spans="1:28">
      <c r="A69" s="41" t="s">
        <v>462</v>
      </c>
      <c r="B69" s="74">
        <v>30732.144793916759</v>
      </c>
      <c r="C69" s="237"/>
      <c r="D69" s="400"/>
      <c r="E69" s="75">
        <v>10862.091928959257</v>
      </c>
      <c r="F69" s="74">
        <v>63958.265697257331</v>
      </c>
      <c r="G69" s="237">
        <v>41821.529969099603</v>
      </c>
      <c r="H69" s="75">
        <v>22136.735728157786</v>
      </c>
      <c r="I69" s="60">
        <v>3.2188271532007824</v>
      </c>
      <c r="J69" s="77">
        <v>23.179682004175095</v>
      </c>
      <c r="K69" s="61">
        <v>9.7693688102672722E-3</v>
      </c>
      <c r="L69" s="59">
        <v>53.702736845475286</v>
      </c>
      <c r="M69" s="73"/>
      <c r="N69" s="58"/>
      <c r="O69" s="58"/>
      <c r="P69" s="41" t="s">
        <v>462</v>
      </c>
      <c r="Q69" s="74">
        <v>11996.087101562398</v>
      </c>
      <c r="R69" s="400" t="s">
        <v>90</v>
      </c>
      <c r="S69" s="402">
        <v>15</v>
      </c>
      <c r="T69" s="74">
        <v>23463.694086185722</v>
      </c>
      <c r="U69" s="400" t="s">
        <v>90</v>
      </c>
      <c r="V69" s="402">
        <v>15</v>
      </c>
      <c r="W69" s="74">
        <v>22715.837179116537</v>
      </c>
      <c r="X69" s="400" t="s">
        <v>137</v>
      </c>
      <c r="Y69" s="402">
        <v>16</v>
      </c>
      <c r="Z69" s="74">
        <v>39122.29538524407</v>
      </c>
      <c r="AA69" s="400" t="s">
        <v>2232</v>
      </c>
      <c r="AB69" s="404">
        <v>15</v>
      </c>
    </row>
    <row r="70" spans="1:28">
      <c r="A70" s="41" t="s">
        <v>463</v>
      </c>
      <c r="B70" s="74">
        <v>30732.144793916759</v>
      </c>
      <c r="C70" s="237"/>
      <c r="D70" s="400"/>
      <c r="E70" s="75">
        <v>10862.091928959257</v>
      </c>
      <c r="F70" s="74">
        <v>63958.265697257331</v>
      </c>
      <c r="G70" s="237">
        <v>41821.529969099603</v>
      </c>
      <c r="H70" s="75">
        <v>22136.735728157786</v>
      </c>
      <c r="I70" s="60">
        <v>3.2188271532007824</v>
      </c>
      <c r="J70" s="77">
        <v>23.179682004175095</v>
      </c>
      <c r="K70" s="61">
        <v>9.7693688102672722E-3</v>
      </c>
      <c r="L70" s="59">
        <v>53.702736845475286</v>
      </c>
      <c r="M70" s="73"/>
      <c r="N70" s="58"/>
      <c r="O70" s="58"/>
      <c r="P70" s="41" t="s">
        <v>463</v>
      </c>
      <c r="Q70" s="74">
        <v>11996.087101562398</v>
      </c>
      <c r="R70" s="400" t="s">
        <v>90</v>
      </c>
      <c r="S70" s="402">
        <v>15</v>
      </c>
      <c r="T70" s="74">
        <v>23463.694086185722</v>
      </c>
      <c r="U70" s="400" t="s">
        <v>90</v>
      </c>
      <c r="V70" s="402">
        <v>15</v>
      </c>
      <c r="W70" s="74">
        <v>22715.837179116537</v>
      </c>
      <c r="X70" s="400" t="s">
        <v>137</v>
      </c>
      <c r="Y70" s="402">
        <v>16</v>
      </c>
      <c r="Z70" s="74">
        <v>39122.29538524407</v>
      </c>
      <c r="AA70" s="400" t="s">
        <v>2232</v>
      </c>
      <c r="AB70" s="404">
        <v>15</v>
      </c>
    </row>
    <row r="71" spans="1:28">
      <c r="A71" s="41" t="s">
        <v>464</v>
      </c>
      <c r="B71" s="74">
        <v>32895.17124808114</v>
      </c>
      <c r="C71" s="237"/>
      <c r="D71" s="400"/>
      <c r="E71" s="75">
        <v>10862.091928959257</v>
      </c>
      <c r="F71" s="74">
        <v>70969.242468344179</v>
      </c>
      <c r="G71" s="237">
        <v>49219.585524969203</v>
      </c>
      <c r="H71" s="75">
        <v>21749.656943374604</v>
      </c>
      <c r="I71" s="60">
        <v>3.2210314972521945</v>
      </c>
      <c r="J71" s="77">
        <v>23.254813039841409</v>
      </c>
      <c r="K71" s="61">
        <v>9.3477483271360313E-3</v>
      </c>
      <c r="L71" s="59">
        <v>51.329645438780005</v>
      </c>
      <c r="M71" s="73"/>
      <c r="N71" s="58"/>
      <c r="O71" s="58"/>
      <c r="P71" s="41" t="s">
        <v>464</v>
      </c>
      <c r="Q71" s="74">
        <v>11996.087101678128</v>
      </c>
      <c r="R71" s="400" t="s">
        <v>90</v>
      </c>
      <c r="S71" s="402">
        <v>15</v>
      </c>
      <c r="T71" s="74">
        <v>23463.694086696112</v>
      </c>
      <c r="U71" s="400" t="s">
        <v>90</v>
      </c>
      <c r="V71" s="402">
        <v>15</v>
      </c>
      <c r="W71" s="74">
        <v>10596.295298173369</v>
      </c>
      <c r="X71" s="400" t="s">
        <v>115</v>
      </c>
      <c r="Y71" s="402">
        <v>13</v>
      </c>
      <c r="Z71" s="74">
        <v>33059.131596184285</v>
      </c>
      <c r="AA71" s="400" t="s">
        <v>90</v>
      </c>
      <c r="AB71" s="404">
        <v>15</v>
      </c>
    </row>
    <row r="72" spans="1:28">
      <c r="A72" s="41" t="s">
        <v>465</v>
      </c>
      <c r="B72" s="74">
        <v>32069.005609284963</v>
      </c>
      <c r="C72" s="237"/>
      <c r="D72" s="400"/>
      <c r="E72" s="75">
        <v>10862.091928959257</v>
      </c>
      <c r="F72" s="74">
        <v>68233.228632148879</v>
      </c>
      <c r="G72" s="237">
        <v>46862.856773945605</v>
      </c>
      <c r="H72" s="75">
        <v>21370.371858203169</v>
      </c>
      <c r="I72" s="60">
        <v>3.2174992391964086</v>
      </c>
      <c r="J72" s="77">
        <v>23.210444759156783</v>
      </c>
      <c r="K72" s="61">
        <v>9.3803174264647758E-3</v>
      </c>
      <c r="L72" s="59">
        <v>51.645882143733672</v>
      </c>
      <c r="M72" s="73"/>
      <c r="N72" s="58"/>
      <c r="O72" s="58"/>
      <c r="P72" s="41" t="s">
        <v>465</v>
      </c>
      <c r="Q72" s="74">
        <v>11996.0871016781</v>
      </c>
      <c r="R72" s="400" t="s">
        <v>90</v>
      </c>
      <c r="S72" s="402">
        <v>15</v>
      </c>
      <c r="T72" s="74">
        <v>23463.694086696014</v>
      </c>
      <c r="U72" s="400" t="s">
        <v>90</v>
      </c>
      <c r="V72" s="402">
        <v>15</v>
      </c>
      <c r="W72" s="74">
        <v>11373.717900767882</v>
      </c>
      <c r="X72" s="400" t="s">
        <v>2233</v>
      </c>
      <c r="Y72" s="402">
        <v>13</v>
      </c>
      <c r="Z72" s="74">
        <v>33059.131596184176</v>
      </c>
      <c r="AA72" s="400" t="s">
        <v>90</v>
      </c>
      <c r="AB72" s="404">
        <v>15</v>
      </c>
    </row>
    <row r="73" spans="1:28">
      <c r="A73" s="42" t="s">
        <v>466</v>
      </c>
      <c r="B73" s="82">
        <v>33232.179162841763</v>
      </c>
      <c r="C73" s="84"/>
      <c r="D73" s="407"/>
      <c r="E73" s="84">
        <v>10862.091928959257</v>
      </c>
      <c r="F73" s="82">
        <v>72183.912064160555</v>
      </c>
      <c r="G73" s="84">
        <v>49858.834113059202</v>
      </c>
      <c r="H73" s="84">
        <v>22325.07795110127</v>
      </c>
      <c r="I73" s="65">
        <v>3.2268051219233449</v>
      </c>
      <c r="J73" s="86">
        <v>23.370835509154869</v>
      </c>
      <c r="K73" s="66">
        <v>9.2284550672210308E-3</v>
      </c>
      <c r="L73" s="421">
        <v>50.230511644807947</v>
      </c>
      <c r="M73" s="73"/>
      <c r="N73" s="58"/>
      <c r="O73" s="58"/>
      <c r="P73" s="42" t="s">
        <v>466</v>
      </c>
      <c r="Q73" s="82">
        <v>11996.087101678171</v>
      </c>
      <c r="R73" s="407" t="s">
        <v>90</v>
      </c>
      <c r="S73" s="422">
        <v>15</v>
      </c>
      <c r="T73" s="82">
        <v>23463.694086696527</v>
      </c>
      <c r="U73" s="407" t="s">
        <v>90</v>
      </c>
      <c r="V73" s="422">
        <v>15</v>
      </c>
      <c r="W73" s="82">
        <v>10596.295298173616</v>
      </c>
      <c r="X73" s="407" t="s">
        <v>115</v>
      </c>
      <c r="Y73" s="422">
        <v>13</v>
      </c>
      <c r="Z73" s="82">
        <v>33059.131596184452</v>
      </c>
      <c r="AA73" s="407" t="s">
        <v>90</v>
      </c>
      <c r="AB73" s="423">
        <v>15</v>
      </c>
    </row>
    <row r="74" spans="1:28">
      <c r="A74" s="41" t="s">
        <v>473</v>
      </c>
      <c r="B74" s="74">
        <v>23053.414210332543</v>
      </c>
      <c r="C74" s="237"/>
      <c r="D74" s="400"/>
      <c r="E74" s="75">
        <v>2629.6367317184104</v>
      </c>
      <c r="F74" s="74">
        <v>65587.866207665094</v>
      </c>
      <c r="G74" s="237">
        <v>47355.50127284247</v>
      </c>
      <c r="H74" s="75">
        <v>18232.364934822508</v>
      </c>
      <c r="I74" s="60">
        <v>3.2113484528678531</v>
      </c>
      <c r="J74" s="77">
        <v>20.536861060996166</v>
      </c>
      <c r="K74" s="61">
        <v>9.1794149529008263E-3</v>
      </c>
      <c r="L74" s="59">
        <v>57.756151224285503</v>
      </c>
      <c r="M74" s="73"/>
      <c r="N74" s="58"/>
      <c r="O74" s="58"/>
      <c r="P74" s="41" t="s">
        <v>474</v>
      </c>
      <c r="Q74" s="74">
        <v>10438.48225727353</v>
      </c>
      <c r="R74" s="400" t="s">
        <v>90</v>
      </c>
      <c r="S74" s="402">
        <v>15</v>
      </c>
      <c r="T74" s="74">
        <v>19795.778871156166</v>
      </c>
      <c r="U74" s="400" t="s">
        <v>90</v>
      </c>
      <c r="V74" s="402">
        <v>15</v>
      </c>
      <c r="W74" s="74">
        <v>7908.9775784557996</v>
      </c>
      <c r="X74" s="400" t="s">
        <v>2234</v>
      </c>
      <c r="Y74" s="402">
        <v>16</v>
      </c>
      <c r="Z74" s="74">
        <v>27656.384975967103</v>
      </c>
      <c r="AA74" s="400" t="s">
        <v>2234</v>
      </c>
      <c r="AB74" s="404">
        <v>16</v>
      </c>
    </row>
    <row r="75" spans="1:28">
      <c r="A75" s="41" t="s">
        <v>475</v>
      </c>
      <c r="B75" s="74">
        <v>18030.777835579152</v>
      </c>
      <c r="C75" s="237"/>
      <c r="D75" s="400"/>
      <c r="E75" s="75">
        <v>2030.7735826344633</v>
      </c>
      <c r="F75" s="74">
        <v>50355.859411144811</v>
      </c>
      <c r="G75" s="237">
        <v>36365.269914343487</v>
      </c>
      <c r="H75" s="75">
        <v>13990.589496801318</v>
      </c>
      <c r="I75" s="60">
        <v>3.1472403766315873</v>
      </c>
      <c r="J75" s="77">
        <v>24.982685106272509</v>
      </c>
      <c r="K75" s="61">
        <v>1.0999319598399013E-2</v>
      </c>
      <c r="L75" s="59">
        <v>55.660081589223303</v>
      </c>
      <c r="M75" s="73"/>
      <c r="N75" s="58"/>
      <c r="O75" s="58"/>
      <c r="P75" s="41" t="s">
        <v>476</v>
      </c>
      <c r="Q75" s="74">
        <v>11450.749929493639</v>
      </c>
      <c r="R75" s="400" t="s">
        <v>90</v>
      </c>
      <c r="S75" s="402">
        <v>15</v>
      </c>
      <c r="T75" s="74">
        <v>22227.948962597715</v>
      </c>
      <c r="U75" s="400" t="s">
        <v>90</v>
      </c>
      <c r="V75" s="402">
        <v>16</v>
      </c>
      <c r="W75" s="74">
        <v>9048.2118954287907</v>
      </c>
      <c r="X75" s="400" t="s">
        <v>2235</v>
      </c>
      <c r="Y75" s="402">
        <v>1</v>
      </c>
      <c r="Z75" s="74">
        <v>31194.489709234629</v>
      </c>
      <c r="AA75" s="400" t="s">
        <v>137</v>
      </c>
      <c r="AB75" s="404">
        <v>14</v>
      </c>
    </row>
    <row r="76" spans="1:28">
      <c r="A76" s="41" t="s">
        <v>477</v>
      </c>
      <c r="B76" s="74">
        <v>35791.072551083089</v>
      </c>
      <c r="C76" s="237"/>
      <c r="D76" s="400"/>
      <c r="E76" s="75">
        <v>4065.8605986892976</v>
      </c>
      <c r="F76" s="74">
        <v>112795.07769353074</v>
      </c>
      <c r="G76" s="237">
        <v>81315.6422313972</v>
      </c>
      <c r="H76" s="75">
        <v>31479.43546213345</v>
      </c>
      <c r="I76" s="60">
        <v>3.5553766469011747</v>
      </c>
      <c r="J76" s="77">
        <v>24.959705933055609</v>
      </c>
      <c r="K76" s="61">
        <v>1.1007709968026068E-2</v>
      </c>
      <c r="L76" s="59">
        <v>55.77799583116164</v>
      </c>
      <c r="M76" s="73"/>
      <c r="N76" s="58"/>
      <c r="O76" s="58"/>
      <c r="P76" s="41" t="s">
        <v>478</v>
      </c>
      <c r="Q76" s="74">
        <v>11261.829833117608</v>
      </c>
      <c r="R76" s="400" t="s">
        <v>90</v>
      </c>
      <c r="S76" s="402">
        <v>15</v>
      </c>
      <c r="T76" s="74">
        <v>20012.46101380371</v>
      </c>
      <c r="U76" s="400" t="s">
        <v>187</v>
      </c>
      <c r="V76" s="402">
        <v>16</v>
      </c>
      <c r="W76" s="74">
        <v>7785.2374354168951</v>
      </c>
      <c r="X76" s="400" t="s">
        <v>2234</v>
      </c>
      <c r="Y76" s="402">
        <v>16</v>
      </c>
      <c r="Z76" s="74">
        <v>27731.138064104824</v>
      </c>
      <c r="AA76" s="400" t="s">
        <v>2234</v>
      </c>
      <c r="AB76" s="404">
        <v>16</v>
      </c>
    </row>
    <row r="77" spans="1:28">
      <c r="A77" s="41" t="s">
        <v>478</v>
      </c>
      <c r="B77" s="74">
        <v>25788.215194031163</v>
      </c>
      <c r="C77" s="237"/>
      <c r="D77" s="400"/>
      <c r="E77" s="75">
        <v>3139.617939368432</v>
      </c>
      <c r="F77" s="74">
        <v>66212.421246667684</v>
      </c>
      <c r="G77" s="237">
        <v>47982.781339435533</v>
      </c>
      <c r="H77" s="75">
        <v>18229.639907232278</v>
      </c>
      <c r="I77" s="60">
        <v>2.9234667605313378</v>
      </c>
      <c r="J77" s="77">
        <v>13.675253771871583</v>
      </c>
      <c r="K77" s="61">
        <v>6.0029256976774298E-3</v>
      </c>
      <c r="L77" s="59">
        <v>60.624770364746439</v>
      </c>
      <c r="M77" s="73"/>
      <c r="N77" s="58"/>
      <c r="O77" s="58"/>
      <c r="P77" s="41" t="s">
        <v>479</v>
      </c>
      <c r="Q77" s="74">
        <v>10902.650610782122</v>
      </c>
      <c r="R77" s="400" t="s">
        <v>90</v>
      </c>
      <c r="S77" s="402">
        <v>15</v>
      </c>
      <c r="T77" s="74">
        <v>19901.788214683849</v>
      </c>
      <c r="U77" s="400" t="s">
        <v>90</v>
      </c>
      <c r="V77" s="402">
        <v>15</v>
      </c>
      <c r="W77" s="74">
        <v>7850.1813418618249</v>
      </c>
      <c r="X77" s="400" t="s">
        <v>2234</v>
      </c>
      <c r="Y77" s="402">
        <v>16</v>
      </c>
      <c r="Z77" s="74">
        <v>27698.350646599745</v>
      </c>
      <c r="AA77" s="400" t="s">
        <v>2234</v>
      </c>
      <c r="AB77" s="404">
        <v>16</v>
      </c>
    </row>
    <row r="78" spans="1:28">
      <c r="A78" s="41" t="s">
        <v>479</v>
      </c>
      <c r="B78" s="74">
        <v>24362.730551355835</v>
      </c>
      <c r="C78" s="237"/>
      <c r="D78" s="400"/>
      <c r="E78" s="75">
        <v>2877.971195962029</v>
      </c>
      <c r="F78" s="74">
        <v>65895.5840496327</v>
      </c>
      <c r="G78" s="237">
        <v>47663.320548061594</v>
      </c>
      <c r="H78" s="75">
        <v>18232.263501571153</v>
      </c>
      <c r="I78" s="60">
        <v>3.0670850419876454</v>
      </c>
      <c r="J78" s="77">
        <v>17.127909321253522</v>
      </c>
      <c r="K78" s="61">
        <v>7.485739875481066E-3</v>
      </c>
      <c r="L78" s="59">
        <v>59.417742675842611</v>
      </c>
      <c r="M78" s="73"/>
      <c r="N78" s="58"/>
      <c r="O78" s="58"/>
      <c r="P78" s="41" t="s">
        <v>480</v>
      </c>
      <c r="Q78" s="74">
        <v>9588.252809248972</v>
      </c>
      <c r="R78" s="400" t="s">
        <v>90</v>
      </c>
      <c r="S78" s="402">
        <v>15</v>
      </c>
      <c r="T78" s="74">
        <v>19599.061322804799</v>
      </c>
      <c r="U78" s="400" t="s">
        <v>90</v>
      </c>
      <c r="V78" s="402">
        <v>15</v>
      </c>
      <c r="W78" s="74">
        <v>8006.5357830712182</v>
      </c>
      <c r="X78" s="400" t="s">
        <v>2234</v>
      </c>
      <c r="Y78" s="402">
        <v>16</v>
      </c>
      <c r="Z78" s="74">
        <v>27564.79756733809</v>
      </c>
      <c r="AA78" s="400" t="s">
        <v>2234</v>
      </c>
      <c r="AB78" s="404">
        <v>16</v>
      </c>
    </row>
    <row r="79" spans="1:28">
      <c r="A79" s="41" t="s">
        <v>480</v>
      </c>
      <c r="B79" s="74">
        <v>20760.960949552937</v>
      </c>
      <c r="C79" s="237"/>
      <c r="D79" s="400"/>
      <c r="E79" s="75">
        <v>2191.4962028951659</v>
      </c>
      <c r="F79" s="74">
        <v>65025.294736490418</v>
      </c>
      <c r="G79" s="237">
        <v>46792.893913595901</v>
      </c>
      <c r="H79" s="75">
        <v>18232.400822894397</v>
      </c>
      <c r="I79" s="60">
        <v>3.5017323128925506</v>
      </c>
      <c r="J79" s="77">
        <v>27.326443624964107</v>
      </c>
      <c r="K79" s="61">
        <v>1.3464409476657257E-2</v>
      </c>
      <c r="L79" s="59">
        <v>53.607354385068902</v>
      </c>
      <c r="M79" s="73"/>
      <c r="N79" s="58"/>
      <c r="O79" s="58"/>
      <c r="P79" s="41" t="s">
        <v>481</v>
      </c>
      <c r="Q79" s="74">
        <v>8299.5749838467163</v>
      </c>
      <c r="R79" s="400" t="s">
        <v>90</v>
      </c>
      <c r="S79" s="402">
        <v>15</v>
      </c>
      <c r="T79" s="74">
        <v>19657.368171464946</v>
      </c>
      <c r="U79" s="400" t="s">
        <v>90</v>
      </c>
      <c r="V79" s="402">
        <v>15</v>
      </c>
      <c r="W79" s="74">
        <v>165.02446197716563</v>
      </c>
      <c r="X79" s="400" t="s">
        <v>2236</v>
      </c>
      <c r="Y79" s="402">
        <v>11</v>
      </c>
      <c r="Z79" s="74">
        <v>19657.36817146495</v>
      </c>
      <c r="AA79" s="400" t="s">
        <v>90</v>
      </c>
      <c r="AB79" s="404">
        <v>15</v>
      </c>
    </row>
    <row r="80" spans="1:28">
      <c r="A80" s="41" t="s">
        <v>481</v>
      </c>
      <c r="B80" s="74">
        <v>17994.22636104533</v>
      </c>
      <c r="C80" s="237"/>
      <c r="D80" s="400"/>
      <c r="E80" s="75">
        <v>2124.2489795267975</v>
      </c>
      <c r="F80" s="74">
        <v>46989.557530112572</v>
      </c>
      <c r="G80" s="237">
        <v>46989.158660632987</v>
      </c>
      <c r="H80" s="75">
        <v>0.39886947957845365</v>
      </c>
      <c r="I80" s="60">
        <v>2.9609089162807893</v>
      </c>
      <c r="J80" s="77">
        <v>20.688879027165655</v>
      </c>
      <c r="K80" s="61">
        <v>6.3565667312741108E-3</v>
      </c>
      <c r="L80" s="59">
        <v>46.409111410150331</v>
      </c>
      <c r="M80" s="73"/>
      <c r="N80" s="58"/>
      <c r="O80" s="58"/>
      <c r="P80" s="41" t="s">
        <v>482</v>
      </c>
      <c r="Q80" s="74">
        <v>9079.6611355213336</v>
      </c>
      <c r="R80" s="400" t="s">
        <v>90</v>
      </c>
      <c r="S80" s="402">
        <v>15</v>
      </c>
      <c r="T80" s="74">
        <v>19813.041085626395</v>
      </c>
      <c r="U80" s="400" t="s">
        <v>90</v>
      </c>
      <c r="V80" s="402">
        <v>15</v>
      </c>
      <c r="W80" s="74">
        <v>1731.9221910734807</v>
      </c>
      <c r="X80" s="400" t="s">
        <v>2236</v>
      </c>
      <c r="Y80" s="402">
        <v>10</v>
      </c>
      <c r="Z80" s="74">
        <v>19813.041085626395</v>
      </c>
      <c r="AA80" s="400" t="s">
        <v>90</v>
      </c>
      <c r="AB80" s="404">
        <v>15</v>
      </c>
    </row>
    <row r="81" spans="1:41">
      <c r="A81" s="41" t="s">
        <v>482</v>
      </c>
      <c r="B81" s="74">
        <v>20111.383107579466</v>
      </c>
      <c r="C81" s="237"/>
      <c r="D81" s="400"/>
      <c r="E81" s="75">
        <v>2494.2254867780402</v>
      </c>
      <c r="F81" s="74">
        <v>47482.086021765899</v>
      </c>
      <c r="G81" s="237">
        <v>47473.169246133293</v>
      </c>
      <c r="H81" s="75">
        <v>8.9167756325989789</v>
      </c>
      <c r="I81" s="60">
        <v>2.6952183231704505</v>
      </c>
      <c r="J81" s="77">
        <v>13.814630772253299</v>
      </c>
      <c r="K81" s="61">
        <v>4.2682555638272127E-3</v>
      </c>
      <c r="L81" s="59">
        <v>45.390565462138753</v>
      </c>
      <c r="M81" s="73"/>
      <c r="N81" s="58"/>
      <c r="O81" s="58"/>
      <c r="P81" s="42" t="s">
        <v>483</v>
      </c>
      <c r="Q81" s="82">
        <v>7768.5101365270712</v>
      </c>
      <c r="R81" s="471" t="s">
        <v>90</v>
      </c>
      <c r="S81" s="423">
        <v>15</v>
      </c>
      <c r="T81" s="82">
        <v>19538.889283438089</v>
      </c>
      <c r="U81" s="407" t="s">
        <v>90</v>
      </c>
      <c r="V81" s="422">
        <v>15</v>
      </c>
      <c r="W81" s="82">
        <v>1.1823431123048067E-11</v>
      </c>
      <c r="X81" s="407" t="s">
        <v>177</v>
      </c>
      <c r="Y81" s="422">
        <v>15</v>
      </c>
      <c r="Z81" s="82">
        <v>19538.889283438089</v>
      </c>
      <c r="AA81" s="407" t="s">
        <v>90</v>
      </c>
      <c r="AB81" s="423">
        <v>15</v>
      </c>
    </row>
    <row r="82" spans="1:41">
      <c r="A82" s="42" t="s">
        <v>483</v>
      </c>
      <c r="B82" s="82">
        <v>16592.710398387622</v>
      </c>
      <c r="C82" s="84"/>
      <c r="D82" s="407"/>
      <c r="E82" s="84">
        <v>1864.6471069359397</v>
      </c>
      <c r="F82" s="82">
        <v>46631.855546558327</v>
      </c>
      <c r="G82" s="84">
        <v>46631.855546558327</v>
      </c>
      <c r="H82" s="84">
        <v>3.5996414850622327E-12</v>
      </c>
      <c r="I82" s="65">
        <v>3.166190599793512</v>
      </c>
      <c r="J82" s="86">
        <v>27.480108709606384</v>
      </c>
      <c r="K82" s="66">
        <v>6.7364616425963173E-3</v>
      </c>
      <c r="L82" s="421">
        <v>38.130040834458754</v>
      </c>
      <c r="M82" s="73"/>
      <c r="N82" s="96"/>
      <c r="O82" s="96"/>
    </row>
    <row r="83" spans="1:41">
      <c r="C83" s="1076" t="s">
        <v>2222</v>
      </c>
      <c r="D83" s="1076" t="s">
        <v>2223</v>
      </c>
    </row>
    <row r="84" spans="1:41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>
      <c r="A89" s="41" t="s">
        <v>157</v>
      </c>
      <c r="B89" s="74">
        <v>2153.1974930921547</v>
      </c>
      <c r="C89" s="889"/>
      <c r="D89" s="74">
        <v>7602.3325139883082</v>
      </c>
      <c r="E89" s="237">
        <v>5807.2505911441212</v>
      </c>
      <c r="F89" s="75">
        <v>1795.0819228441862</v>
      </c>
      <c r="G89" s="92">
        <v>9.2570841528790467E-3</v>
      </c>
      <c r="H89" s="302">
        <v>3.5307177062847046</v>
      </c>
      <c r="I89" s="406">
        <v>17.987500000000001</v>
      </c>
      <c r="J89" s="406">
        <v>23.944850607087751</v>
      </c>
      <c r="K89" s="231">
        <v>17.265119315813287</v>
      </c>
      <c r="L89" s="304">
        <v>1.1201933285177858E-2</v>
      </c>
      <c r="P89" s="41" t="s">
        <v>445</v>
      </c>
      <c r="Q89" s="60">
        <v>4.0174215072869375</v>
      </c>
      <c r="R89" s="400" t="s">
        <v>2237</v>
      </c>
      <c r="S89" s="402">
        <v>23</v>
      </c>
      <c r="T89" s="60">
        <v>2.7744200538169843</v>
      </c>
      <c r="U89" s="400" t="s">
        <v>2238</v>
      </c>
      <c r="V89" s="402">
        <v>16</v>
      </c>
      <c r="W89" s="57">
        <v>25.003276100065396</v>
      </c>
      <c r="X89" s="400" t="s">
        <v>2239</v>
      </c>
      <c r="Y89" s="402">
        <v>8</v>
      </c>
      <c r="Z89" s="57">
        <v>8.7240160235187183</v>
      </c>
      <c r="AA89" s="400" t="s">
        <v>160</v>
      </c>
      <c r="AB89" s="402">
        <v>6</v>
      </c>
      <c r="AC89" s="92">
        <v>1.3520866237640809E-2</v>
      </c>
      <c r="AD89" s="400" t="s">
        <v>161</v>
      </c>
      <c r="AE89" s="402">
        <v>17</v>
      </c>
      <c r="AF89" s="92">
        <v>1.9291882085774371E-3</v>
      </c>
      <c r="AG89" s="400" t="s">
        <v>162</v>
      </c>
      <c r="AH89" s="402">
        <v>3</v>
      </c>
      <c r="AI89" s="57">
        <v>67.777998970008611</v>
      </c>
      <c r="AJ89" s="400" t="s">
        <v>161</v>
      </c>
      <c r="AK89" s="402">
        <v>17</v>
      </c>
      <c r="AL89" s="57">
        <v>14.3876667941897</v>
      </c>
      <c r="AM89" s="400" t="s">
        <v>163</v>
      </c>
      <c r="AN89" s="403">
        <v>6</v>
      </c>
      <c r="AO89" s="88" t="s">
        <v>445</v>
      </c>
    </row>
    <row r="90" spans="1:41">
      <c r="A90" s="41" t="s">
        <v>164</v>
      </c>
      <c r="B90" s="74">
        <v>2166.8981750680218</v>
      </c>
      <c r="C90" s="889"/>
      <c r="D90" s="74">
        <v>7627.7649280128517</v>
      </c>
      <c r="E90" s="237">
        <v>5849.7053703629099</v>
      </c>
      <c r="F90" s="75">
        <v>1778.0595576499411</v>
      </c>
      <c r="G90" s="92">
        <v>9.2203521655446208E-3</v>
      </c>
      <c r="H90" s="302">
        <v>3.5201307637694632</v>
      </c>
      <c r="I90" s="406">
        <v>18.112500000000001</v>
      </c>
      <c r="J90" s="406">
        <v>23.963398481742324</v>
      </c>
      <c r="K90" s="232">
        <v>17.24181298819413</v>
      </c>
      <c r="L90" s="304">
        <v>1.1296221752077644E-2</v>
      </c>
      <c r="P90" s="41" t="s">
        <v>446</v>
      </c>
      <c r="Q90" s="60">
        <v>4.3803360648005549</v>
      </c>
      <c r="R90" s="400" t="s">
        <v>2237</v>
      </c>
      <c r="S90" s="402">
        <v>23</v>
      </c>
      <c r="T90" s="60">
        <v>2.8671167269558211</v>
      </c>
      <c r="U90" s="400" t="s">
        <v>2240</v>
      </c>
      <c r="V90" s="402">
        <v>14</v>
      </c>
      <c r="W90" s="57">
        <v>26.557238656716102</v>
      </c>
      <c r="X90" s="400" t="s">
        <v>90</v>
      </c>
      <c r="Y90" s="402">
        <v>16</v>
      </c>
      <c r="Z90" s="57">
        <v>8.7239390216883521</v>
      </c>
      <c r="AA90" s="400" t="s">
        <v>160</v>
      </c>
      <c r="AB90" s="402">
        <v>6</v>
      </c>
      <c r="AC90" s="92">
        <v>1.5501818565085953E-2</v>
      </c>
      <c r="AD90" s="400" t="s">
        <v>105</v>
      </c>
      <c r="AE90" s="402">
        <v>8</v>
      </c>
      <c r="AF90" s="92">
        <v>1.9434670750044759E-3</v>
      </c>
      <c r="AG90" s="400" t="s">
        <v>2241</v>
      </c>
      <c r="AH90" s="402">
        <v>7</v>
      </c>
      <c r="AI90" s="57">
        <v>77.925821170738928</v>
      </c>
      <c r="AJ90" s="400" t="s">
        <v>99</v>
      </c>
      <c r="AK90" s="402">
        <v>8</v>
      </c>
      <c r="AL90" s="57">
        <v>18.116183232344987</v>
      </c>
      <c r="AM90" s="400" t="s">
        <v>162</v>
      </c>
      <c r="AN90" s="78">
        <v>3</v>
      </c>
      <c r="AO90" s="88" t="s">
        <v>446</v>
      </c>
    </row>
    <row r="91" spans="1:41">
      <c r="A91" s="41" t="s">
        <v>167</v>
      </c>
      <c r="B91" s="74">
        <v>2147.8016522554162</v>
      </c>
      <c r="C91" s="889"/>
      <c r="D91" s="74">
        <v>7579.2121880224968</v>
      </c>
      <c r="E91" s="237">
        <v>5806.0059657960892</v>
      </c>
      <c r="F91" s="75">
        <v>1773.206222226408</v>
      </c>
      <c r="G91" s="92">
        <v>9.2269175740431197E-3</v>
      </c>
      <c r="H91" s="302">
        <v>3.5288231481075227</v>
      </c>
      <c r="I91" s="406">
        <v>17.987500000000001</v>
      </c>
      <c r="J91" s="406">
        <v>23.944872666201405</v>
      </c>
      <c r="K91" s="232">
        <v>17.240939633844135</v>
      </c>
      <c r="L91" s="304">
        <v>1.1199180694051271E-2</v>
      </c>
      <c r="P91" s="41" t="s">
        <v>447</v>
      </c>
      <c r="Q91" s="60">
        <v>4.1000066814650156</v>
      </c>
      <c r="R91" s="400" t="s">
        <v>2237</v>
      </c>
      <c r="S91" s="402">
        <v>23</v>
      </c>
      <c r="T91" s="60">
        <v>2.823077795620355</v>
      </c>
      <c r="U91" s="400" t="s">
        <v>2242</v>
      </c>
      <c r="V91" s="402">
        <v>14</v>
      </c>
      <c r="W91" s="57">
        <v>31.843651410366398</v>
      </c>
      <c r="X91" s="400" t="s">
        <v>90</v>
      </c>
      <c r="Y91" s="402">
        <v>15</v>
      </c>
      <c r="Z91" s="57">
        <v>7.7576024492006512</v>
      </c>
      <c r="AA91" s="400" t="s">
        <v>160</v>
      </c>
      <c r="AB91" s="402">
        <v>6</v>
      </c>
      <c r="AC91" s="92">
        <v>1.7702467399851082E-2</v>
      </c>
      <c r="AD91" s="400" t="s">
        <v>105</v>
      </c>
      <c r="AE91" s="402">
        <v>11</v>
      </c>
      <c r="AF91" s="92">
        <v>1.9351077783801684E-3</v>
      </c>
      <c r="AG91" s="400" t="s">
        <v>162</v>
      </c>
      <c r="AH91" s="402">
        <v>3</v>
      </c>
      <c r="AI91" s="57">
        <v>82.714142754404918</v>
      </c>
      <c r="AJ91" s="400" t="s">
        <v>102</v>
      </c>
      <c r="AK91" s="402">
        <v>10</v>
      </c>
      <c r="AL91" s="57">
        <v>14.796923163654553</v>
      </c>
      <c r="AM91" s="400" t="s">
        <v>163</v>
      </c>
      <c r="AN91" s="78">
        <v>6</v>
      </c>
      <c r="AO91" s="88" t="s">
        <v>447</v>
      </c>
    </row>
    <row r="92" spans="1:41">
      <c r="A92" s="41" t="s">
        <v>169</v>
      </c>
      <c r="B92" s="74">
        <v>2109.6896867038581</v>
      </c>
      <c r="C92" s="889"/>
      <c r="D92" s="74">
        <v>7463.5694043259282</v>
      </c>
      <c r="E92" s="237">
        <v>5740.2969423232034</v>
      </c>
      <c r="F92" s="75">
        <v>1723.2724620027241</v>
      </c>
      <c r="G92" s="92">
        <v>9.170145126812709E-3</v>
      </c>
      <c r="H92" s="302">
        <v>3.5377569750491964</v>
      </c>
      <c r="I92" s="406">
        <v>17.8</v>
      </c>
      <c r="J92" s="406">
        <v>23.916681246243236</v>
      </c>
      <c r="K92" s="232">
        <v>17.181113682640852</v>
      </c>
      <c r="L92" s="304">
        <v>1.1060818557718021E-2</v>
      </c>
      <c r="P92" s="41" t="s">
        <v>448</v>
      </c>
      <c r="Q92" s="60">
        <v>4.0961626074184023</v>
      </c>
      <c r="R92" s="400" t="s">
        <v>2237</v>
      </c>
      <c r="S92" s="402">
        <v>23</v>
      </c>
      <c r="T92" s="60">
        <v>2.8285577012975707</v>
      </c>
      <c r="U92" s="400" t="s">
        <v>2242</v>
      </c>
      <c r="V92" s="402">
        <v>14</v>
      </c>
      <c r="W92" s="57">
        <v>31.496442258703969</v>
      </c>
      <c r="X92" s="400" t="s">
        <v>90</v>
      </c>
      <c r="Y92" s="402">
        <v>15</v>
      </c>
      <c r="Z92" s="57">
        <v>8.7249585159931637</v>
      </c>
      <c r="AA92" s="400" t="s">
        <v>160</v>
      </c>
      <c r="AB92" s="402">
        <v>6</v>
      </c>
      <c r="AC92" s="92">
        <v>1.7823450759542704E-2</v>
      </c>
      <c r="AD92" s="400" t="s">
        <v>115</v>
      </c>
      <c r="AE92" s="402">
        <v>12</v>
      </c>
      <c r="AF92" s="92">
        <v>1.9291984388534785E-3</v>
      </c>
      <c r="AG92" s="400" t="s">
        <v>162</v>
      </c>
      <c r="AH92" s="402">
        <v>3</v>
      </c>
      <c r="AI92" s="57">
        <v>76.638136383466545</v>
      </c>
      <c r="AJ92" s="400" t="s">
        <v>170</v>
      </c>
      <c r="AK92" s="402">
        <v>20</v>
      </c>
      <c r="AL92" s="57">
        <v>14.387597371144961</v>
      </c>
      <c r="AM92" s="400" t="s">
        <v>163</v>
      </c>
      <c r="AN92" s="78">
        <v>6</v>
      </c>
      <c r="AO92" s="88" t="s">
        <v>448</v>
      </c>
    </row>
    <row r="93" spans="1:41">
      <c r="A93" s="41" t="s">
        <v>171</v>
      </c>
      <c r="B93" s="74">
        <v>2031.5053817816447</v>
      </c>
      <c r="C93" s="889"/>
      <c r="D93" s="74">
        <v>7218.5964429741716</v>
      </c>
      <c r="E93" s="237">
        <v>5611.1240013571114</v>
      </c>
      <c r="F93" s="75">
        <v>1607.4724416170604</v>
      </c>
      <c r="G93" s="92">
        <v>9.0482354892863319E-3</v>
      </c>
      <c r="H93" s="302">
        <v>3.5533238098751236</v>
      </c>
      <c r="I93" s="406">
        <v>17.425000000000001</v>
      </c>
      <c r="J93" s="406">
        <v>23.861023292728195</v>
      </c>
      <c r="K93" s="232">
        <v>17.029092077953223</v>
      </c>
      <c r="L93" s="304">
        <v>1.0484282348367383E-2</v>
      </c>
      <c r="P93" s="41" t="s">
        <v>449</v>
      </c>
      <c r="Q93" s="60">
        <v>4.0174417301890202</v>
      </c>
      <c r="R93" s="400" t="s">
        <v>2237</v>
      </c>
      <c r="S93" s="402">
        <v>23</v>
      </c>
      <c r="T93" s="60">
        <v>2.8285577012975707</v>
      </c>
      <c r="U93" s="400" t="s">
        <v>2242</v>
      </c>
      <c r="V93" s="402">
        <v>14</v>
      </c>
      <c r="W93" s="57">
        <v>31.745091837926303</v>
      </c>
      <c r="X93" s="400" t="s">
        <v>90</v>
      </c>
      <c r="Y93" s="402">
        <v>15</v>
      </c>
      <c r="Z93" s="57">
        <v>8.7249585159931637</v>
      </c>
      <c r="AA93" s="400" t="s">
        <v>160</v>
      </c>
      <c r="AB93" s="402">
        <v>6</v>
      </c>
      <c r="AC93" s="92">
        <v>1.7707413895108687E-2</v>
      </c>
      <c r="AD93" s="400" t="s">
        <v>115</v>
      </c>
      <c r="AE93" s="402">
        <v>12</v>
      </c>
      <c r="AF93" s="92">
        <v>1.9291984388534785E-3</v>
      </c>
      <c r="AG93" s="400" t="s">
        <v>162</v>
      </c>
      <c r="AH93" s="402">
        <v>3</v>
      </c>
      <c r="AI93" s="57">
        <v>80.545310525256696</v>
      </c>
      <c r="AJ93" s="400" t="s">
        <v>102</v>
      </c>
      <c r="AK93" s="402">
        <v>10</v>
      </c>
      <c r="AL93" s="57">
        <v>14.387597371144956</v>
      </c>
      <c r="AM93" s="400" t="s">
        <v>163</v>
      </c>
      <c r="AN93" s="78">
        <v>6</v>
      </c>
      <c r="AO93" s="88" t="s">
        <v>449</v>
      </c>
    </row>
    <row r="94" spans="1:41">
      <c r="A94" s="41" t="s">
        <v>172</v>
      </c>
      <c r="B94" s="74">
        <v>2181.598882712598</v>
      </c>
      <c r="C94" s="889"/>
      <c r="D94" s="74">
        <v>7563.0647675631189</v>
      </c>
      <c r="E94" s="237">
        <v>6012.0553229076231</v>
      </c>
      <c r="F94" s="75">
        <v>1551.0094446554963</v>
      </c>
      <c r="G94" s="92">
        <v>8.9019493166082302E-3</v>
      </c>
      <c r="H94" s="302">
        <v>3.4667531357364885</v>
      </c>
      <c r="I94" s="406">
        <v>18.574999999999996</v>
      </c>
      <c r="J94" s="406">
        <v>24.033296589205044</v>
      </c>
      <c r="K94" s="232">
        <v>16.981830522328895</v>
      </c>
      <c r="L94" s="304">
        <v>1.0647858623207411E-2</v>
      </c>
      <c r="P94" s="41" t="s">
        <v>450</v>
      </c>
      <c r="Q94" s="60">
        <v>4.7586895967614833</v>
      </c>
      <c r="R94" s="400" t="s">
        <v>2237</v>
      </c>
      <c r="S94" s="402">
        <v>23</v>
      </c>
      <c r="T94" s="60">
        <v>2.7744205056843576</v>
      </c>
      <c r="U94" s="400" t="s">
        <v>2238</v>
      </c>
      <c r="V94" s="402">
        <v>16</v>
      </c>
      <c r="W94" s="57">
        <v>35.002091654561404</v>
      </c>
      <c r="X94" s="400" t="s">
        <v>105</v>
      </c>
      <c r="Y94" s="402">
        <v>2</v>
      </c>
      <c r="Z94" s="57">
        <v>8.7240160235187183</v>
      </c>
      <c r="AA94" s="400" t="s">
        <v>160</v>
      </c>
      <c r="AB94" s="402">
        <v>6</v>
      </c>
      <c r="AC94" s="92">
        <v>1.6945411096147237E-2</v>
      </c>
      <c r="AD94" s="400" t="s">
        <v>99</v>
      </c>
      <c r="AE94" s="402">
        <v>1</v>
      </c>
      <c r="AF94" s="92">
        <v>1.9291882085774371E-3</v>
      </c>
      <c r="AG94" s="400" t="s">
        <v>162</v>
      </c>
      <c r="AH94" s="402">
        <v>3</v>
      </c>
      <c r="AI94" s="57">
        <v>67.777998970008625</v>
      </c>
      <c r="AJ94" s="400" t="s">
        <v>161</v>
      </c>
      <c r="AK94" s="402">
        <v>17</v>
      </c>
      <c r="AL94" s="57">
        <v>13.229741613018074</v>
      </c>
      <c r="AM94" s="400" t="s">
        <v>186</v>
      </c>
      <c r="AN94" s="78">
        <v>7</v>
      </c>
      <c r="AO94" s="88" t="s">
        <v>450</v>
      </c>
    </row>
    <row r="95" spans="1:41">
      <c r="A95" s="41" t="s">
        <v>174</v>
      </c>
      <c r="B95" s="74">
        <v>2926.9048581068446</v>
      </c>
      <c r="C95" s="889"/>
      <c r="D95" s="74">
        <v>9393.2682884501555</v>
      </c>
      <c r="E95" s="237">
        <v>7527.9994335477204</v>
      </c>
      <c r="F95" s="75">
        <v>1865.2688549024347</v>
      </c>
      <c r="G95" s="92">
        <v>9.1708153823053754E-3</v>
      </c>
      <c r="H95" s="302">
        <v>3.2092837805892427</v>
      </c>
      <c r="I95" s="406">
        <v>22.9</v>
      </c>
      <c r="J95" s="406">
        <v>24.684030475296467</v>
      </c>
      <c r="K95" s="232">
        <v>17.514422790916292</v>
      </c>
      <c r="L95" s="304">
        <v>1.2287852269615058E-2</v>
      </c>
      <c r="P95" s="42" t="s">
        <v>451</v>
      </c>
      <c r="Q95" s="65">
        <v>4.626536894443392</v>
      </c>
      <c r="R95" s="407" t="s">
        <v>2237</v>
      </c>
      <c r="S95" s="422">
        <v>23</v>
      </c>
      <c r="T95" s="65">
        <v>2.8285622170367843</v>
      </c>
      <c r="U95" s="407" t="s">
        <v>2242</v>
      </c>
      <c r="V95" s="422">
        <v>14</v>
      </c>
      <c r="W95" s="62">
        <v>32.820271589568151</v>
      </c>
      <c r="X95" s="407" t="s">
        <v>115</v>
      </c>
      <c r="Y95" s="422">
        <v>13</v>
      </c>
      <c r="Z95" s="62">
        <v>8.7241960349436756</v>
      </c>
      <c r="AA95" s="407" t="s">
        <v>160</v>
      </c>
      <c r="AB95" s="422">
        <v>6</v>
      </c>
      <c r="AC95" s="97">
        <v>1.3520830942945641E-2</v>
      </c>
      <c r="AD95" s="407" t="s">
        <v>161</v>
      </c>
      <c r="AE95" s="422">
        <v>17</v>
      </c>
      <c r="AF95" s="97">
        <v>1.9291881862173274E-3</v>
      </c>
      <c r="AG95" s="407" t="s">
        <v>162</v>
      </c>
      <c r="AH95" s="422">
        <v>3</v>
      </c>
      <c r="AI95" s="62">
        <v>67.777825806430911</v>
      </c>
      <c r="AJ95" s="407" t="s">
        <v>161</v>
      </c>
      <c r="AK95" s="422">
        <v>17</v>
      </c>
      <c r="AL95" s="62">
        <v>14.387609209652739</v>
      </c>
      <c r="AM95" s="407" t="s">
        <v>163</v>
      </c>
      <c r="AN95" s="83">
        <v>6</v>
      </c>
      <c r="AO95" s="592" t="s">
        <v>451</v>
      </c>
    </row>
    <row r="96" spans="1:41">
      <c r="A96" s="41" t="s">
        <v>176</v>
      </c>
      <c r="B96" s="74">
        <v>3571.7853543805631</v>
      </c>
      <c r="C96" s="889"/>
      <c r="D96" s="74">
        <v>10820.944327532779</v>
      </c>
      <c r="E96" s="237">
        <v>8751.4776705248751</v>
      </c>
      <c r="F96" s="75">
        <v>2069.4666570079034</v>
      </c>
      <c r="G96" s="92">
        <v>9.4820123151319186E-3</v>
      </c>
      <c r="H96" s="302">
        <v>3.0295617608324625</v>
      </c>
      <c r="I96" s="406">
        <v>26.375000000000004</v>
      </c>
      <c r="J96" s="406">
        <v>25.208005541709266</v>
      </c>
      <c r="K96" s="232">
        <v>17.931382109563675</v>
      </c>
      <c r="L96" s="304">
        <v>1.1848777233207977E-2</v>
      </c>
      <c r="P96" s="41" t="s">
        <v>462</v>
      </c>
      <c r="Q96" s="60">
        <v>4.0881624879800418</v>
      </c>
      <c r="R96" s="400" t="s">
        <v>2237</v>
      </c>
      <c r="S96" s="402">
        <v>23</v>
      </c>
      <c r="T96" s="60">
        <v>2.7744199116742077</v>
      </c>
      <c r="U96" s="400" t="s">
        <v>2238</v>
      </c>
      <c r="V96" s="402">
        <v>16</v>
      </c>
      <c r="W96" s="57">
        <v>25.265543940914327</v>
      </c>
      <c r="X96" s="400" t="s">
        <v>2243</v>
      </c>
      <c r="Y96" s="402">
        <v>15</v>
      </c>
      <c r="Z96" s="57">
        <v>8.7240160234684456</v>
      </c>
      <c r="AA96" s="400" t="s">
        <v>160</v>
      </c>
      <c r="AB96" s="402">
        <v>6</v>
      </c>
      <c r="AC96" s="92">
        <v>1.606520898780775E-2</v>
      </c>
      <c r="AD96" s="400" t="s">
        <v>180</v>
      </c>
      <c r="AE96" s="402">
        <v>5</v>
      </c>
      <c r="AF96" s="92">
        <v>1.9291881727274921E-3</v>
      </c>
      <c r="AG96" s="400" t="s">
        <v>162</v>
      </c>
      <c r="AH96" s="402">
        <v>3</v>
      </c>
      <c r="AI96" s="57">
        <v>89.750654644435599</v>
      </c>
      <c r="AJ96" s="400" t="s">
        <v>180</v>
      </c>
      <c r="AK96" s="402">
        <v>2</v>
      </c>
      <c r="AL96" s="57">
        <v>16.32809707457384</v>
      </c>
      <c r="AM96" s="400" t="s">
        <v>163</v>
      </c>
      <c r="AN96" s="78">
        <v>6</v>
      </c>
      <c r="AO96" s="88" t="s">
        <v>462</v>
      </c>
    </row>
    <row r="97" spans="1:41">
      <c r="A97" s="41" t="s">
        <v>178</v>
      </c>
      <c r="B97" s="74">
        <v>4771.7192117545865</v>
      </c>
      <c r="C97" s="889"/>
      <c r="D97" s="74">
        <v>14281.142396826372</v>
      </c>
      <c r="E97" s="237">
        <v>11758.470189949308</v>
      </c>
      <c r="F97" s="75">
        <v>2522.6722068770632</v>
      </c>
      <c r="G97" s="92">
        <v>9.6210827941317009E-3</v>
      </c>
      <c r="H97" s="302">
        <v>2.9928714920287858</v>
      </c>
      <c r="I97" s="406">
        <v>28.262499999999996</v>
      </c>
      <c r="J97" s="406">
        <v>25.490700449959917</v>
      </c>
      <c r="K97" s="232">
        <v>18.041069110491826</v>
      </c>
      <c r="L97" s="304">
        <v>1.1579938656585562E-2</v>
      </c>
      <c r="P97" s="41" t="s">
        <v>463</v>
      </c>
      <c r="Q97" s="60">
        <v>4.0881624879800418</v>
      </c>
      <c r="R97" s="400" t="s">
        <v>2237</v>
      </c>
      <c r="S97" s="402">
        <v>23</v>
      </c>
      <c r="T97" s="60">
        <v>2.7744199116742077</v>
      </c>
      <c r="U97" s="400" t="s">
        <v>2238</v>
      </c>
      <c r="V97" s="402">
        <v>16</v>
      </c>
      <c r="W97" s="57">
        <v>25.265543940914327</v>
      </c>
      <c r="X97" s="400" t="s">
        <v>2243</v>
      </c>
      <c r="Y97" s="402">
        <v>15</v>
      </c>
      <c r="Z97" s="57">
        <v>8.7240160234684456</v>
      </c>
      <c r="AA97" s="400" t="s">
        <v>160</v>
      </c>
      <c r="AB97" s="402">
        <v>6</v>
      </c>
      <c r="AC97" s="92">
        <v>1.606520898780775E-2</v>
      </c>
      <c r="AD97" s="400" t="s">
        <v>180</v>
      </c>
      <c r="AE97" s="402">
        <v>5</v>
      </c>
      <c r="AF97" s="92">
        <v>1.9291881727274921E-3</v>
      </c>
      <c r="AG97" s="400" t="s">
        <v>162</v>
      </c>
      <c r="AH97" s="402">
        <v>3</v>
      </c>
      <c r="AI97" s="57">
        <v>89.750654644435599</v>
      </c>
      <c r="AJ97" s="400" t="s">
        <v>180</v>
      </c>
      <c r="AK97" s="402">
        <v>2</v>
      </c>
      <c r="AL97" s="57">
        <v>16.32809707457384</v>
      </c>
      <c r="AM97" s="400" t="s">
        <v>163</v>
      </c>
      <c r="AN97" s="78">
        <v>6</v>
      </c>
      <c r="AO97" s="88" t="s">
        <v>463</v>
      </c>
    </row>
    <row r="98" spans="1:41">
      <c r="A98" s="41" t="s">
        <v>181</v>
      </c>
      <c r="B98" s="74">
        <v>5029.2896113763509</v>
      </c>
      <c r="C98" s="889"/>
      <c r="D98" s="74">
        <v>15005.310486365437</v>
      </c>
      <c r="E98" s="237">
        <v>11985.553870144005</v>
      </c>
      <c r="F98" s="75">
        <v>3019.7566162214325</v>
      </c>
      <c r="G98" s="92">
        <v>9.9776968727039173E-3</v>
      </c>
      <c r="H98" s="302">
        <v>2.9835844912218086</v>
      </c>
      <c r="I98" s="406">
        <v>28.9</v>
      </c>
      <c r="J98" s="406">
        <v>25.586628801548642</v>
      </c>
      <c r="K98" s="232">
        <v>18.417147227616436</v>
      </c>
      <c r="L98" s="304">
        <v>1.2406033064600289E-2</v>
      </c>
      <c r="P98" s="41" t="s">
        <v>464</v>
      </c>
      <c r="Q98" s="60">
        <v>3.8487180847011317</v>
      </c>
      <c r="R98" s="400" t="s">
        <v>2237</v>
      </c>
      <c r="S98" s="402">
        <v>23</v>
      </c>
      <c r="T98" s="60">
        <v>2.7744200538169874</v>
      </c>
      <c r="U98" s="400" t="s">
        <v>2238</v>
      </c>
      <c r="V98" s="402">
        <v>16</v>
      </c>
      <c r="W98" s="57">
        <v>25.003276099948263</v>
      </c>
      <c r="X98" s="400" t="s">
        <v>2239</v>
      </c>
      <c r="Y98" s="402">
        <v>8</v>
      </c>
      <c r="Z98" s="57">
        <v>8.7240160234684456</v>
      </c>
      <c r="AA98" s="400" t="s">
        <v>160</v>
      </c>
      <c r="AB98" s="402">
        <v>6</v>
      </c>
      <c r="AC98" s="92">
        <v>1.4713314264441486E-2</v>
      </c>
      <c r="AD98" s="400" t="s">
        <v>180</v>
      </c>
      <c r="AE98" s="402">
        <v>1</v>
      </c>
      <c r="AF98" s="92">
        <v>1.9291881708451641E-3</v>
      </c>
      <c r="AG98" s="400" t="s">
        <v>162</v>
      </c>
      <c r="AH98" s="402">
        <v>3</v>
      </c>
      <c r="AI98" s="57">
        <v>89.691926683023581</v>
      </c>
      <c r="AJ98" s="400" t="s">
        <v>180</v>
      </c>
      <c r="AK98" s="402">
        <v>1</v>
      </c>
      <c r="AL98" s="57">
        <v>16.328093533293348</v>
      </c>
      <c r="AM98" s="400" t="s">
        <v>163</v>
      </c>
      <c r="AN98" s="78">
        <v>6</v>
      </c>
      <c r="AO98" s="88" t="s">
        <v>464</v>
      </c>
    </row>
    <row r="99" spans="1:41">
      <c r="A99" s="41" t="s">
        <v>184</v>
      </c>
      <c r="B99" s="74">
        <v>5485.5019499344899</v>
      </c>
      <c r="C99" s="889"/>
      <c r="D99" s="74">
        <v>16128.557835233223</v>
      </c>
      <c r="E99" s="237">
        <v>12474.143132957011</v>
      </c>
      <c r="F99" s="75">
        <v>3654.4147022762113</v>
      </c>
      <c r="G99" s="92">
        <v>1.0392127552172916E-2</v>
      </c>
      <c r="H99" s="302">
        <v>2.9402154957625779</v>
      </c>
      <c r="I99" s="406">
        <v>30.274999999999999</v>
      </c>
      <c r="J99" s="406">
        <v>25.795421246573451</v>
      </c>
      <c r="K99" s="232">
        <v>18.910497657621583</v>
      </c>
      <c r="L99" s="304">
        <v>1.394889861200563E-2</v>
      </c>
      <c r="P99" s="41" t="s">
        <v>465</v>
      </c>
      <c r="Q99" s="60">
        <v>3.8044165614808216</v>
      </c>
      <c r="R99" s="400" t="s">
        <v>2237</v>
      </c>
      <c r="S99" s="402">
        <v>23</v>
      </c>
      <c r="T99" s="60">
        <v>2.7744200538169803</v>
      </c>
      <c r="U99" s="400" t="s">
        <v>2238</v>
      </c>
      <c r="V99" s="402">
        <v>16</v>
      </c>
      <c r="W99" s="57">
        <v>25.003508559048274</v>
      </c>
      <c r="X99" s="400" t="s">
        <v>2244</v>
      </c>
      <c r="Y99" s="402">
        <v>19</v>
      </c>
      <c r="Z99" s="57">
        <v>8.7240160234684456</v>
      </c>
      <c r="AA99" s="400" t="s">
        <v>160</v>
      </c>
      <c r="AB99" s="402">
        <v>6</v>
      </c>
      <c r="AC99" s="92">
        <v>1.6065208987978377E-2</v>
      </c>
      <c r="AD99" s="400" t="s">
        <v>180</v>
      </c>
      <c r="AE99" s="402">
        <v>5</v>
      </c>
      <c r="AF99" s="92">
        <v>1.9291881727274921E-3</v>
      </c>
      <c r="AG99" s="400" t="s">
        <v>162</v>
      </c>
      <c r="AH99" s="402">
        <v>3</v>
      </c>
      <c r="AI99" s="57">
        <v>89.750940352762001</v>
      </c>
      <c r="AJ99" s="400" t="s">
        <v>180</v>
      </c>
      <c r="AK99" s="402">
        <v>2</v>
      </c>
      <c r="AL99" s="57">
        <v>16.328097074089001</v>
      </c>
      <c r="AM99" s="400" t="s">
        <v>163</v>
      </c>
      <c r="AN99" s="78">
        <v>6</v>
      </c>
      <c r="AO99" s="88" t="s">
        <v>465</v>
      </c>
    </row>
    <row r="100" spans="1:41">
      <c r="A100" s="41" t="s">
        <v>185</v>
      </c>
      <c r="B100" s="74">
        <v>5708.6427985642003</v>
      </c>
      <c r="C100" s="889"/>
      <c r="D100" s="74">
        <v>16742.828178606414</v>
      </c>
      <c r="E100" s="237">
        <v>12655.550622841072</v>
      </c>
      <c r="F100" s="75">
        <v>4087.2775557653426</v>
      </c>
      <c r="G100" s="92">
        <v>1.0700934294568573E-2</v>
      </c>
      <c r="H100" s="302">
        <v>2.9328911913734483</v>
      </c>
      <c r="I100" s="406">
        <v>30.787500000000001</v>
      </c>
      <c r="J100" s="406">
        <v>25.871967509112075</v>
      </c>
      <c r="K100" s="232">
        <v>19.193583369000351</v>
      </c>
      <c r="L100" s="304">
        <v>1.3760970538394923E-2</v>
      </c>
      <c r="P100" s="42" t="s">
        <v>466</v>
      </c>
      <c r="Q100" s="65">
        <v>3.8044165614808163</v>
      </c>
      <c r="R100" s="407" t="s">
        <v>2237</v>
      </c>
      <c r="S100" s="422">
        <v>23</v>
      </c>
      <c r="T100" s="65">
        <v>2.774420053816987</v>
      </c>
      <c r="U100" s="407" t="s">
        <v>2238</v>
      </c>
      <c r="V100" s="423">
        <v>16</v>
      </c>
      <c r="W100" s="62">
        <v>25.003276100065477</v>
      </c>
      <c r="X100" s="407" t="s">
        <v>2239</v>
      </c>
      <c r="Y100" s="422">
        <v>8</v>
      </c>
      <c r="Z100" s="62">
        <v>8.7240160234684456</v>
      </c>
      <c r="AA100" s="407" t="s">
        <v>160</v>
      </c>
      <c r="AB100" s="422">
        <v>6</v>
      </c>
      <c r="AC100" s="97">
        <v>1.3520866236568691E-2</v>
      </c>
      <c r="AD100" s="407" t="s">
        <v>161</v>
      </c>
      <c r="AE100" s="422">
        <v>17</v>
      </c>
      <c r="AF100" s="97">
        <v>1.9291881718064823E-3</v>
      </c>
      <c r="AG100" s="407" t="s">
        <v>162</v>
      </c>
      <c r="AH100" s="422">
        <v>3</v>
      </c>
      <c r="AI100" s="62">
        <v>72.197531377754373</v>
      </c>
      <c r="AJ100" s="407" t="s">
        <v>2245</v>
      </c>
      <c r="AK100" s="422">
        <v>5</v>
      </c>
      <c r="AL100" s="62">
        <v>16.328097072721135</v>
      </c>
      <c r="AM100" s="407" t="s">
        <v>163</v>
      </c>
      <c r="AN100" s="83">
        <v>6</v>
      </c>
      <c r="AO100" s="592" t="s">
        <v>466</v>
      </c>
    </row>
    <row r="101" spans="1:41">
      <c r="A101" s="41" t="s">
        <v>189</v>
      </c>
      <c r="B101" s="74">
        <v>7233.1381060986587</v>
      </c>
      <c r="C101" s="889"/>
      <c r="D101" s="74">
        <v>21874.383964624409</v>
      </c>
      <c r="E101" s="237">
        <v>17378.653053159294</v>
      </c>
      <c r="F101" s="75">
        <v>4495.7309114651107</v>
      </c>
      <c r="G101" s="92">
        <v>1.0128759142752528E-2</v>
      </c>
      <c r="H101" s="302">
        <v>3.02419000491376</v>
      </c>
      <c r="I101" s="406">
        <v>30.912500000000001</v>
      </c>
      <c r="J101" s="406">
        <v>25.885112991410143</v>
      </c>
      <c r="K101" s="232">
        <v>18.754321754846409</v>
      </c>
      <c r="L101" s="304">
        <v>1.1999212912461601E-2</v>
      </c>
      <c r="P101" s="41" t="s">
        <v>474</v>
      </c>
      <c r="Q101" s="60">
        <v>4.6192380693433179</v>
      </c>
      <c r="R101" s="400" t="s">
        <v>2246</v>
      </c>
      <c r="S101" s="402">
        <v>23</v>
      </c>
      <c r="T101" s="60">
        <v>2.6947426433454997</v>
      </c>
      <c r="U101" s="400" t="s">
        <v>2247</v>
      </c>
      <c r="V101" s="402">
        <v>11</v>
      </c>
      <c r="W101" s="57">
        <v>25.001331338324771</v>
      </c>
      <c r="X101" s="400" t="s">
        <v>175</v>
      </c>
      <c r="Y101" s="402">
        <v>19</v>
      </c>
      <c r="Z101" s="57">
        <v>8.9566086349250131</v>
      </c>
      <c r="AA101" s="400" t="s">
        <v>2248</v>
      </c>
      <c r="AB101" s="402">
        <v>2</v>
      </c>
      <c r="AC101" s="92">
        <v>1.13797463480063E-2</v>
      </c>
      <c r="AD101" s="400" t="s">
        <v>90</v>
      </c>
      <c r="AE101" s="402">
        <v>15</v>
      </c>
      <c r="AF101" s="92">
        <v>7.0189493132874429E-3</v>
      </c>
      <c r="AG101" s="400" t="s">
        <v>330</v>
      </c>
      <c r="AH101" s="402">
        <v>12</v>
      </c>
      <c r="AI101" s="57">
        <v>100</v>
      </c>
      <c r="AJ101" s="400" t="s">
        <v>2249</v>
      </c>
      <c r="AK101" s="402">
        <v>1</v>
      </c>
      <c r="AL101" s="57">
        <v>52.550309912276589</v>
      </c>
      <c r="AM101" s="400" t="s">
        <v>2250</v>
      </c>
      <c r="AN101" s="78">
        <v>0</v>
      </c>
      <c r="AO101" s="88" t="s">
        <v>474</v>
      </c>
    </row>
    <row r="102" spans="1:41">
      <c r="A102" s="41" t="s">
        <v>192</v>
      </c>
      <c r="B102" s="74">
        <v>7086.0674340476471</v>
      </c>
      <c r="C102" s="889"/>
      <c r="D102" s="74">
        <v>20933.877551652131</v>
      </c>
      <c r="E102" s="237">
        <v>17574.86256431225</v>
      </c>
      <c r="F102" s="75">
        <v>3359.0149873398786</v>
      </c>
      <c r="G102" s="92">
        <v>9.6941587174002083E-3</v>
      </c>
      <c r="H102" s="302">
        <v>2.9542306429469649</v>
      </c>
      <c r="I102" s="406">
        <v>31.475000000000001</v>
      </c>
      <c r="J102" s="406">
        <v>25.969059577104183</v>
      </c>
      <c r="K102" s="232">
        <v>18.323373685332893</v>
      </c>
      <c r="L102" s="304">
        <v>1.1528114554116958E-2</v>
      </c>
      <c r="P102" s="41" t="s">
        <v>476</v>
      </c>
      <c r="Q102" s="60">
        <v>4.9929595267644222</v>
      </c>
      <c r="R102" s="400" t="s">
        <v>2246</v>
      </c>
      <c r="S102" s="402">
        <v>23</v>
      </c>
      <c r="T102" s="60">
        <v>2.9854200645070872</v>
      </c>
      <c r="U102" s="400" t="s">
        <v>2251</v>
      </c>
      <c r="V102" s="402">
        <v>12</v>
      </c>
      <c r="W102" s="57">
        <v>25.001332188450796</v>
      </c>
      <c r="X102" s="400" t="s">
        <v>175</v>
      </c>
      <c r="Y102" s="402">
        <v>19</v>
      </c>
      <c r="Z102" s="57">
        <v>8.9566086381445871</v>
      </c>
      <c r="AA102" s="400" t="s">
        <v>2248</v>
      </c>
      <c r="AB102" s="402">
        <v>2</v>
      </c>
      <c r="AC102" s="92">
        <v>1.1389731481684498E-2</v>
      </c>
      <c r="AD102" s="400" t="s">
        <v>90</v>
      </c>
      <c r="AE102" s="402">
        <v>15</v>
      </c>
      <c r="AF102" s="92">
        <v>7.0189493132874429E-3</v>
      </c>
      <c r="AG102" s="400" t="s">
        <v>330</v>
      </c>
      <c r="AH102" s="402">
        <v>12</v>
      </c>
      <c r="AI102" s="57">
        <v>100</v>
      </c>
      <c r="AJ102" s="400" t="s">
        <v>2249</v>
      </c>
      <c r="AK102" s="402">
        <v>1</v>
      </c>
      <c r="AL102" s="57">
        <v>52.548901400619769</v>
      </c>
      <c r="AM102" s="400" t="s">
        <v>2250</v>
      </c>
      <c r="AN102" s="78">
        <v>0</v>
      </c>
      <c r="AO102" s="88" t="s">
        <v>476</v>
      </c>
    </row>
    <row r="103" spans="1:41">
      <c r="A103" s="41" t="s">
        <v>77</v>
      </c>
      <c r="B103" s="74">
        <v>8690.0984856683717</v>
      </c>
      <c r="C103" s="889"/>
      <c r="D103" s="74">
        <v>26433.516830975779</v>
      </c>
      <c r="E103" s="237">
        <v>22454.792551172584</v>
      </c>
      <c r="F103" s="75">
        <v>3978.7242798031957</v>
      </c>
      <c r="G103" s="92">
        <v>9.5211799232267184E-3</v>
      </c>
      <c r="H103" s="302">
        <v>3.0417971527675647</v>
      </c>
      <c r="I103" s="406">
        <v>32.012500000000003</v>
      </c>
      <c r="J103" s="406">
        <v>26.051454712122549</v>
      </c>
      <c r="K103" s="232">
        <v>18.291149748799533</v>
      </c>
      <c r="L103" s="304">
        <v>1.2085903992729696E-2</v>
      </c>
      <c r="P103" s="41" t="s">
        <v>478</v>
      </c>
      <c r="Q103" s="60">
        <v>4.1508135392801533</v>
      </c>
      <c r="R103" s="400" t="s">
        <v>2246</v>
      </c>
      <c r="S103" s="402">
        <v>23</v>
      </c>
      <c r="T103" s="60">
        <v>2.4618357746396966</v>
      </c>
      <c r="U103" s="400" t="s">
        <v>2247</v>
      </c>
      <c r="V103" s="402">
        <v>11</v>
      </c>
      <c r="W103" s="57">
        <v>15.266824001704343</v>
      </c>
      <c r="X103" s="400" t="s">
        <v>90</v>
      </c>
      <c r="Y103" s="402">
        <v>16</v>
      </c>
      <c r="Z103" s="57">
        <v>8.8322686714648242</v>
      </c>
      <c r="AA103" s="400" t="s">
        <v>2248</v>
      </c>
      <c r="AB103" s="402">
        <v>1</v>
      </c>
      <c r="AC103" s="92">
        <v>7.1039698131051595E-3</v>
      </c>
      <c r="AD103" s="400" t="s">
        <v>90</v>
      </c>
      <c r="AE103" s="402">
        <v>16</v>
      </c>
      <c r="AF103" s="92">
        <v>6.256190201000475E-3</v>
      </c>
      <c r="AG103" s="400" t="s">
        <v>2252</v>
      </c>
      <c r="AH103" s="402">
        <v>7</v>
      </c>
      <c r="AI103" s="57">
        <v>89.986748247902057</v>
      </c>
      <c r="AJ103" s="400" t="s">
        <v>330</v>
      </c>
      <c r="AK103" s="402">
        <v>11</v>
      </c>
      <c r="AL103" s="57">
        <v>59.200640560047859</v>
      </c>
      <c r="AM103" s="400" t="s">
        <v>2253</v>
      </c>
      <c r="AN103" s="78">
        <v>0</v>
      </c>
      <c r="AO103" s="88" t="s">
        <v>478</v>
      </c>
    </row>
    <row r="104" spans="1:41">
      <c r="A104" s="41" t="s">
        <v>196</v>
      </c>
      <c r="B104" s="74">
        <v>8843.0109036850317</v>
      </c>
      <c r="C104" s="889"/>
      <c r="D104" s="74">
        <v>26944.175707835377</v>
      </c>
      <c r="E104" s="237">
        <v>22528.065067960873</v>
      </c>
      <c r="F104" s="75">
        <v>4416.110639874506</v>
      </c>
      <c r="G104" s="92">
        <v>9.6239996786964752E-3</v>
      </c>
      <c r="H104" s="302">
        <v>3.0469458876961562</v>
      </c>
      <c r="I104" s="406">
        <v>32.200000000000003</v>
      </c>
      <c r="J104" s="406">
        <v>26.082933915411832</v>
      </c>
      <c r="K104" s="232">
        <v>18.465260309939442</v>
      </c>
      <c r="L104" s="304">
        <v>1.3492450429886123E-2</v>
      </c>
      <c r="P104" s="41" t="s">
        <v>479</v>
      </c>
      <c r="Q104" s="60">
        <v>4.3871079967061295</v>
      </c>
      <c r="R104" s="400" t="s">
        <v>2246</v>
      </c>
      <c r="S104" s="402">
        <v>23</v>
      </c>
      <c r="T104" s="60">
        <v>2.5776981579316378</v>
      </c>
      <c r="U104" s="400" t="s">
        <v>2247</v>
      </c>
      <c r="V104" s="402">
        <v>11</v>
      </c>
      <c r="W104" s="57">
        <v>20.002660769698238</v>
      </c>
      <c r="X104" s="400" t="s">
        <v>180</v>
      </c>
      <c r="Y104" s="402">
        <v>3</v>
      </c>
      <c r="Z104" s="57">
        <v>8.9024784150775123</v>
      </c>
      <c r="AA104" s="400" t="s">
        <v>2248</v>
      </c>
      <c r="AB104" s="402">
        <v>1</v>
      </c>
      <c r="AC104" s="92">
        <v>8.9745219252133721E-3</v>
      </c>
      <c r="AD104" s="400" t="s">
        <v>90</v>
      </c>
      <c r="AE104" s="402">
        <v>15</v>
      </c>
      <c r="AF104" s="92">
        <v>6.9924050082213795E-3</v>
      </c>
      <c r="AG104" s="400" t="s">
        <v>330</v>
      </c>
      <c r="AH104" s="402">
        <v>12</v>
      </c>
      <c r="AI104" s="57">
        <v>100</v>
      </c>
      <c r="AJ104" s="400" t="s">
        <v>334</v>
      </c>
      <c r="AK104" s="402">
        <v>8</v>
      </c>
      <c r="AL104" s="57">
        <v>57.139383948125214</v>
      </c>
      <c r="AM104" s="400" t="s">
        <v>2250</v>
      </c>
      <c r="AN104" s="78">
        <v>0</v>
      </c>
      <c r="AO104" s="88" t="s">
        <v>479</v>
      </c>
    </row>
    <row r="105" spans="1:41">
      <c r="A105" s="41" t="s">
        <v>199</v>
      </c>
      <c r="B105" s="74">
        <v>5791.2606503976976</v>
      </c>
      <c r="C105" s="889"/>
      <c r="D105" s="74">
        <v>16526.601780973317</v>
      </c>
      <c r="E105" s="237">
        <v>13047.392756716177</v>
      </c>
      <c r="F105" s="75">
        <v>3479.2090242571421</v>
      </c>
      <c r="G105" s="92">
        <v>1.0361614287457587E-2</v>
      </c>
      <c r="H105" s="302">
        <v>2.853714031993777</v>
      </c>
      <c r="I105" s="406">
        <v>31.887500000000003</v>
      </c>
      <c r="J105" s="406">
        <v>26.039775842501015</v>
      </c>
      <c r="K105" s="232">
        <v>18.944984302332657</v>
      </c>
      <c r="L105" s="304">
        <v>1.4504382229875695E-2</v>
      </c>
      <c r="P105" s="41" t="s">
        <v>480</v>
      </c>
      <c r="Q105" s="60">
        <v>5.0604771438011049</v>
      </c>
      <c r="R105" s="400" t="s">
        <v>2246</v>
      </c>
      <c r="S105" s="402">
        <v>23</v>
      </c>
      <c r="T105" s="60">
        <v>2.9332866908520909</v>
      </c>
      <c r="U105" s="400" t="s">
        <v>2247</v>
      </c>
      <c r="V105" s="402">
        <v>11</v>
      </c>
      <c r="W105" s="57">
        <v>34.985638203745637</v>
      </c>
      <c r="X105" s="400" t="s">
        <v>101</v>
      </c>
      <c r="Y105" s="402">
        <v>8</v>
      </c>
      <c r="Z105" s="57">
        <v>9.0357074677325748</v>
      </c>
      <c r="AA105" s="400" t="s">
        <v>2248</v>
      </c>
      <c r="AB105" s="402">
        <v>2</v>
      </c>
      <c r="AC105" s="92">
        <v>1.7848469652552143E-2</v>
      </c>
      <c r="AD105" s="400" t="s">
        <v>90</v>
      </c>
      <c r="AE105" s="402">
        <v>15</v>
      </c>
      <c r="AF105" s="92">
        <v>7.057896472955778E-3</v>
      </c>
      <c r="AG105" s="400" t="s">
        <v>330</v>
      </c>
      <c r="AH105" s="402">
        <v>12</v>
      </c>
      <c r="AI105" s="57">
        <v>100</v>
      </c>
      <c r="AJ105" s="400" t="s">
        <v>2254</v>
      </c>
      <c r="AK105" s="402">
        <v>6</v>
      </c>
      <c r="AL105" s="57">
        <v>45.098340753459524</v>
      </c>
      <c r="AM105" s="400" t="s">
        <v>2250</v>
      </c>
      <c r="AN105" s="78">
        <v>0</v>
      </c>
      <c r="AO105" s="88" t="s">
        <v>480</v>
      </c>
    </row>
    <row r="106" spans="1:41">
      <c r="A106" s="41" t="s">
        <v>202</v>
      </c>
      <c r="B106" s="74">
        <v>5952.8977457733863</v>
      </c>
      <c r="C106" s="889"/>
      <c r="D106" s="74">
        <v>17406.531327582157</v>
      </c>
      <c r="E106" s="237">
        <v>12851.897020327926</v>
      </c>
      <c r="F106" s="75">
        <v>4554.6343072542331</v>
      </c>
      <c r="G106" s="92">
        <v>1.0924676746329126E-2</v>
      </c>
      <c r="H106" s="302">
        <v>2.9240433938145434</v>
      </c>
      <c r="I106" s="406">
        <v>31.325000000000003</v>
      </c>
      <c r="J106" s="406">
        <v>25.955790072002806</v>
      </c>
      <c r="K106" s="232">
        <v>19.461640905601854</v>
      </c>
      <c r="L106" s="304">
        <v>1.5287875616144336E-2</v>
      </c>
      <c r="P106" s="41" t="s">
        <v>481</v>
      </c>
      <c r="Q106" s="60">
        <v>4.2967945766607478</v>
      </c>
      <c r="R106" s="400" t="s">
        <v>2246</v>
      </c>
      <c r="S106" s="402">
        <v>23</v>
      </c>
      <c r="T106" s="60">
        <v>2.4927058284759096</v>
      </c>
      <c r="U106" s="400" t="s">
        <v>2247</v>
      </c>
      <c r="V106" s="402">
        <v>11</v>
      </c>
      <c r="W106" s="57">
        <v>25.002609083470759</v>
      </c>
      <c r="X106" s="400" t="s">
        <v>175</v>
      </c>
      <c r="Y106" s="402">
        <v>20</v>
      </c>
      <c r="Z106" s="57">
        <v>8.9544070746223827</v>
      </c>
      <c r="AA106" s="400" t="s">
        <v>2248</v>
      </c>
      <c r="AB106" s="402">
        <v>2</v>
      </c>
      <c r="AC106" s="92">
        <v>6.3302016153795214E-3</v>
      </c>
      <c r="AD106" s="400" t="s">
        <v>2255</v>
      </c>
      <c r="AE106" s="402">
        <v>22</v>
      </c>
      <c r="AF106" s="92">
        <v>6.2610261285521527E-3</v>
      </c>
      <c r="AG106" s="400" t="s">
        <v>2250</v>
      </c>
      <c r="AH106" s="402">
        <v>1</v>
      </c>
      <c r="AI106" s="57">
        <v>89.294971296836096</v>
      </c>
      <c r="AJ106" s="400" t="s">
        <v>330</v>
      </c>
      <c r="AK106" s="402">
        <v>11</v>
      </c>
      <c r="AL106" s="57">
        <v>31.851268412061636</v>
      </c>
      <c r="AM106" s="400" t="s">
        <v>2256</v>
      </c>
      <c r="AN106" s="78">
        <v>18</v>
      </c>
      <c r="AO106" s="88" t="s">
        <v>481</v>
      </c>
    </row>
    <row r="107" spans="1:41">
      <c r="A107" s="41" t="s">
        <v>204</v>
      </c>
      <c r="B107" s="74">
        <v>5617.9680591131009</v>
      </c>
      <c r="C107" s="889"/>
      <c r="D107" s="74">
        <v>17083.110759462295</v>
      </c>
      <c r="E107" s="237">
        <v>12152.104847572622</v>
      </c>
      <c r="F107" s="75">
        <v>4931.0059118896734</v>
      </c>
      <c r="G107" s="92">
        <v>1.107499633196703E-2</v>
      </c>
      <c r="H107" s="302">
        <v>3.0407988403834354</v>
      </c>
      <c r="I107" s="406">
        <v>29.35</v>
      </c>
      <c r="J107" s="406">
        <v>25.655876942078606</v>
      </c>
      <c r="K107" s="232">
        <v>19.498365164596954</v>
      </c>
      <c r="L107" s="304">
        <v>1.492999549486943E-2</v>
      </c>
      <c r="P107" s="41" t="s">
        <v>482</v>
      </c>
      <c r="Q107" s="60">
        <v>3.8524561393402212</v>
      </c>
      <c r="R107" s="400" t="s">
        <v>2246</v>
      </c>
      <c r="S107" s="402">
        <v>23</v>
      </c>
      <c r="T107" s="60">
        <v>2.2785501191548145</v>
      </c>
      <c r="U107" s="400" t="s">
        <v>2247</v>
      </c>
      <c r="V107" s="402">
        <v>11</v>
      </c>
      <c r="W107" s="57">
        <v>15.003060501682654</v>
      </c>
      <c r="X107" s="400" t="s">
        <v>2257</v>
      </c>
      <c r="Y107" s="402">
        <v>7</v>
      </c>
      <c r="Z107" s="57">
        <v>8.8313275557154434</v>
      </c>
      <c r="AA107" s="400" t="s">
        <v>2248</v>
      </c>
      <c r="AB107" s="402">
        <v>1</v>
      </c>
      <c r="AC107" s="92">
        <v>3.7585910855077098E-3</v>
      </c>
      <c r="AD107" s="400" t="s">
        <v>163</v>
      </c>
      <c r="AE107" s="402">
        <v>15</v>
      </c>
      <c r="AF107" s="92">
        <v>3.7184279208484555E-3</v>
      </c>
      <c r="AG107" s="400" t="s">
        <v>2250</v>
      </c>
      <c r="AH107" s="402">
        <v>1</v>
      </c>
      <c r="AI107" s="57">
        <v>53.705030440571889</v>
      </c>
      <c r="AJ107" s="400" t="s">
        <v>330</v>
      </c>
      <c r="AK107" s="402">
        <v>11</v>
      </c>
      <c r="AL107" s="57">
        <v>35.19482359419483</v>
      </c>
      <c r="AM107" s="400" t="s">
        <v>2258</v>
      </c>
      <c r="AN107" s="78">
        <v>17</v>
      </c>
      <c r="AO107" s="88" t="s">
        <v>482</v>
      </c>
    </row>
    <row r="108" spans="1:41">
      <c r="A108" s="41" t="s">
        <v>205</v>
      </c>
      <c r="B108" s="74">
        <v>5316.1877161284046</v>
      </c>
      <c r="C108" s="889"/>
      <c r="D108" s="74">
        <v>16743.757409290411</v>
      </c>
      <c r="E108" s="237">
        <v>11537.736074179897</v>
      </c>
      <c r="F108" s="75">
        <v>5206.0213351105158</v>
      </c>
      <c r="G108" s="92">
        <v>1.1126557130449757E-2</v>
      </c>
      <c r="H108" s="302">
        <v>3.1495797935224736</v>
      </c>
      <c r="I108" s="406">
        <v>27.612500000000001</v>
      </c>
      <c r="J108" s="406">
        <v>25.393467854825403</v>
      </c>
      <c r="K108" s="232">
        <v>19.52721370066967</v>
      </c>
      <c r="L108" s="304">
        <v>1.5970058198740745E-2</v>
      </c>
      <c r="P108" s="42" t="s">
        <v>483</v>
      </c>
      <c r="Q108" s="65">
        <v>4.6323094573508543</v>
      </c>
      <c r="R108" s="407" t="s">
        <v>2246</v>
      </c>
      <c r="S108" s="422">
        <v>23</v>
      </c>
      <c r="T108" s="65">
        <v>2.6583675400142921</v>
      </c>
      <c r="U108" s="407" t="s">
        <v>2247</v>
      </c>
      <c r="V108" s="422">
        <v>11</v>
      </c>
      <c r="W108" s="62">
        <v>35.000296539805959</v>
      </c>
      <c r="X108" s="407" t="s">
        <v>197</v>
      </c>
      <c r="Y108" s="422">
        <v>18</v>
      </c>
      <c r="Z108" s="62">
        <v>9.0337050785025195</v>
      </c>
      <c r="AA108" s="407" t="s">
        <v>2248</v>
      </c>
      <c r="AB108" s="422">
        <v>2</v>
      </c>
      <c r="AC108" s="97">
        <v>6.7785105583774699E-3</v>
      </c>
      <c r="AD108" s="407" t="s">
        <v>2259</v>
      </c>
      <c r="AE108" s="422">
        <v>17</v>
      </c>
      <c r="AF108" s="97">
        <v>6.7785105583737975E-3</v>
      </c>
      <c r="AG108" s="407" t="s">
        <v>336</v>
      </c>
      <c r="AH108" s="422">
        <v>1</v>
      </c>
      <c r="AI108" s="62">
        <v>96.06693937261025</v>
      </c>
      <c r="AJ108" s="407" t="s">
        <v>330</v>
      </c>
      <c r="AK108" s="422">
        <v>11</v>
      </c>
      <c r="AL108" s="62">
        <v>19.213427400934766</v>
      </c>
      <c r="AM108" s="407" t="s">
        <v>2256</v>
      </c>
      <c r="AN108" s="83">
        <v>17</v>
      </c>
      <c r="AO108" s="592" t="s">
        <v>483</v>
      </c>
    </row>
    <row r="109" spans="1:41">
      <c r="A109" s="41" t="s">
        <v>206</v>
      </c>
      <c r="B109" s="74">
        <v>4369.7605277193097</v>
      </c>
      <c r="C109" s="889"/>
      <c r="D109" s="74">
        <v>13612.208947262734</v>
      </c>
      <c r="E109" s="237">
        <v>9050.1018289498916</v>
      </c>
      <c r="F109" s="75">
        <v>4562.1071183128442</v>
      </c>
      <c r="G109" s="92">
        <v>1.1354851838694908E-2</v>
      </c>
      <c r="H109" s="302">
        <v>3.1150926603218907</v>
      </c>
      <c r="I109" s="406">
        <v>27.2</v>
      </c>
      <c r="J109" s="406">
        <v>25.333102940007656</v>
      </c>
      <c r="K109" s="232">
        <v>19.775399747752974</v>
      </c>
      <c r="L109" s="304">
        <v>1.6809735798284518E-2</v>
      </c>
      <c r="P109" s="314" t="s">
        <v>337</v>
      </c>
    </row>
    <row r="110" spans="1:41">
      <c r="A110" s="41" t="s">
        <v>207</v>
      </c>
      <c r="B110" s="74">
        <v>4324.0227474500107</v>
      </c>
      <c r="C110" s="889"/>
      <c r="D110" s="74">
        <v>13562.107727168252</v>
      </c>
      <c r="E110" s="237">
        <v>8939.9600729644699</v>
      </c>
      <c r="F110" s="75">
        <v>4622.1476542037808</v>
      </c>
      <c r="G110" s="92">
        <v>1.1403685345879941E-2</v>
      </c>
      <c r="H110" s="302">
        <v>3.1364561472684622</v>
      </c>
      <c r="I110" s="406">
        <v>26.887499999999999</v>
      </c>
      <c r="J110" s="406">
        <v>25.286502309055972</v>
      </c>
      <c r="K110" s="232">
        <v>19.809517575704334</v>
      </c>
      <c r="L110" s="304">
        <v>1.6771127794541558E-2</v>
      </c>
    </row>
    <row r="111" spans="1:41">
      <c r="A111" s="41" t="s">
        <v>208</v>
      </c>
      <c r="B111" s="74">
        <v>4216.2057752180208</v>
      </c>
      <c r="C111" s="889"/>
      <c r="D111" s="74">
        <v>13365.778675997582</v>
      </c>
      <c r="E111" s="237">
        <v>8741.1668936169426</v>
      </c>
      <c r="F111" s="75">
        <v>4624.6117823806399</v>
      </c>
      <c r="G111" s="92">
        <v>1.1420493577569951E-2</v>
      </c>
      <c r="H111" s="302">
        <v>3.1700963825245072</v>
      </c>
      <c r="I111" s="406">
        <v>26.325000000000003</v>
      </c>
      <c r="J111" s="406">
        <v>25.201373426171791</v>
      </c>
      <c r="K111" s="232">
        <v>19.800227534271315</v>
      </c>
      <c r="L111" s="304">
        <v>1.6784233128061054E-2</v>
      </c>
    </row>
    <row r="112" spans="1:41">
      <c r="A112" s="42" t="s">
        <v>209</v>
      </c>
      <c r="B112" s="82">
        <v>4194.4797360433977</v>
      </c>
      <c r="C112" s="890"/>
      <c r="D112" s="82">
        <v>13371.366736035701</v>
      </c>
      <c r="E112" s="84">
        <v>8661.4948753171484</v>
      </c>
      <c r="F112" s="84">
        <v>4709.8718607185529</v>
      </c>
      <c r="G112" s="97">
        <v>1.1476604621397836E-2</v>
      </c>
      <c r="H112" s="315">
        <v>3.1878486910151937</v>
      </c>
      <c r="I112" s="408">
        <v>26.1</v>
      </c>
      <c r="J112" s="408">
        <v>25.16741526189438</v>
      </c>
      <c r="K112" s="233">
        <v>19.847763970160649</v>
      </c>
      <c r="L112" s="424">
        <v>1.707669006088456E-2</v>
      </c>
    </row>
    <row r="113" spans="1:12">
      <c r="B113" s="1076" t="s">
        <v>2222</v>
      </c>
      <c r="C113" s="1076" t="s">
        <v>2223</v>
      </c>
    </row>
    <row r="115" spans="1:12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>
      <c r="A117" s="41"/>
      <c r="B117" s="1072" t="s">
        <v>141</v>
      </c>
      <c r="C117" s="1073"/>
      <c r="D117" s="1073"/>
      <c r="E117" s="1074"/>
      <c r="F117" s="41" t="s">
        <v>142</v>
      </c>
      <c r="G117" s="119"/>
      <c r="I117" s="48" t="s">
        <v>292</v>
      </c>
      <c r="J117" s="87"/>
      <c r="K117" s="38"/>
      <c r="L117" s="40"/>
    </row>
    <row r="118" spans="1:12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>
      <c r="A120" s="99" t="s">
        <v>212</v>
      </c>
      <c r="B120" s="74">
        <v>4019.4005179513838</v>
      </c>
      <c r="C120" s="237"/>
      <c r="D120" s="400"/>
      <c r="E120" s="425">
        <v>517.89034208667601</v>
      </c>
      <c r="F120" s="237">
        <v>13653.811898903352</v>
      </c>
      <c r="G120" s="237">
        <v>9849.8797545516554</v>
      </c>
      <c r="H120" s="425">
        <v>3803.932144351696</v>
      </c>
      <c r="I120" s="426">
        <v>1.0645775663806589E-2</v>
      </c>
      <c r="J120" s="302">
        <v>3.8994066026186842</v>
      </c>
      <c r="K120" s="427">
        <v>16.814583333333328</v>
      </c>
      <c r="L120" s="428">
        <v>24.982040403688618</v>
      </c>
    </row>
    <row r="121" spans="1:12">
      <c r="A121" s="100" t="s">
        <v>213</v>
      </c>
      <c r="B121" s="82">
        <v>5244.4305503927026</v>
      </c>
      <c r="C121" s="429"/>
      <c r="D121" s="407"/>
      <c r="E121" s="430">
        <v>566.60134484612377</v>
      </c>
      <c r="F121" s="429">
        <v>13734.138977907454</v>
      </c>
      <c r="G121" s="429">
        <v>9923.888363285485</v>
      </c>
      <c r="H121" s="430">
        <v>3810.2506146219707</v>
      </c>
      <c r="I121" s="431">
        <v>1.1143658184264675E-2</v>
      </c>
      <c r="J121" s="315">
        <v>2.9173697710102586</v>
      </c>
      <c r="K121" s="432">
        <v>29.516666666666666</v>
      </c>
      <c r="L121" s="433">
        <v>18.883792539958161</v>
      </c>
    </row>
    <row r="122" spans="1:12">
      <c r="C122" s="1076" t="s">
        <v>2222</v>
      </c>
      <c r="D122" s="1076" t="s">
        <v>2223</v>
      </c>
    </row>
    <row r="124" spans="1:12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>
      <c r="A126" s="41"/>
      <c r="B126" s="1072" t="s">
        <v>141</v>
      </c>
      <c r="C126" s="1073"/>
      <c r="D126" s="1073"/>
      <c r="E126" s="1074"/>
      <c r="F126" s="41" t="s">
        <v>142</v>
      </c>
      <c r="G126" s="119"/>
      <c r="I126" s="48" t="s">
        <v>292</v>
      </c>
      <c r="J126" s="87"/>
      <c r="K126" s="38"/>
      <c r="L126" s="40"/>
    </row>
    <row r="127" spans="1:12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>
      <c r="A129" s="99" t="s">
        <v>212</v>
      </c>
      <c r="B129" s="74">
        <v>3135.257950386293</v>
      </c>
      <c r="C129" s="237"/>
      <c r="D129" s="400"/>
      <c r="E129" s="425">
        <v>416.53909338857528</v>
      </c>
      <c r="F129" s="237">
        <v>9779.3831583870833</v>
      </c>
      <c r="G129" s="237">
        <v>9779.3831583870833</v>
      </c>
      <c r="H129" s="425">
        <v>2.0842586915629605E-13</v>
      </c>
      <c r="I129" s="426">
        <v>6.3236128055024245E-3</v>
      </c>
      <c r="J129" s="302">
        <v>3.5970556989428681</v>
      </c>
      <c r="K129" s="427">
        <v>16.814583333333328</v>
      </c>
      <c r="L129" s="428">
        <v>25.000256222366488</v>
      </c>
    </row>
    <row r="130" spans="1:12">
      <c r="A130" s="100" t="s">
        <v>213</v>
      </c>
      <c r="B130" s="82">
        <v>4094.9554947022589</v>
      </c>
      <c r="C130" s="429"/>
      <c r="D130" s="407"/>
      <c r="E130" s="430">
        <v>458.91561723062642</v>
      </c>
      <c r="F130" s="429">
        <v>9843.9678046797253</v>
      </c>
      <c r="G130" s="429">
        <v>9843.9678046797253</v>
      </c>
      <c r="H130" s="430">
        <v>6.7264712318622821E-13</v>
      </c>
      <c r="I130" s="431">
        <v>6.32361280550331E-3</v>
      </c>
      <c r="J130" s="315">
        <v>2.6951529555913361</v>
      </c>
      <c r="K130" s="432">
        <v>29.516666666666666</v>
      </c>
      <c r="L130" s="433">
        <v>14.806296001896525</v>
      </c>
    </row>
    <row r="131" spans="1:12">
      <c r="C131" s="1076" t="s">
        <v>2222</v>
      </c>
      <c r="D131" s="1076" t="s">
        <v>2223</v>
      </c>
    </row>
    <row r="135" spans="1:12">
      <c r="A135" s="1077" t="s">
        <v>2222</v>
      </c>
      <c r="B135" s="1078" t="s">
        <v>2225</v>
      </c>
    </row>
    <row r="136" spans="1:12">
      <c r="A136" s="1077" t="s">
        <v>2223</v>
      </c>
      <c r="B136" s="1078" t="s">
        <v>2224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>
    <pageSetUpPr fitToPage="1"/>
  </sheetPr>
  <dimension ref="A1:B37"/>
  <sheetViews>
    <sheetView workbookViewId="0">
      <selection activeCell="A6" sqref="A6"/>
    </sheetView>
  </sheetViews>
  <sheetFormatPr baseColWidth="10" defaultColWidth="8.625" defaultRowHeight="15" x14ac:dyDescent="0"/>
  <cols>
    <col min="1" max="1" width="74.75" style="667" customWidth="1"/>
    <col min="2" max="2" width="52.75" style="666" customWidth="1"/>
    <col min="3" max="16384" width="8.625" style="666"/>
  </cols>
  <sheetData>
    <row r="1" spans="1:2" ht="16">
      <c r="A1"/>
      <c r="B1"/>
    </row>
    <row r="2" spans="1:2" ht="16">
      <c r="A2" s="71"/>
      <c r="B2"/>
    </row>
    <row r="3" spans="1:2" ht="16">
      <c r="A3" s="71"/>
      <c r="B3"/>
    </row>
    <row r="4" spans="1:2" ht="16">
      <c r="A4" s="71"/>
      <c r="B4"/>
    </row>
    <row r="5" spans="1:2" ht="21">
      <c r="A5" s="913" t="s">
        <v>2220</v>
      </c>
      <c r="B5" s="780" t="s">
        <v>669</v>
      </c>
    </row>
    <row r="6" spans="1:2" ht="16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ht="16">
      <c r="A7" s="914"/>
      <c r="B7" s="910" t="s">
        <v>2166</v>
      </c>
    </row>
    <row r="8" spans="1:2" ht="16">
      <c r="A8" s="902" t="str">
        <f>IF(B21="Comparison","Test Results Comparison","Example Results")</f>
        <v>Example Results</v>
      </c>
      <c r="B8" s="910" t="s">
        <v>671</v>
      </c>
    </row>
    <row r="9" spans="1:2" ht="16">
      <c r="A9" s="902" t="s">
        <v>550</v>
      </c>
      <c r="B9" s="910" t="s">
        <v>672</v>
      </c>
    </row>
    <row r="10" spans="1:2" ht="16">
      <c r="A10" s="902" t="s">
        <v>552</v>
      </c>
      <c r="B10" t="s">
        <v>2169</v>
      </c>
    </row>
    <row r="11" spans="1:2" ht="16">
      <c r="A11" s="71"/>
      <c r="B11" t="s">
        <v>2170</v>
      </c>
    </row>
    <row r="12" spans="1:2" ht="16">
      <c r="A12" s="71"/>
      <c r="B12" t="s">
        <v>2171</v>
      </c>
    </row>
    <row r="13" spans="1:2" ht="16">
      <c r="A13" s="904" t="str">
        <f>IF(B21="Comparison","Results for "&amp;YourData!$F$2,"")</f>
        <v/>
      </c>
      <c r="B13" s="910" t="s">
        <v>673</v>
      </c>
    </row>
    <row r="14" spans="1:2" ht="16">
      <c r="A14" s="904" t="str">
        <f>IF(B21="Comparison","("&amp;YourData!$J$4&amp;")","")</f>
        <v/>
      </c>
      <c r="B14"/>
    </row>
    <row r="15" spans="1:2" ht="16">
      <c r="A15" s="904" t="str">
        <f>IF(B21="Comparison","vs.","")</f>
        <v/>
      </c>
      <c r="B15" s="911" t="s">
        <v>674</v>
      </c>
    </row>
    <row r="16" spans="1:2" ht="16">
      <c r="A16" s="904" t="str">
        <f>IF(B21="Comparison","Informative Annex B16, Section B16.5.2 Example Results","")</f>
        <v/>
      </c>
      <c r="B16" s="911" t="s">
        <v>675</v>
      </c>
    </row>
    <row r="17" spans="1:2" ht="16">
      <c r="A17" s="904"/>
      <c r="B17" s="911" t="s">
        <v>2167</v>
      </c>
    </row>
    <row r="18" spans="1:2" ht="16">
      <c r="A18" s="904"/>
      <c r="B18"/>
    </row>
    <row r="19" spans="1:2" ht="16">
      <c r="A19" s="904" t="str">
        <f>IF(B21="Comparison","Prepared By","")</f>
        <v/>
      </c>
      <c r="B19"/>
    </row>
    <row r="20" spans="1:2" ht="16">
      <c r="A20" s="904" t="str">
        <f>IF(B21="Comparison",IF(YourData!F7="","",YourData!F7),"")</f>
        <v/>
      </c>
      <c r="B20" s="71" t="s">
        <v>676</v>
      </c>
    </row>
    <row r="21" spans="1:2" ht="16">
      <c r="A21" s="904" t="str">
        <f>IF(B21="Comparison","("&amp;YourData!$J$8&amp;")","")</f>
        <v/>
      </c>
      <c r="B21" s="71" t="s">
        <v>2165</v>
      </c>
    </row>
    <row r="22" spans="1:2" ht="16">
      <c r="A22" s="904"/>
      <c r="B22"/>
    </row>
    <row r="23" spans="1:2" ht="16">
      <c r="A23" s="904" t="str">
        <f>IF(B21="Comparison","Results Developed","")</f>
        <v/>
      </c>
      <c r="B23"/>
    </row>
    <row r="24" spans="1:2" ht="16">
      <c r="A24" s="904" t="str">
        <f>IF(B21="Comparison",TEXT(YourData!$J$5,"DD-MMM-YYYY"),"")</f>
        <v/>
      </c>
      <c r="B24"/>
    </row>
    <row r="25" spans="1:2" ht="16">
      <c r="A25" s="71"/>
      <c r="B25"/>
    </row>
    <row r="26" spans="1:2" ht="16">
      <c r="A26" s="71"/>
      <c r="B26"/>
    </row>
    <row r="27" spans="1:2" ht="16">
      <c r="A27"/>
      <c r="B27" s="911"/>
    </row>
    <row r="28" spans="1:2" ht="16">
      <c r="A28"/>
      <c r="B28"/>
    </row>
    <row r="29" spans="1:2" ht="16">
      <c r="A29"/>
      <c r="B29" s="911" t="s">
        <v>677</v>
      </c>
    </row>
    <row r="30" spans="1:2" ht="16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ht="16">
      <c r="A31"/>
      <c r="B31" s="911" t="s">
        <v>748</v>
      </c>
    </row>
    <row r="32" spans="1:2" ht="16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ht="16">
      <c r="A33" s="71"/>
      <c r="B33" s="911" t="s">
        <v>747</v>
      </c>
    </row>
    <row r="34" spans="1:2" ht="16">
      <c r="A34" s="71"/>
      <c r="B34" s="912" t="str">
        <f>IF('Title Page'!$B$21="Example","","By "&amp;'Title Page'!$A$20&amp;" "&amp;'Title Page'!$A$21&amp;", "&amp;'Title Page'!$A$24 &amp;".")</f>
        <v/>
      </c>
    </row>
    <row r="35" spans="1:2" ht="16">
      <c r="A35" s="71"/>
    </row>
    <row r="36" spans="1:2">
      <c r="B36" s="911" t="s">
        <v>551</v>
      </c>
    </row>
    <row r="37" spans="1:2" ht="23">
      <c r="B37" s="668" t="str">
        <f>$B$30&amp;"
"&amp;$B$32</f>
        <v>ASHRAE Standard 140-2014, Informative Annex B16, Section B16.5.2_x000D_Example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pageSetUpPr fitToPage="1"/>
  </sheetPr>
  <dimension ref="A1:D46"/>
  <sheetViews>
    <sheetView workbookViewId="0">
      <selection activeCell="A6" sqref="A6"/>
    </sheetView>
  </sheetViews>
  <sheetFormatPr baseColWidth="10" defaultColWidth="8.625" defaultRowHeight="15" x14ac:dyDescent="0"/>
  <cols>
    <col min="1" max="1" width="18.75" style="666" customWidth="1"/>
    <col min="2" max="2" width="24.75" style="666" customWidth="1"/>
    <col min="3" max="3" width="18.75" style="666" customWidth="1"/>
    <col min="4" max="4" width="14.5" style="666" customWidth="1"/>
    <col min="5" max="16384" width="8.625" style="666"/>
  </cols>
  <sheetData>
    <row r="1" spans="1:4">
      <c r="A1" s="669" t="str">
        <f>'Title Page'!$A$5</f>
        <v>ASHRAE Standard 140-2014</v>
      </c>
      <c r="B1" s="669"/>
      <c r="C1" s="670"/>
      <c r="D1" s="670"/>
    </row>
    <row r="2" spans="1:4">
      <c r="A2" s="669" t="s">
        <v>749</v>
      </c>
      <c r="B2" s="669"/>
      <c r="C2" s="670"/>
      <c r="D2" s="670"/>
    </row>
    <row r="3" spans="1:4">
      <c r="A3" s="669" t="s">
        <v>554</v>
      </c>
      <c r="B3" s="669"/>
      <c r="C3" s="670"/>
      <c r="D3" s="670"/>
    </row>
    <row r="4" spans="1:4">
      <c r="A4" s="669" t="s">
        <v>552</v>
      </c>
      <c r="B4" s="669"/>
      <c r="C4" s="670"/>
      <c r="D4" s="670"/>
    </row>
    <row r="6" spans="1:4">
      <c r="A6" s="671" t="s">
        <v>555</v>
      </c>
      <c r="B6" s="671"/>
      <c r="C6" s="671"/>
    </row>
    <row r="7" spans="1:4">
      <c r="A7" s="671" t="s">
        <v>567</v>
      </c>
      <c r="B7" s="671"/>
      <c r="C7" s="671"/>
    </row>
    <row r="8" spans="1:4">
      <c r="A8" s="671" t="s">
        <v>556</v>
      </c>
      <c r="B8" s="671"/>
      <c r="C8" s="671"/>
    </row>
    <row r="9" spans="1:4">
      <c r="A9" s="671"/>
      <c r="B9" s="671"/>
      <c r="C9" s="671"/>
    </row>
    <row r="10" spans="1:4">
      <c r="A10" s="974" t="s">
        <v>809</v>
      </c>
      <c r="B10" s="671"/>
      <c r="C10" s="671"/>
    </row>
    <row r="11" spans="1:4">
      <c r="A11" s="974" t="s">
        <v>2190</v>
      </c>
      <c r="B11" s="671"/>
      <c r="C11" s="671"/>
    </row>
    <row r="12" spans="1:4">
      <c r="A12" s="974"/>
    </row>
    <row r="13" spans="1:4">
      <c r="A13" s="974" t="s">
        <v>810</v>
      </c>
    </row>
    <row r="14" spans="1:4">
      <c r="A14" s="974" t="s">
        <v>2191</v>
      </c>
    </row>
    <row r="15" spans="1:4">
      <c r="A15" s="671"/>
    </row>
    <row r="16" spans="1:4">
      <c r="A16" s="671" t="s">
        <v>557</v>
      </c>
    </row>
    <row r="17" spans="1:4">
      <c r="A17" s="671" t="s">
        <v>558</v>
      </c>
    </row>
    <row r="18" spans="1:4">
      <c r="A18" s="671"/>
    </row>
    <row r="19" spans="1:4">
      <c r="A19" s="959" t="s">
        <v>751</v>
      </c>
    </row>
    <row r="20" spans="1:4">
      <c r="A20" s="671"/>
    </row>
    <row r="21" spans="1:4">
      <c r="A21" s="669" t="s">
        <v>599</v>
      </c>
      <c r="B21" s="669"/>
      <c r="C21" s="670"/>
      <c r="D21" s="670"/>
    </row>
    <row r="22" spans="1:4">
      <c r="A22" s="669" t="s">
        <v>553</v>
      </c>
      <c r="B22" s="669"/>
      <c r="C22" s="670"/>
      <c r="D22" s="670"/>
    </row>
    <row r="23" spans="1:4" ht="16" thickBot="1"/>
    <row r="24" spans="1:4" ht="17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ht="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ht="24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ht="24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ht="25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4" ht="16" thickTop="1">
      <c r="A31" s="671"/>
      <c r="B31" s="671"/>
      <c r="C31" s="671"/>
    </row>
    <row r="32" spans="1:4">
      <c r="A32" s="685" t="s">
        <v>583</v>
      </c>
      <c r="B32" s="671"/>
      <c r="C32" s="671"/>
    </row>
    <row r="33" spans="1:3">
      <c r="A33" s="685" t="s">
        <v>584</v>
      </c>
      <c r="B33" s="671"/>
      <c r="C33" s="671"/>
    </row>
    <row r="34" spans="1:3">
      <c r="A34" s="685" t="s">
        <v>566</v>
      </c>
      <c r="B34" s="671"/>
      <c r="C34" s="671"/>
    </row>
    <row r="35" spans="1:3">
      <c r="A35" s="685" t="s">
        <v>585</v>
      </c>
      <c r="B35" s="671"/>
      <c r="C35" s="671"/>
    </row>
    <row r="36" spans="1:3">
      <c r="A36" s="685" t="s">
        <v>586</v>
      </c>
      <c r="B36" s="671"/>
      <c r="C36" s="671"/>
    </row>
    <row r="37" spans="1:3">
      <c r="A37" s="685" t="s">
        <v>587</v>
      </c>
      <c r="B37" s="671"/>
      <c r="C37" s="671"/>
    </row>
    <row r="38" spans="1:3">
      <c r="A38" s="685" t="s">
        <v>588</v>
      </c>
      <c r="B38" s="671"/>
      <c r="C38" s="671"/>
    </row>
    <row r="39" spans="1:3">
      <c r="A39" s="685" t="s">
        <v>589</v>
      </c>
      <c r="B39" s="671"/>
      <c r="C39" s="671"/>
    </row>
    <row r="40" spans="1:3">
      <c r="A40" s="685" t="s">
        <v>590</v>
      </c>
      <c r="B40" s="671"/>
      <c r="C40" s="671"/>
    </row>
    <row r="41" spans="1:3">
      <c r="A41" s="685" t="s">
        <v>2213</v>
      </c>
      <c r="B41" s="671"/>
      <c r="C41" s="671"/>
    </row>
    <row r="42" spans="1:3">
      <c r="A42" s="685" t="s">
        <v>2214</v>
      </c>
      <c r="B42" s="671"/>
      <c r="C42" s="671"/>
    </row>
    <row r="43" spans="1:3">
      <c r="A43" s="685" t="s">
        <v>591</v>
      </c>
      <c r="B43" s="671"/>
      <c r="C43" s="671"/>
    </row>
    <row r="44" spans="1:3">
      <c r="A44" s="685" t="s">
        <v>592</v>
      </c>
      <c r="B44" s="671"/>
      <c r="C44" s="671"/>
    </row>
    <row r="45" spans="1:3">
      <c r="A45" s="671"/>
      <c r="B45" s="671"/>
      <c r="C45" s="671"/>
    </row>
    <row r="46" spans="1:3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pageSetUpPr fitToPage="1"/>
  </sheetPr>
  <dimension ref="A1:F43"/>
  <sheetViews>
    <sheetView topLeftCell="A3" workbookViewId="0">
      <selection activeCell="A6" sqref="A6"/>
    </sheetView>
  </sheetViews>
  <sheetFormatPr baseColWidth="10" defaultColWidth="8.625" defaultRowHeight="16" x14ac:dyDescent="0"/>
  <cols>
    <col min="1" max="1" width="0.5" customWidth="1"/>
    <col min="3" max="3" width="48.5" customWidth="1"/>
    <col min="4" max="4" width="7.625" customWidth="1"/>
    <col min="5" max="5" width="10.75" style="71" customWidth="1"/>
    <col min="6" max="6" width="0.5" customWidth="1"/>
  </cols>
  <sheetData>
    <row r="1" spans="1:6" ht="12.75" customHeight="1">
      <c r="A1" s="1092" t="str">
        <f>IF('Title Page'!$B$21="Example",'Title Page'!$B$30,"ASHRAE Standard 140-2010 Section 5.3 - HVAC Equipment Performance Tests CE300-CE545")</f>
        <v>ASHRAE Standard 140-2014, Informative Annex B16, Section B16.5.2</v>
      </c>
      <c r="B1" s="1092"/>
      <c r="C1" s="1092"/>
      <c r="D1" s="1092"/>
      <c r="E1" s="1092"/>
      <c r="F1" s="1092"/>
    </row>
    <row r="2" spans="1:6" ht="12.75" customHeight="1">
      <c r="A2" s="1092" t="str">
        <f>'Title Page'!$B$32</f>
        <v>Example Results for Section 5.3 - HVAC Equipment Performance Tests CE300-CE545</v>
      </c>
      <c r="B2" s="1092"/>
      <c r="C2" s="1092"/>
      <c r="D2" s="1092"/>
      <c r="E2" s="1092"/>
      <c r="F2" s="1092"/>
    </row>
    <row r="3" spans="1:6" ht="12.75" customHeight="1">
      <c r="A3" s="1092" t="str">
        <f>'Title Page'!$B$34</f>
        <v/>
      </c>
      <c r="B3" s="1092"/>
      <c r="C3" s="1092"/>
      <c r="D3" s="1092"/>
      <c r="E3" s="1092"/>
      <c r="F3" s="1092"/>
    </row>
    <row r="4" spans="1:6" ht="8.25" customHeight="1"/>
    <row r="5" spans="1:6">
      <c r="B5" s="1093" t="s">
        <v>678</v>
      </c>
      <c r="C5" s="1093"/>
      <c r="D5" s="1093"/>
      <c r="E5" s="1093"/>
    </row>
    <row r="6" spans="1:6" ht="6.75" customHeight="1" thickBot="1"/>
    <row r="7" spans="1:6" ht="18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1:6" ht="18" thickTop="1" thickBot="1">
      <c r="B8" s="979" t="s">
        <v>686</v>
      </c>
      <c r="C8" s="975" t="s">
        <v>878</v>
      </c>
      <c r="D8" s="1094" t="s">
        <v>812</v>
      </c>
      <c r="E8" s="982" t="s">
        <v>811</v>
      </c>
    </row>
    <row r="9" spans="1:6" ht="17" thickBot="1">
      <c r="B9" s="979" t="s">
        <v>687</v>
      </c>
      <c r="C9" s="975" t="s">
        <v>879</v>
      </c>
      <c r="D9" s="1086"/>
      <c r="E9" s="982" t="s">
        <v>813</v>
      </c>
    </row>
    <row r="10" spans="1:6" ht="17" thickBot="1">
      <c r="B10" s="979" t="s">
        <v>688</v>
      </c>
      <c r="C10" s="975" t="s">
        <v>814</v>
      </c>
      <c r="D10" s="1086"/>
      <c r="E10" s="982" t="s">
        <v>815</v>
      </c>
    </row>
    <row r="11" spans="1:6" ht="17" thickBot="1">
      <c r="B11" s="979" t="s">
        <v>689</v>
      </c>
      <c r="C11" s="975" t="s">
        <v>816</v>
      </c>
      <c r="D11" s="1086"/>
      <c r="E11" s="982" t="s">
        <v>817</v>
      </c>
    </row>
    <row r="12" spans="1:6" ht="17" thickBot="1">
      <c r="B12" s="979" t="s">
        <v>690</v>
      </c>
      <c r="C12" s="975" t="s">
        <v>818</v>
      </c>
      <c r="D12" s="1086"/>
      <c r="E12" s="982" t="s">
        <v>819</v>
      </c>
    </row>
    <row r="13" spans="1:6" ht="17" thickBot="1">
      <c r="B13" s="979" t="s">
        <v>691</v>
      </c>
      <c r="C13" s="975" t="s">
        <v>820</v>
      </c>
      <c r="D13" s="1086"/>
      <c r="E13" s="982" t="s">
        <v>821</v>
      </c>
    </row>
    <row r="14" spans="1:6" ht="17" thickBot="1">
      <c r="B14" s="979" t="s">
        <v>692</v>
      </c>
      <c r="C14" s="975" t="s">
        <v>822</v>
      </c>
      <c r="D14" s="1086"/>
      <c r="E14" s="982" t="s">
        <v>823</v>
      </c>
    </row>
    <row r="15" spans="1:6" ht="26.25" customHeight="1" thickBot="1">
      <c r="B15" s="979" t="s">
        <v>693</v>
      </c>
      <c r="C15" s="975" t="s">
        <v>2216</v>
      </c>
      <c r="D15" s="1086"/>
      <c r="E15" s="982" t="s">
        <v>824</v>
      </c>
    </row>
    <row r="16" spans="1:6" ht="17" thickBot="1">
      <c r="B16" s="979" t="s">
        <v>694</v>
      </c>
      <c r="C16" s="975" t="s">
        <v>825</v>
      </c>
      <c r="D16" s="1087"/>
      <c r="E16" s="982" t="s">
        <v>826</v>
      </c>
    </row>
    <row r="17" spans="2:5" ht="26.25" customHeight="1" thickBot="1">
      <c r="B17" s="979" t="s">
        <v>695</v>
      </c>
      <c r="C17" s="975" t="s">
        <v>827</v>
      </c>
      <c r="D17" s="1085" t="s">
        <v>880</v>
      </c>
      <c r="E17" s="982" t="s">
        <v>828</v>
      </c>
    </row>
    <row r="18" spans="2:5" ht="17" thickBot="1">
      <c r="B18" s="979" t="s">
        <v>696</v>
      </c>
      <c r="C18" s="975" t="s">
        <v>829</v>
      </c>
      <c r="D18" s="1086"/>
      <c r="E18" s="982" t="s">
        <v>830</v>
      </c>
    </row>
    <row r="19" spans="2:5" ht="17" thickBot="1">
      <c r="B19" s="979" t="s">
        <v>697</v>
      </c>
      <c r="C19" s="975" t="s">
        <v>831</v>
      </c>
      <c r="D19" s="1086"/>
      <c r="E19" s="982" t="s">
        <v>832</v>
      </c>
    </row>
    <row r="20" spans="2:5" ht="17" thickBot="1">
      <c r="B20" s="979" t="s">
        <v>698</v>
      </c>
      <c r="C20" s="975" t="s">
        <v>833</v>
      </c>
      <c r="D20" s="1086"/>
      <c r="E20" s="982" t="s">
        <v>834</v>
      </c>
    </row>
    <row r="21" spans="2:5" ht="17" thickBot="1">
      <c r="B21" s="979" t="s">
        <v>699</v>
      </c>
      <c r="C21" s="975" t="s">
        <v>835</v>
      </c>
      <c r="D21" s="1086"/>
      <c r="E21" s="982" t="s">
        <v>836</v>
      </c>
    </row>
    <row r="22" spans="2:5" ht="17" thickBot="1">
      <c r="B22" s="979" t="s">
        <v>700</v>
      </c>
      <c r="C22" s="975" t="s">
        <v>837</v>
      </c>
      <c r="D22" s="1087"/>
      <c r="E22" s="982" t="s">
        <v>838</v>
      </c>
    </row>
    <row r="23" spans="2:5" ht="17" thickBot="1">
      <c r="B23" s="1089" t="s">
        <v>701</v>
      </c>
      <c r="C23" s="975" t="s">
        <v>839</v>
      </c>
      <c r="D23" s="1085" t="s">
        <v>841</v>
      </c>
      <c r="E23" s="982" t="s">
        <v>840</v>
      </c>
    </row>
    <row r="24" spans="2:5" ht="17" thickBot="1">
      <c r="B24" s="1090"/>
      <c r="C24" s="975" t="s">
        <v>842</v>
      </c>
      <c r="D24" s="1086"/>
      <c r="E24" s="982" t="s">
        <v>843</v>
      </c>
    </row>
    <row r="25" spans="2:5" ht="17" thickBot="1">
      <c r="B25" s="1090"/>
      <c r="C25" s="975" t="s">
        <v>844</v>
      </c>
      <c r="D25" s="1086"/>
      <c r="E25" s="982" t="s">
        <v>845</v>
      </c>
    </row>
    <row r="26" spans="2:5" ht="17" thickBot="1">
      <c r="B26" s="1090"/>
      <c r="C26" s="975" t="s">
        <v>846</v>
      </c>
      <c r="D26" s="1086"/>
      <c r="E26" s="982" t="s">
        <v>847</v>
      </c>
    </row>
    <row r="27" spans="2:5" ht="17" thickBot="1">
      <c r="B27" s="1090"/>
      <c r="C27" s="975" t="s">
        <v>848</v>
      </c>
      <c r="D27" s="1086"/>
      <c r="E27" s="982" t="s">
        <v>849</v>
      </c>
    </row>
    <row r="28" spans="2:5" ht="17" thickBot="1">
      <c r="B28" s="1090"/>
      <c r="C28" s="975" t="s">
        <v>850</v>
      </c>
      <c r="D28" s="1086"/>
      <c r="E28" s="982" t="s">
        <v>851</v>
      </c>
    </row>
    <row r="29" spans="2:5" ht="17" thickBot="1">
      <c r="B29" s="1090"/>
      <c r="C29" s="975" t="s">
        <v>852</v>
      </c>
      <c r="D29" s="1086"/>
      <c r="E29" s="982" t="s">
        <v>853</v>
      </c>
    </row>
    <row r="30" spans="2:5" ht="17" thickBot="1">
      <c r="B30" s="1091"/>
      <c r="C30" s="975" t="s">
        <v>2211</v>
      </c>
      <c r="D30" s="1087"/>
      <c r="E30" s="982" t="s">
        <v>854</v>
      </c>
    </row>
    <row r="31" spans="2:5" ht="17" thickBot="1">
      <c r="B31" s="979" t="s">
        <v>702</v>
      </c>
      <c r="C31" s="975" t="s">
        <v>855</v>
      </c>
      <c r="D31" s="1085" t="s">
        <v>857</v>
      </c>
      <c r="E31" s="982" t="s">
        <v>856</v>
      </c>
    </row>
    <row r="32" spans="2:5" ht="17" thickBot="1">
      <c r="B32" s="979" t="s">
        <v>703</v>
      </c>
      <c r="C32" s="975" t="s">
        <v>858</v>
      </c>
      <c r="D32" s="1086"/>
      <c r="E32" s="982" t="s">
        <v>859</v>
      </c>
    </row>
    <row r="33" spans="2:5" ht="17" thickBot="1">
      <c r="B33" s="979" t="s">
        <v>704</v>
      </c>
      <c r="C33" s="975" t="s">
        <v>860</v>
      </c>
      <c r="D33" s="1086"/>
      <c r="E33" s="982" t="s">
        <v>861</v>
      </c>
    </row>
    <row r="34" spans="2:5" ht="17" thickBot="1">
      <c r="B34" s="979" t="s">
        <v>705</v>
      </c>
      <c r="C34" s="975" t="s">
        <v>862</v>
      </c>
      <c r="D34" s="1086"/>
      <c r="E34" s="982" t="s">
        <v>863</v>
      </c>
    </row>
    <row r="35" spans="2:5" ht="17" thickBot="1">
      <c r="B35" s="979" t="s">
        <v>706</v>
      </c>
      <c r="C35" s="975" t="s">
        <v>864</v>
      </c>
      <c r="D35" s="1086"/>
      <c r="E35" s="982" t="s">
        <v>865</v>
      </c>
    </row>
    <row r="36" spans="2:5" ht="17" thickBot="1">
      <c r="B36" s="979" t="s">
        <v>707</v>
      </c>
      <c r="C36" s="975" t="s">
        <v>866</v>
      </c>
      <c r="D36" s="1086"/>
      <c r="E36" s="982" t="s">
        <v>867</v>
      </c>
    </row>
    <row r="37" spans="2:5" ht="17" thickBot="1">
      <c r="B37" s="979" t="s">
        <v>708</v>
      </c>
      <c r="C37" s="975" t="s">
        <v>2217</v>
      </c>
      <c r="D37" s="1086"/>
      <c r="E37" s="982" t="s">
        <v>868</v>
      </c>
    </row>
    <row r="38" spans="2:5" ht="17" thickBot="1">
      <c r="B38" s="979" t="s">
        <v>709</v>
      </c>
      <c r="C38" s="975" t="s">
        <v>2218</v>
      </c>
      <c r="D38" s="1086"/>
      <c r="E38" s="982" t="s">
        <v>869</v>
      </c>
    </row>
    <row r="39" spans="2:5" ht="17" thickBot="1">
      <c r="B39" s="979" t="s">
        <v>710</v>
      </c>
      <c r="C39" s="975" t="s">
        <v>870</v>
      </c>
      <c r="D39" s="1086"/>
      <c r="E39" s="982" t="s">
        <v>871</v>
      </c>
    </row>
    <row r="40" spans="2:5" ht="17" thickBot="1">
      <c r="B40" s="979" t="s">
        <v>711</v>
      </c>
      <c r="C40" s="975" t="s">
        <v>872</v>
      </c>
      <c r="D40" s="1086"/>
      <c r="E40" s="982" t="s">
        <v>873</v>
      </c>
    </row>
    <row r="41" spans="2:5" ht="17" thickBot="1">
      <c r="B41" s="979" t="s">
        <v>712</v>
      </c>
      <c r="C41" s="975" t="s">
        <v>874</v>
      </c>
      <c r="D41" s="1086"/>
      <c r="E41" s="982" t="s">
        <v>875</v>
      </c>
    </row>
    <row r="42" spans="2:5" ht="17" thickBot="1">
      <c r="B42" s="980" t="s">
        <v>713</v>
      </c>
      <c r="C42" s="976" t="s">
        <v>876</v>
      </c>
      <c r="D42" s="1088"/>
      <c r="E42" s="983" t="s">
        <v>877</v>
      </c>
    </row>
    <row r="43" spans="2:5" ht="17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>
    <pageSetUpPr fitToPage="1"/>
  </sheetPr>
  <dimension ref="A1:E60"/>
  <sheetViews>
    <sheetView workbookViewId="0">
      <selection activeCell="A6" sqref="A6"/>
    </sheetView>
  </sheetViews>
  <sheetFormatPr baseColWidth="10" defaultColWidth="8.625" defaultRowHeight="16" x14ac:dyDescent="0"/>
  <cols>
    <col min="1" max="1" width="0.5" customWidth="1"/>
    <col min="2" max="2" width="7.75" customWidth="1"/>
    <col min="3" max="3" width="55" customWidth="1"/>
    <col min="4" max="4" width="19.5" customWidth="1"/>
    <col min="5" max="5" width="0.25" customWidth="1"/>
  </cols>
  <sheetData>
    <row r="1" spans="1:5" ht="12.75" customHeight="1">
      <c r="A1" s="1092" t="str">
        <f>IF('Title Page'!$B$21="Example",'Title Page'!$B$30,"ASHRAE Standard 140-2010 Section 5.3 - HVAC Equipment Performance Tests CE300-CE545")</f>
        <v>ASHRAE Standard 140-2014, Informative Annex B16, Section B16.5.2</v>
      </c>
      <c r="B1" s="1092"/>
      <c r="C1" s="1092"/>
      <c r="D1" s="1092"/>
      <c r="E1" s="1092"/>
    </row>
    <row r="2" spans="1:5" ht="12.75" customHeight="1">
      <c r="A2" s="1092" t="str">
        <f>'Title Page'!$B$32</f>
        <v>Example Results for Section 5.3 - HVAC Equipment Performance Tests CE300-CE545</v>
      </c>
      <c r="B2" s="1092"/>
      <c r="C2" s="1092"/>
      <c r="D2" s="1092"/>
      <c r="E2" s="1092"/>
    </row>
    <row r="3" spans="1:5" ht="12.75" customHeight="1">
      <c r="A3" s="1092" t="str">
        <f>'Title Page'!$B$34</f>
        <v/>
      </c>
      <c r="B3" s="1092"/>
      <c r="C3" s="1092"/>
      <c r="D3" s="1092"/>
      <c r="E3" s="1092"/>
    </row>
    <row r="4" spans="1:5" ht="30" customHeight="1"/>
    <row r="5" spans="1:5">
      <c r="B5" s="1095" t="s">
        <v>683</v>
      </c>
      <c r="C5" s="1095"/>
      <c r="D5" s="1095"/>
    </row>
    <row r="6" spans="1:5" ht="6.75" customHeight="1" thickBot="1"/>
    <row r="7" spans="1:5" ht="14.25" customHeight="1" thickTop="1" thickBot="1">
      <c r="B7" s="915" t="s">
        <v>684</v>
      </c>
      <c r="C7" s="916" t="s">
        <v>685</v>
      </c>
      <c r="D7" s="917" t="s">
        <v>681</v>
      </c>
    </row>
    <row r="8" spans="1:5" ht="17" thickTop="1">
      <c r="B8" s="922" t="s">
        <v>686</v>
      </c>
      <c r="C8" s="923" t="s">
        <v>785</v>
      </c>
      <c r="D8" s="924" t="s">
        <v>606</v>
      </c>
    </row>
    <row r="9" spans="1:5">
      <c r="B9" s="918" t="s">
        <v>687</v>
      </c>
      <c r="C9" s="919" t="s">
        <v>2212</v>
      </c>
      <c r="D9" s="925" t="s">
        <v>607</v>
      </c>
    </row>
    <row r="10" spans="1:5">
      <c r="B10" s="918" t="s">
        <v>688</v>
      </c>
      <c r="C10" s="919" t="s">
        <v>786</v>
      </c>
      <c r="D10" s="925" t="s">
        <v>608</v>
      </c>
    </row>
    <row r="11" spans="1:5" ht="23.25" customHeight="1">
      <c r="B11" s="918" t="s">
        <v>689</v>
      </c>
      <c r="C11" s="919" t="s">
        <v>801</v>
      </c>
      <c r="D11" s="925" t="s">
        <v>609</v>
      </c>
    </row>
    <row r="12" spans="1:5">
      <c r="B12" s="918" t="s">
        <v>690</v>
      </c>
      <c r="C12" s="919" t="s">
        <v>787</v>
      </c>
      <c r="D12" s="925" t="s">
        <v>610</v>
      </c>
    </row>
    <row r="13" spans="1:5" ht="27" customHeight="1">
      <c r="B13" s="918" t="s">
        <v>691</v>
      </c>
      <c r="C13" s="919" t="s">
        <v>800</v>
      </c>
      <c r="D13" s="925" t="s">
        <v>611</v>
      </c>
    </row>
    <row r="14" spans="1:5">
      <c r="B14" s="918" t="s">
        <v>692</v>
      </c>
      <c r="C14" s="919" t="s">
        <v>799</v>
      </c>
      <c r="D14" s="925" t="s">
        <v>612</v>
      </c>
    </row>
    <row r="15" spans="1:5">
      <c r="B15" s="918" t="s">
        <v>693</v>
      </c>
      <c r="C15" s="919" t="s">
        <v>797</v>
      </c>
      <c r="D15" s="925" t="s">
        <v>613</v>
      </c>
    </row>
    <row r="16" spans="1:5" ht="24.75" customHeight="1">
      <c r="B16" s="918" t="s">
        <v>694</v>
      </c>
      <c r="C16" s="919" t="s">
        <v>798</v>
      </c>
      <c r="D16" s="925" t="s">
        <v>614</v>
      </c>
    </row>
    <row r="17" spans="2:4" ht="24">
      <c r="B17" s="918" t="s">
        <v>695</v>
      </c>
      <c r="C17" s="919" t="s">
        <v>658</v>
      </c>
      <c r="D17" s="925" t="s">
        <v>615</v>
      </c>
    </row>
    <row r="18" spans="2:4">
      <c r="B18" s="918" t="s">
        <v>696</v>
      </c>
      <c r="C18" s="919" t="s">
        <v>759</v>
      </c>
      <c r="D18" s="925" t="s">
        <v>616</v>
      </c>
    </row>
    <row r="19" spans="2:4">
      <c r="B19" s="918" t="s">
        <v>697</v>
      </c>
      <c r="C19" s="919" t="s">
        <v>760</v>
      </c>
      <c r="D19" s="925" t="s">
        <v>617</v>
      </c>
    </row>
    <row r="20" spans="2:4">
      <c r="B20" s="918" t="s">
        <v>698</v>
      </c>
      <c r="C20" s="919" t="s">
        <v>788</v>
      </c>
      <c r="D20" s="925" t="s">
        <v>618</v>
      </c>
    </row>
    <row r="21" spans="2:4">
      <c r="B21" s="918" t="s">
        <v>699</v>
      </c>
      <c r="C21" s="919" t="s">
        <v>761</v>
      </c>
      <c r="D21" s="925" t="s">
        <v>619</v>
      </c>
    </row>
    <row r="22" spans="2:4">
      <c r="B22" s="918" t="s">
        <v>700</v>
      </c>
      <c r="C22" s="919" t="s">
        <v>789</v>
      </c>
      <c r="D22" s="925" t="s">
        <v>620</v>
      </c>
    </row>
    <row r="23" spans="2:4">
      <c r="B23" s="918" t="s">
        <v>701</v>
      </c>
      <c r="C23" s="919" t="s">
        <v>762</v>
      </c>
      <c r="D23" s="925" t="s">
        <v>621</v>
      </c>
    </row>
    <row r="24" spans="2:4">
      <c r="B24" s="918" t="s">
        <v>702</v>
      </c>
      <c r="C24" s="919" t="s">
        <v>763</v>
      </c>
      <c r="D24" s="925" t="s">
        <v>622</v>
      </c>
    </row>
    <row r="25" spans="2:4">
      <c r="B25" s="918" t="s">
        <v>703</v>
      </c>
      <c r="C25" s="919" t="s">
        <v>764</v>
      </c>
      <c r="D25" s="925" t="s">
        <v>623</v>
      </c>
    </row>
    <row r="26" spans="2:4">
      <c r="B26" s="918" t="s">
        <v>704</v>
      </c>
      <c r="C26" s="919" t="s">
        <v>765</v>
      </c>
      <c r="D26" s="925" t="s">
        <v>624</v>
      </c>
    </row>
    <row r="27" spans="2:4">
      <c r="B27" s="918" t="s">
        <v>705</v>
      </c>
      <c r="C27" s="919" t="s">
        <v>790</v>
      </c>
      <c r="D27" s="925" t="s">
        <v>625</v>
      </c>
    </row>
    <row r="28" spans="2:4">
      <c r="B28" s="918" t="s">
        <v>706</v>
      </c>
      <c r="C28" s="919" t="s">
        <v>766</v>
      </c>
      <c r="D28" s="925" t="s">
        <v>626</v>
      </c>
    </row>
    <row r="29" spans="2:4">
      <c r="B29" s="918" t="s">
        <v>707</v>
      </c>
      <c r="C29" s="919" t="s">
        <v>767</v>
      </c>
      <c r="D29" s="925" t="s">
        <v>627</v>
      </c>
    </row>
    <row r="30" spans="2:4">
      <c r="B30" s="918" t="s">
        <v>708</v>
      </c>
      <c r="C30" s="919" t="s">
        <v>768</v>
      </c>
      <c r="D30" s="925" t="s">
        <v>628</v>
      </c>
    </row>
    <row r="31" spans="2:4">
      <c r="B31" s="918" t="s">
        <v>709</v>
      </c>
      <c r="C31" s="919" t="s">
        <v>769</v>
      </c>
      <c r="D31" s="925" t="s">
        <v>629</v>
      </c>
    </row>
    <row r="32" spans="2:4">
      <c r="B32" s="918" t="s">
        <v>710</v>
      </c>
      <c r="C32" s="919" t="s">
        <v>770</v>
      </c>
      <c r="D32" s="925" t="s">
        <v>630</v>
      </c>
    </row>
    <row r="33" spans="2:4">
      <c r="B33" s="918" t="s">
        <v>711</v>
      </c>
      <c r="C33" s="919" t="s">
        <v>771</v>
      </c>
      <c r="D33" s="925" t="s">
        <v>631</v>
      </c>
    </row>
    <row r="34" spans="2:4">
      <c r="B34" s="918" t="s">
        <v>712</v>
      </c>
      <c r="C34" s="919" t="s">
        <v>791</v>
      </c>
      <c r="D34" s="925" t="s">
        <v>632</v>
      </c>
    </row>
    <row r="35" spans="2:4">
      <c r="B35" s="918" t="s">
        <v>713</v>
      </c>
      <c r="C35" s="919" t="s">
        <v>772</v>
      </c>
      <c r="D35" s="925" t="s">
        <v>633</v>
      </c>
    </row>
    <row r="36" spans="2:4">
      <c r="B36" s="918" t="s">
        <v>714</v>
      </c>
      <c r="C36" s="919" t="s">
        <v>792</v>
      </c>
      <c r="D36" s="925" t="s">
        <v>634</v>
      </c>
    </row>
    <row r="37" spans="2:4">
      <c r="B37" s="918" t="s">
        <v>715</v>
      </c>
      <c r="C37" s="919" t="s">
        <v>773</v>
      </c>
      <c r="D37" s="925" t="s">
        <v>635</v>
      </c>
    </row>
    <row r="38" spans="2:4">
      <c r="B38" s="918" t="s">
        <v>716</v>
      </c>
      <c r="C38" s="919" t="s">
        <v>774</v>
      </c>
      <c r="D38" s="925" t="s">
        <v>636</v>
      </c>
    </row>
    <row r="39" spans="2:4">
      <c r="B39" s="918" t="s">
        <v>717</v>
      </c>
      <c r="C39" s="919" t="s">
        <v>775</v>
      </c>
      <c r="D39" s="925" t="s">
        <v>637</v>
      </c>
    </row>
    <row r="40" spans="2:4">
      <c r="B40" s="918" t="s">
        <v>718</v>
      </c>
      <c r="C40" s="919" t="s">
        <v>776</v>
      </c>
      <c r="D40" s="925" t="s">
        <v>638</v>
      </c>
    </row>
    <row r="41" spans="2:4">
      <c r="B41" s="918" t="s">
        <v>719</v>
      </c>
      <c r="C41" s="919" t="s">
        <v>777</v>
      </c>
      <c r="D41" s="925" t="s">
        <v>639</v>
      </c>
    </row>
    <row r="42" spans="2:4">
      <c r="B42" s="918" t="s">
        <v>720</v>
      </c>
      <c r="C42" s="919" t="s">
        <v>793</v>
      </c>
      <c r="D42" s="925" t="s">
        <v>640</v>
      </c>
    </row>
    <row r="43" spans="2:4">
      <c r="B43" s="918" t="s">
        <v>721</v>
      </c>
      <c r="C43" s="919" t="s">
        <v>778</v>
      </c>
      <c r="D43" s="925" t="s">
        <v>641</v>
      </c>
    </row>
    <row r="44" spans="2:4">
      <c r="B44" s="918" t="s">
        <v>722</v>
      </c>
      <c r="C44" s="919" t="s">
        <v>779</v>
      </c>
      <c r="D44" s="925" t="s">
        <v>642</v>
      </c>
    </row>
    <row r="45" spans="2:4">
      <c r="B45" s="918" t="s">
        <v>723</v>
      </c>
      <c r="C45" s="919" t="s">
        <v>780</v>
      </c>
      <c r="D45" s="925" t="s">
        <v>643</v>
      </c>
    </row>
    <row r="46" spans="2:4">
      <c r="B46" s="918" t="s">
        <v>724</v>
      </c>
      <c r="C46" s="919" t="s">
        <v>781</v>
      </c>
      <c r="D46" s="925" t="s">
        <v>644</v>
      </c>
    </row>
    <row r="47" spans="2:4">
      <c r="B47" s="918" t="s">
        <v>725</v>
      </c>
      <c r="C47" s="919" t="s">
        <v>794</v>
      </c>
      <c r="D47" s="925" t="s">
        <v>645</v>
      </c>
    </row>
    <row r="48" spans="2:4">
      <c r="B48" s="918" t="s">
        <v>726</v>
      </c>
      <c r="C48" s="919" t="s">
        <v>795</v>
      </c>
      <c r="D48" s="925" t="s">
        <v>646</v>
      </c>
    </row>
    <row r="49" spans="2:4">
      <c r="B49" s="918" t="s">
        <v>727</v>
      </c>
      <c r="C49" s="919" t="s">
        <v>796</v>
      </c>
      <c r="D49" s="925" t="s">
        <v>647</v>
      </c>
    </row>
    <row r="50" spans="2:4">
      <c r="B50" s="918" t="s">
        <v>728</v>
      </c>
      <c r="C50" s="919" t="s">
        <v>783</v>
      </c>
      <c r="D50" s="925" t="s">
        <v>648</v>
      </c>
    </row>
    <row r="51" spans="2:4">
      <c r="B51" s="918" t="s">
        <v>729</v>
      </c>
      <c r="C51" s="919" t="s">
        <v>782</v>
      </c>
      <c r="D51" s="925" t="s">
        <v>649</v>
      </c>
    </row>
    <row r="52" spans="2:4">
      <c r="B52" s="918" t="s">
        <v>730</v>
      </c>
      <c r="C52" s="919" t="s">
        <v>784</v>
      </c>
      <c r="D52" s="925" t="s">
        <v>650</v>
      </c>
    </row>
    <row r="53" spans="2:4">
      <c r="B53" s="918" t="s">
        <v>731</v>
      </c>
      <c r="C53" s="919" t="s">
        <v>758</v>
      </c>
      <c r="D53" s="925" t="s">
        <v>651</v>
      </c>
    </row>
    <row r="54" spans="2:4">
      <c r="B54" s="918" t="s">
        <v>732</v>
      </c>
      <c r="C54" s="919" t="s">
        <v>752</v>
      </c>
      <c r="D54" s="925" t="s">
        <v>652</v>
      </c>
    </row>
    <row r="55" spans="2:4">
      <c r="B55" s="918" t="s">
        <v>733</v>
      </c>
      <c r="C55" s="919" t="s">
        <v>753</v>
      </c>
      <c r="D55" s="925" t="s">
        <v>653</v>
      </c>
    </row>
    <row r="56" spans="2:4">
      <c r="B56" s="918" t="s">
        <v>734</v>
      </c>
      <c r="C56" s="919" t="s">
        <v>754</v>
      </c>
      <c r="D56" s="925" t="s">
        <v>654</v>
      </c>
    </row>
    <row r="57" spans="2:4">
      <c r="B57" s="918" t="s">
        <v>735</v>
      </c>
      <c r="C57" s="919" t="s">
        <v>755</v>
      </c>
      <c r="D57" s="925" t="s">
        <v>655</v>
      </c>
    </row>
    <row r="58" spans="2:4">
      <c r="B58" s="918" t="s">
        <v>736</v>
      </c>
      <c r="C58" s="919" t="s">
        <v>756</v>
      </c>
      <c r="D58" s="925" t="s">
        <v>656</v>
      </c>
    </row>
    <row r="59" spans="2:4" ht="17" thickBot="1">
      <c r="B59" s="920" t="s">
        <v>737</v>
      </c>
      <c r="C59" s="921" t="s">
        <v>757</v>
      </c>
      <c r="D59" s="926" t="s">
        <v>657</v>
      </c>
    </row>
    <row r="60" spans="2:4" ht="17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7" enableFormatConditionsCalculation="0">
    <pageSetUpPr fitToPage="1"/>
  </sheetPr>
  <dimension ref="B1:R703"/>
  <sheetViews>
    <sheetView defaultGridColor="0" colorId="22" workbookViewId="0">
      <selection activeCell="A6" sqref="A6"/>
    </sheetView>
  </sheetViews>
  <sheetFormatPr baseColWidth="10" defaultColWidth="9.625" defaultRowHeight="15" x14ac:dyDescent="0"/>
  <cols>
    <col min="1" max="1" width="0.75" style="434" customWidth="1"/>
    <col min="2" max="2" width="10.625" style="434" customWidth="1"/>
    <col min="3" max="3" width="6.875" style="434" bestFit="1" customWidth="1"/>
    <col min="4" max="4" width="6.875" style="434" customWidth="1"/>
    <col min="5" max="7" width="8" style="434" customWidth="1"/>
    <col min="8" max="8" width="7" style="434" customWidth="1"/>
    <col min="9" max="9" width="2.5" style="434" customWidth="1"/>
    <col min="10" max="12" width="6.75" style="434" customWidth="1"/>
    <col min="13" max="13" width="7.25" style="434" customWidth="1"/>
    <col min="14" max="14" width="0.75" style="434" customWidth="1"/>
    <col min="15" max="15" width="9.75" style="731" customWidth="1"/>
    <col min="16" max="17" width="6.875" style="434" customWidth="1"/>
    <col min="18" max="18" width="24.875" style="434" bestFit="1" customWidth="1"/>
    <col min="19" max="16384" width="9.625" style="434"/>
  </cols>
  <sheetData>
    <row r="1" spans="2:17" ht="12.75" customHeight="1">
      <c r="B1" s="1092" t="str">
        <f>'Title Page'!$B$30</f>
        <v>ASHRAE Standard 140-2014, Informative Annex B16, Section B16.5.2</v>
      </c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</row>
    <row r="2" spans="2:17" ht="12.75" customHeight="1">
      <c r="B2" s="1092" t="str">
        <f>'Title Page'!$B$32</f>
        <v>Example Results for Section 5.3 - HVAC Equipment Performance Tests CE300-CE545</v>
      </c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</row>
    <row r="3" spans="2:17" ht="12.75" customHeight="1">
      <c r="B3" s="1092" t="str">
        <f>'Title Page'!$B$34</f>
        <v/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  <c r="P3" s="732"/>
      <c r="Q3" s="732"/>
    </row>
    <row r="4" spans="2:17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2:17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7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96" t="s">
        <v>23</v>
      </c>
      <c r="K8" s="1097"/>
      <c r="L8" s="1097"/>
      <c r="M8" s="1098"/>
      <c r="N8" s="740"/>
      <c r="O8" s="741"/>
    </row>
    <row r="9" spans="2:17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OS</v>
      </c>
    </row>
    <row r="10" spans="2:17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NREL</v>
      </c>
    </row>
    <row r="11" spans="2:17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>
        <f>A!H140</f>
        <v>34997.782850431497</v>
      </c>
    </row>
    <row r="12" spans="2:17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>
        <f>A!H141</f>
        <v>39393.138871772615</v>
      </c>
    </row>
    <row r="13" spans="2:17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>
        <f>A!H142</f>
        <v>39325.153538822175</v>
      </c>
    </row>
    <row r="14" spans="2:17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>
        <f>A!H143</f>
        <v>40421.83262334366</v>
      </c>
    </row>
    <row r="15" spans="2:17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>
        <f>A!H144</f>
        <v>40023.367585656488</v>
      </c>
    </row>
    <row r="16" spans="2:17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>
        <f>A!H145</f>
        <v>31355.340879914918</v>
      </c>
    </row>
    <row r="17" spans="2:17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>
        <f>A!H146</f>
        <v>54912.288316025653</v>
      </c>
    </row>
    <row r="18" spans="2:17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>
        <f>A!H147</f>
        <v>30732.144793916759</v>
      </c>
    </row>
    <row r="19" spans="2:17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>
        <f>A!H148</f>
        <v>30732.144793916759</v>
      </c>
    </row>
    <row r="20" spans="2:17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>
        <f>A!H149</f>
        <v>32895.17124808114</v>
      </c>
    </row>
    <row r="21" spans="2:17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>
        <f>A!H150</f>
        <v>32069.005609284963</v>
      </c>
    </row>
    <row r="22" spans="2:17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>
        <f>A!H151</f>
        <v>33232.179162841763</v>
      </c>
    </row>
    <row r="23" spans="2:17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>
        <f>A!H152</f>
        <v>23053.414210332543</v>
      </c>
    </row>
    <row r="24" spans="2:17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>
        <f>A!H153</f>
        <v>18030.777835579152</v>
      </c>
    </row>
    <row r="25" spans="2:17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>
        <f>A!H154</f>
        <v>35791.072551083089</v>
      </c>
    </row>
    <row r="26" spans="2:17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>
        <f>A!H155</f>
        <v>25788.215194031163</v>
      </c>
    </row>
    <row r="27" spans="2:17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>
        <f>A!H156</f>
        <v>24362.730551355835</v>
      </c>
    </row>
    <row r="28" spans="2:17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>
        <f>A!H157</f>
        <v>20760.960949552937</v>
      </c>
    </row>
    <row r="29" spans="2:17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>
        <f>A!H158</f>
        <v>17994.22636104533</v>
      </c>
    </row>
    <row r="30" spans="2:17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>
        <f>A!H159</f>
        <v>20111.383107579466</v>
      </c>
    </row>
    <row r="31" spans="2:17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>
        <f>A!H160</f>
        <v>16592.710398387622</v>
      </c>
    </row>
    <row r="32" spans="2:17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96" t="s">
        <v>23</v>
      </c>
      <c r="K32" s="1097"/>
      <c r="L32" s="1097"/>
      <c r="M32" s="1098"/>
      <c r="N32" s="760"/>
      <c r="O32" s="769"/>
      <c r="P32" s="770"/>
      <c r="Q32" s="770"/>
    </row>
    <row r="33" spans="2:17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OS</v>
      </c>
      <c r="P33" s="770"/>
      <c r="Q33" s="770"/>
    </row>
    <row r="34" spans="2:17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NREL</v>
      </c>
      <c r="P34" s="770"/>
      <c r="Q34" s="770"/>
    </row>
    <row r="35" spans="2:17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 t="str">
        <f>A!H170</f>
        <v/>
      </c>
      <c r="P35" s="770"/>
      <c r="Q35" s="770"/>
    </row>
    <row r="36" spans="2:17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 t="str">
        <f>A!H171</f>
        <v/>
      </c>
      <c r="P36" s="770"/>
      <c r="Q36" s="770"/>
    </row>
    <row r="37" spans="2:17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 t="str">
        <f>A!H172</f>
        <v/>
      </c>
      <c r="P37" s="770"/>
      <c r="Q37" s="770"/>
    </row>
    <row r="38" spans="2:17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 t="str">
        <f>A!H173</f>
        <v/>
      </c>
      <c r="P38" s="770"/>
      <c r="Q38" s="770"/>
    </row>
    <row r="39" spans="2:17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 t="str">
        <f>A!H174</f>
        <v/>
      </c>
      <c r="P39" s="770"/>
      <c r="Q39" s="770"/>
    </row>
    <row r="40" spans="2:17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 t="str">
        <f>A!H175</f>
        <v/>
      </c>
      <c r="P40" s="770"/>
      <c r="Q40" s="770"/>
    </row>
    <row r="41" spans="2:17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 t="str">
        <f>A!H176</f>
        <v/>
      </c>
      <c r="P41" s="770"/>
      <c r="Q41" s="770"/>
    </row>
    <row r="42" spans="2:17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 t="str">
        <f>A!H177</f>
        <v/>
      </c>
      <c r="P42" s="770"/>
      <c r="Q42" s="770"/>
    </row>
    <row r="43" spans="2:17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 t="str">
        <f>A!H178</f>
        <v/>
      </c>
      <c r="P43" s="770"/>
      <c r="Q43" s="770"/>
    </row>
    <row r="44" spans="2:17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 t="str">
        <f>A!H179</f>
        <v/>
      </c>
      <c r="P44" s="770"/>
      <c r="Q44" s="770"/>
    </row>
    <row r="45" spans="2:17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 t="str">
        <f>A!H180</f>
        <v/>
      </c>
      <c r="P45" s="770"/>
      <c r="Q45" s="770"/>
    </row>
    <row r="46" spans="2:17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 t="str">
        <f>A!H181</f>
        <v/>
      </c>
      <c r="P46" s="770"/>
      <c r="Q46" s="770"/>
    </row>
    <row r="47" spans="2:17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 t="str">
        <f>A!H182</f>
        <v/>
      </c>
      <c r="P47" s="770"/>
      <c r="Q47" s="770"/>
    </row>
    <row r="48" spans="2:17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 t="str">
        <f>A!H183</f>
        <v/>
      </c>
      <c r="P48" s="770"/>
      <c r="Q48" s="770"/>
    </row>
    <row r="49" spans="2:17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 t="str">
        <f>A!H184</f>
        <v/>
      </c>
      <c r="P49" s="770"/>
      <c r="Q49" s="770"/>
    </row>
    <row r="50" spans="2:17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 t="str">
        <f>A!H185</f>
        <v/>
      </c>
      <c r="P50" s="770"/>
      <c r="Q50" s="770"/>
    </row>
    <row r="51" spans="2:17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 t="str">
        <f>A!H186</f>
        <v/>
      </c>
      <c r="P51" s="770"/>
      <c r="Q51" s="770"/>
    </row>
    <row r="52" spans="2:17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 t="str">
        <f>A!H187</f>
        <v/>
      </c>
      <c r="P52" s="770"/>
      <c r="Q52" s="770"/>
    </row>
    <row r="53" spans="2:17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 t="str">
        <f>A!H188</f>
        <v/>
      </c>
      <c r="P53" s="770"/>
      <c r="Q53" s="770"/>
    </row>
    <row r="54" spans="2:17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 t="str">
        <f>A!H189</f>
        <v/>
      </c>
      <c r="P54" s="770"/>
      <c r="Q54" s="770"/>
    </row>
    <row r="55" spans="2:17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 t="str">
        <f>A!H190</f>
        <v/>
      </c>
      <c r="P55" s="770"/>
      <c r="Q55" s="770"/>
    </row>
    <row r="56" spans="2:17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ht="15" customHeight="1" thickBot="1">
      <c r="B57" s="734" t="s">
        <v>882</v>
      </c>
      <c r="P57" s="770"/>
      <c r="Q57" s="770"/>
    </row>
    <row r="58" spans="2:17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96" t="s">
        <v>23</v>
      </c>
      <c r="K58" s="1097"/>
      <c r="L58" s="1097"/>
      <c r="M58" s="1098"/>
      <c r="N58" s="760"/>
      <c r="O58" s="741"/>
      <c r="P58" s="770"/>
      <c r="Q58" s="770"/>
    </row>
    <row r="59" spans="2:17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OS</v>
      </c>
      <c r="P59" s="770"/>
      <c r="Q59" s="770"/>
    </row>
    <row r="60" spans="2:17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NREL</v>
      </c>
      <c r="P60" s="770"/>
      <c r="Q60" s="770"/>
    </row>
    <row r="61" spans="2:17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>
        <f>A!H230</f>
        <v>10862.091928959257</v>
      </c>
      <c r="P61" s="770"/>
      <c r="Q61" s="770"/>
    </row>
    <row r="62" spans="2:17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>
        <f>A!H231</f>
        <v>10862.091928959257</v>
      </c>
      <c r="P62" s="770"/>
      <c r="Q62" s="770"/>
    </row>
    <row r="63" spans="2:17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>
        <f>A!H232</f>
        <v>10862.091928959257</v>
      </c>
      <c r="P63" s="770"/>
      <c r="Q63" s="770"/>
    </row>
    <row r="64" spans="2:17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>
        <f>A!H233</f>
        <v>10862.091928959257</v>
      </c>
      <c r="P64" s="770"/>
      <c r="Q64" s="770"/>
    </row>
    <row r="65" spans="2:17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>
        <f>A!H234</f>
        <v>10862.091928959257</v>
      </c>
      <c r="P65" s="770"/>
      <c r="Q65" s="770"/>
    </row>
    <row r="66" spans="2:17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>
        <f>A!H235</f>
        <v>10862.091928959257</v>
      </c>
      <c r="P66" s="770"/>
      <c r="Q66" s="770"/>
    </row>
    <row r="67" spans="2:17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>
        <f>A!H236</f>
        <v>10862.091928959257</v>
      </c>
      <c r="P67" s="770"/>
      <c r="Q67" s="770"/>
    </row>
    <row r="68" spans="2:17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>
        <f>A!H237</f>
        <v>10862.091928959257</v>
      </c>
      <c r="P68" s="770"/>
      <c r="Q68" s="770"/>
    </row>
    <row r="69" spans="2:17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>
        <f>A!H238</f>
        <v>10862.091928959257</v>
      </c>
      <c r="P69" s="770"/>
      <c r="Q69" s="770"/>
    </row>
    <row r="70" spans="2:17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>
        <f>A!H239</f>
        <v>10862.091928959257</v>
      </c>
      <c r="P70" s="770"/>
      <c r="Q70" s="770"/>
    </row>
    <row r="71" spans="2:17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>
        <f>A!H240</f>
        <v>10862.091928959257</v>
      </c>
      <c r="P71" s="770"/>
      <c r="Q71" s="770"/>
    </row>
    <row r="72" spans="2:17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>
        <f>A!H241</f>
        <v>10862.091928959257</v>
      </c>
      <c r="P72" s="770"/>
      <c r="Q72" s="770"/>
    </row>
    <row r="73" spans="2:17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>
        <f>A!H242</f>
        <v>2629.6367317184104</v>
      </c>
      <c r="P73" s="770"/>
      <c r="Q73" s="770"/>
    </row>
    <row r="74" spans="2:17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>
        <f>A!H243</f>
        <v>2030.7735826344633</v>
      </c>
      <c r="P74" s="770"/>
      <c r="Q74" s="770"/>
    </row>
    <row r="75" spans="2:17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>
        <f>A!H244</f>
        <v>4065.8605986892976</v>
      </c>
      <c r="P75" s="770"/>
      <c r="Q75" s="770"/>
    </row>
    <row r="76" spans="2:17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>
        <f>A!H245</f>
        <v>3139.617939368432</v>
      </c>
      <c r="P76" s="770"/>
      <c r="Q76" s="770"/>
    </row>
    <row r="77" spans="2:17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>
        <f>A!H246</f>
        <v>2877.971195962029</v>
      </c>
      <c r="P77" s="770"/>
      <c r="Q77" s="770"/>
    </row>
    <row r="78" spans="2:17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>
        <f>A!H247</f>
        <v>2191.4962028951659</v>
      </c>
      <c r="P78" s="770"/>
      <c r="Q78" s="770"/>
    </row>
    <row r="79" spans="2:17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>
        <f>A!H248</f>
        <v>2124.2489795267975</v>
      </c>
      <c r="P79" s="770"/>
      <c r="Q79" s="770"/>
    </row>
    <row r="80" spans="2:17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>
        <f>A!H249</f>
        <v>2494.2254867780402</v>
      </c>
      <c r="P80" s="770"/>
      <c r="Q80" s="770"/>
    </row>
    <row r="81" spans="2:17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>
        <f>A!H250</f>
        <v>1864.6471069359397</v>
      </c>
      <c r="P81" s="770"/>
      <c r="Q81" s="770"/>
    </row>
    <row r="82" spans="2:17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96" t="s">
        <v>23</v>
      </c>
      <c r="K82" s="1097"/>
      <c r="L82" s="1097"/>
      <c r="M82" s="1098"/>
      <c r="N82" s="779"/>
      <c r="O82" s="769"/>
    </row>
    <row r="83" spans="2:17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OS</v>
      </c>
    </row>
    <row r="84" spans="2:17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NREL</v>
      </c>
    </row>
    <row r="85" spans="2:17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7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7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7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7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7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7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7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7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7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7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7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7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7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7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7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7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7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7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7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7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7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7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7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ht="15" customHeight="1" thickBot="1">
      <c r="B109" s="780" t="s">
        <v>738</v>
      </c>
      <c r="N109" s="740"/>
      <c r="P109" s="732"/>
      <c r="Q109" s="781"/>
    </row>
    <row r="110" spans="2:17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96" t="s">
        <v>23</v>
      </c>
      <c r="K110" s="1097"/>
      <c r="L110" s="1097"/>
      <c r="M110" s="1098"/>
      <c r="N110" s="754"/>
      <c r="O110" s="741"/>
      <c r="Q110" s="781"/>
    </row>
    <row r="111" spans="2:17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OS</v>
      </c>
      <c r="P111" s="732"/>
      <c r="Q111" s="781"/>
    </row>
    <row r="112" spans="2:17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NREL</v>
      </c>
      <c r="P112" s="732"/>
      <c r="Q112" s="781"/>
    </row>
    <row r="113" spans="2:17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>
        <f>A!H470</f>
        <v>19.914143835616347</v>
      </c>
      <c r="P114" s="732"/>
      <c r="Q114" s="781"/>
    </row>
    <row r="115" spans="2:17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>
        <f>A!H471</f>
        <v>1.1607902527993237E-2</v>
      </c>
      <c r="P115" s="732"/>
      <c r="Q115" s="781"/>
    </row>
    <row r="116" spans="2:17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>
        <f>A!T1170</f>
        <v>34.774999999999999</v>
      </c>
      <c r="P117" s="732"/>
      <c r="Q117" s="781"/>
    </row>
    <row r="118" spans="2:17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>
        <f>A!T1171</f>
        <v>2.1867908064606263E-2</v>
      </c>
      <c r="P118" s="732"/>
      <c r="Q118" s="781"/>
    </row>
    <row r="119" spans="2:17" ht="12" customHeight="1" thickTop="1">
      <c r="B119" s="774" t="s">
        <v>807</v>
      </c>
      <c r="D119" s="775"/>
      <c r="N119" s="754"/>
      <c r="P119" s="732"/>
      <c r="Q119" s="781"/>
    </row>
    <row r="120" spans="2:17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96" t="s">
        <v>23</v>
      </c>
      <c r="K121" s="1097"/>
      <c r="L121" s="1097"/>
      <c r="M121" s="1098"/>
      <c r="O121" s="741"/>
      <c r="P121" s="732"/>
      <c r="Q121" s="779"/>
    </row>
    <row r="122" spans="2:17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OS</v>
      </c>
      <c r="P122" s="732"/>
      <c r="Q122" s="779"/>
    </row>
    <row r="123" spans="2:17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NREL</v>
      </c>
      <c r="P123" s="732"/>
      <c r="Q123" s="779"/>
    </row>
    <row r="124" spans="2:17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>
        <f>A!H260</f>
        <v>78253.752773453205</v>
      </c>
      <c r="P124" s="732"/>
      <c r="Q124" s="779"/>
    </row>
    <row r="125" spans="2:17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>
        <f>A!H261</f>
        <v>97212.330295705498</v>
      </c>
      <c r="P125" s="732"/>
      <c r="Q125" s="779"/>
    </row>
    <row r="126" spans="2:17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>
        <f>A!H262</f>
        <v>97265.840042124706</v>
      </c>
      <c r="P126" s="732"/>
      <c r="Q126" s="779"/>
    </row>
    <row r="127" spans="2:17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>
        <f>A!H263</f>
        <v>103649.88416389776</v>
      </c>
      <c r="P127" s="732"/>
      <c r="Q127" s="779"/>
    </row>
    <row r="128" spans="2:17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>
        <f>A!H264</f>
        <v>100969.43412130566</v>
      </c>
      <c r="P128" s="732"/>
      <c r="Q128" s="779"/>
    </row>
    <row r="129" spans="2:17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>
        <f>A!H265</f>
        <v>66534.720928327006</v>
      </c>
      <c r="P129" s="732"/>
      <c r="Q129" s="779"/>
    </row>
    <row r="130" spans="2:17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>
        <f>A!H266</f>
        <v>162125.70500208394</v>
      </c>
      <c r="P130" s="732"/>
      <c r="Q130" s="779"/>
    </row>
    <row r="131" spans="2:17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>
        <f>A!H267</f>
        <v>63958.265697257331</v>
      </c>
      <c r="P131" s="732"/>
      <c r="Q131" s="779"/>
    </row>
    <row r="132" spans="2:17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>
        <f>A!H268</f>
        <v>63958.265697257331</v>
      </c>
      <c r="P132" s="732"/>
      <c r="Q132" s="779"/>
    </row>
    <row r="133" spans="2:17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>
        <f>A!H269</f>
        <v>70969.242468344179</v>
      </c>
      <c r="P133" s="732"/>
      <c r="Q133" s="779"/>
    </row>
    <row r="134" spans="2:17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>
        <f>A!H270</f>
        <v>68233.228632148879</v>
      </c>
      <c r="P134" s="732"/>
      <c r="Q134" s="779"/>
    </row>
    <row r="135" spans="2:17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>
        <f>A!H271</f>
        <v>72183.912064160555</v>
      </c>
      <c r="P135" s="732"/>
      <c r="Q135" s="779"/>
    </row>
    <row r="136" spans="2:17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>
        <f>A!H272</f>
        <v>65587.866207665094</v>
      </c>
      <c r="P136" s="732"/>
      <c r="Q136" s="779"/>
    </row>
    <row r="137" spans="2:17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>
        <f>A!H273</f>
        <v>50355.859411144811</v>
      </c>
      <c r="P137" s="732"/>
      <c r="Q137" s="779"/>
    </row>
    <row r="138" spans="2:17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>
        <f>A!H274</f>
        <v>112795.07769353074</v>
      </c>
      <c r="P138" s="732"/>
      <c r="Q138" s="781"/>
    </row>
    <row r="139" spans="2:17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>
        <f>A!H275</f>
        <v>66212.421246667684</v>
      </c>
      <c r="P139" s="732"/>
      <c r="Q139" s="781"/>
    </row>
    <row r="140" spans="2:17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>
        <f>A!H276</f>
        <v>65895.5840496327</v>
      </c>
      <c r="P140" s="732"/>
      <c r="Q140" s="779"/>
    </row>
    <row r="141" spans="2:17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>
        <f>A!H277</f>
        <v>65025.294736490418</v>
      </c>
      <c r="P141" s="732"/>
      <c r="Q141" s="779"/>
    </row>
    <row r="142" spans="2:17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>
        <f>A!H278</f>
        <v>46989.557530112572</v>
      </c>
      <c r="P142" s="732"/>
      <c r="Q142" s="779"/>
    </row>
    <row r="143" spans="2:17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>
        <f>A!H279</f>
        <v>47482.086021765899</v>
      </c>
      <c r="P143" s="732"/>
      <c r="Q143" s="779"/>
    </row>
    <row r="144" spans="2:17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>
        <f>A!H280</f>
        <v>46631.855546558327</v>
      </c>
      <c r="P144" s="732"/>
      <c r="Q144" s="779"/>
    </row>
    <row r="145" spans="2:17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96" t="s">
        <v>23</v>
      </c>
      <c r="K145" s="1097"/>
      <c r="L145" s="1097"/>
      <c r="M145" s="1098"/>
      <c r="O145" s="769"/>
      <c r="P145" s="732"/>
      <c r="Q145" s="779"/>
    </row>
    <row r="146" spans="2:17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OS</v>
      </c>
      <c r="P146" s="732"/>
      <c r="Q146" s="779"/>
    </row>
    <row r="147" spans="2:17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NREL</v>
      </c>
      <c r="P147" s="732"/>
      <c r="Q147" s="779"/>
    </row>
    <row r="148" spans="2:17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>
        <f>A!H290</f>
        <v>55131.306124950672</v>
      </c>
      <c r="P148" s="732"/>
      <c r="Q148" s="779"/>
    </row>
    <row r="149" spans="2:17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>
        <f>A!H291</f>
        <v>55031.000880758067</v>
      </c>
      <c r="P149" s="732"/>
      <c r="Q149" s="779"/>
    </row>
    <row r="150" spans="2:17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>
        <f>A!H292</f>
        <v>61652.671902047157</v>
      </c>
      <c r="P150" s="732"/>
      <c r="Q150" s="779"/>
    </row>
    <row r="151" spans="2:17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>
        <f>A!H293</f>
        <v>62979.210759904694</v>
      </c>
      <c r="P151" s="732"/>
      <c r="Q151" s="779"/>
    </row>
    <row r="152" spans="2:17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>
        <f>A!H294</f>
        <v>62296.955779146847</v>
      </c>
      <c r="P152" s="732"/>
      <c r="Q152" s="779"/>
    </row>
    <row r="153" spans="2:17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>
        <f>A!H295</f>
        <v>48304.765032154421</v>
      </c>
      <c r="P153" s="732"/>
      <c r="Q153" s="779"/>
    </row>
    <row r="154" spans="2:17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>
        <f>A!H296</f>
        <v>134680.24688640083</v>
      </c>
      <c r="P154" s="732"/>
      <c r="Q154" s="779"/>
    </row>
    <row r="155" spans="2:17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>
        <f>A!H297</f>
        <v>41821.529969099603</v>
      </c>
      <c r="P155" s="732"/>
      <c r="Q155" s="779"/>
    </row>
    <row r="156" spans="2:17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>
        <f>A!H298</f>
        <v>41821.529969099603</v>
      </c>
      <c r="P156" s="732"/>
      <c r="Q156" s="779"/>
    </row>
    <row r="157" spans="2:17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>
        <f>A!H299</f>
        <v>49219.585524969203</v>
      </c>
      <c r="P157" s="732"/>
      <c r="Q157" s="779"/>
    </row>
    <row r="158" spans="2:17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>
        <f>A!H300</f>
        <v>46862.856773945605</v>
      </c>
      <c r="P158" s="732"/>
      <c r="Q158" s="779"/>
    </row>
    <row r="159" spans="2:17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>
        <f>A!H301</f>
        <v>49858.834113059202</v>
      </c>
      <c r="P159" s="732"/>
      <c r="Q159" s="779"/>
    </row>
    <row r="160" spans="2:17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>
        <f>A!H302</f>
        <v>47355.50127284247</v>
      </c>
      <c r="P160" s="732"/>
      <c r="Q160" s="779"/>
    </row>
    <row r="161" spans="2:17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>
        <f>A!H303</f>
        <v>36365.269914343487</v>
      </c>
      <c r="P161" s="732"/>
      <c r="Q161" s="779"/>
    </row>
    <row r="162" spans="2:17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>
        <f>A!H304</f>
        <v>81315.6422313972</v>
      </c>
      <c r="P162" s="732"/>
      <c r="Q162" s="779"/>
    </row>
    <row r="163" spans="2:17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>
        <f>A!H305</f>
        <v>47982.781339435533</v>
      </c>
      <c r="P163" s="732"/>
      <c r="Q163" s="779"/>
    </row>
    <row r="164" spans="2:17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>
        <f>A!H306</f>
        <v>47663.320548061594</v>
      </c>
      <c r="P164" s="732"/>
      <c r="Q164" s="779"/>
    </row>
    <row r="165" spans="2:17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>
        <f>A!H307</f>
        <v>46792.893913595901</v>
      </c>
      <c r="P165" s="732"/>
      <c r="Q165" s="732"/>
    </row>
    <row r="166" spans="2:17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>
        <f>A!H308</f>
        <v>46989.158660632987</v>
      </c>
      <c r="P166" s="732"/>
      <c r="Q166" s="732"/>
    </row>
    <row r="167" spans="2:17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>
        <f>A!H309</f>
        <v>47473.169246133293</v>
      </c>
      <c r="P167" s="779"/>
      <c r="Q167" s="779"/>
    </row>
    <row r="168" spans="2:17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>
        <f>A!H310</f>
        <v>46631.855546558327</v>
      </c>
      <c r="P168" s="779"/>
      <c r="Q168" s="779"/>
    </row>
    <row r="169" spans="2:17" ht="12" customHeight="1" thickTop="1">
      <c r="B169" s="774" t="s">
        <v>605</v>
      </c>
      <c r="D169" s="775"/>
      <c r="N169" s="754"/>
      <c r="P169" s="732"/>
      <c r="Q169" s="781"/>
    </row>
    <row r="170" spans="2:17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96" t="s">
        <v>23</v>
      </c>
      <c r="K171" s="1097"/>
      <c r="L171" s="1097"/>
      <c r="M171" s="1098"/>
      <c r="O171" s="741"/>
      <c r="P171" s="732"/>
      <c r="Q171" s="779"/>
    </row>
    <row r="172" spans="2:17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OS</v>
      </c>
      <c r="P172" s="779"/>
      <c r="Q172" s="779"/>
    </row>
    <row r="173" spans="2:17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NREL</v>
      </c>
      <c r="P173" s="779"/>
      <c r="Q173" s="779"/>
    </row>
    <row r="174" spans="2:17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>
        <f>A!H320</f>
        <v>23122.446648502693</v>
      </c>
      <c r="P174" s="779"/>
      <c r="Q174" s="779"/>
    </row>
    <row r="175" spans="2:17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>
        <f>A!H321</f>
        <v>42181.329414947504</v>
      </c>
      <c r="P175" s="779"/>
      <c r="Q175" s="779"/>
    </row>
    <row r="176" spans="2:17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>
        <f>A!H322</f>
        <v>35613.168140077498</v>
      </c>
      <c r="P176" s="779"/>
      <c r="Q176" s="779"/>
    </row>
    <row r="177" spans="2:17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>
        <f>A!H323</f>
        <v>40670.673403992878</v>
      </c>
      <c r="P177" s="779"/>
      <c r="Q177" s="779"/>
    </row>
    <row r="178" spans="2:17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>
        <f>A!H324</f>
        <v>38672.478342158938</v>
      </c>
      <c r="P178" s="779"/>
      <c r="Q178" s="779"/>
    </row>
    <row r="179" spans="2:17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>
        <f>A!H325</f>
        <v>18229.955896172622</v>
      </c>
      <c r="P179" s="779"/>
      <c r="Q179" s="779"/>
    </row>
    <row r="180" spans="2:17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>
        <f>A!H326</f>
        <v>27445.458115682726</v>
      </c>
      <c r="P180" s="779"/>
      <c r="Q180" s="779"/>
    </row>
    <row r="181" spans="2:17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>
        <f>A!H327</f>
        <v>22136.735728157786</v>
      </c>
      <c r="P181" s="779"/>
      <c r="Q181" s="779"/>
    </row>
    <row r="182" spans="2:17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>
        <f>A!H328</f>
        <v>22136.735728157786</v>
      </c>
      <c r="P182" s="779"/>
      <c r="Q182" s="779"/>
    </row>
    <row r="183" spans="2:17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>
        <f>A!H329</f>
        <v>21749.656943374604</v>
      </c>
      <c r="P183" s="779"/>
      <c r="Q183" s="779"/>
    </row>
    <row r="184" spans="2:17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>
        <f>A!H330</f>
        <v>21370.371858203169</v>
      </c>
      <c r="P184" s="732"/>
      <c r="Q184" s="779"/>
    </row>
    <row r="185" spans="2:17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>
        <f>A!H331</f>
        <v>22325.07795110127</v>
      </c>
      <c r="P185" s="732"/>
      <c r="Q185" s="732"/>
    </row>
    <row r="186" spans="2:17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>
        <f>A!H332</f>
        <v>18232.364934822508</v>
      </c>
      <c r="P186" s="732"/>
      <c r="Q186" s="732"/>
    </row>
    <row r="187" spans="2:17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>
        <f>A!H333</f>
        <v>13990.589496801318</v>
      </c>
      <c r="P187" s="779"/>
      <c r="Q187" s="779"/>
    </row>
    <row r="188" spans="2:17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>
        <f>A!H334</f>
        <v>31479.43546213345</v>
      </c>
      <c r="P188" s="779"/>
      <c r="Q188" s="779"/>
    </row>
    <row r="189" spans="2:17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>
        <f>A!H335</f>
        <v>18229.639907232278</v>
      </c>
      <c r="P189" s="779"/>
      <c r="Q189" s="779"/>
    </row>
    <row r="190" spans="2:17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>
        <f>A!H336</f>
        <v>18232.263501571153</v>
      </c>
      <c r="P190" s="779"/>
      <c r="Q190" s="779"/>
    </row>
    <row r="191" spans="2:17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>
        <f>A!H337</f>
        <v>18232.400822894397</v>
      </c>
      <c r="P191" s="779"/>
      <c r="Q191" s="779"/>
    </row>
    <row r="192" spans="2:17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>
        <f>A!H338</f>
        <v>0.39886947957845365</v>
      </c>
      <c r="P192" s="779"/>
      <c r="Q192" s="779"/>
    </row>
    <row r="193" spans="2:18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>
        <f>A!H339</f>
        <v>8.9167756325989789</v>
      </c>
      <c r="P193" s="779"/>
      <c r="Q193" s="779"/>
    </row>
    <row r="194" spans="2:18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>
        <f>A!H340</f>
        <v>3.5996414850622327E-12</v>
      </c>
      <c r="P194" s="779"/>
      <c r="Q194" s="779"/>
      <c r="R194" s="971"/>
    </row>
    <row r="195" spans="2:18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8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8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96" t="s">
        <v>23</v>
      </c>
      <c r="K197" s="1097"/>
      <c r="L197" s="1097"/>
      <c r="M197" s="1098"/>
      <c r="O197" s="741"/>
    </row>
    <row r="198" spans="2:18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OS</v>
      </c>
    </row>
    <row r="199" spans="2:18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NREL</v>
      </c>
    </row>
    <row r="200" spans="2:18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>
        <f>A!H350</f>
        <v>3.2422420815738806</v>
      </c>
    </row>
    <row r="201" spans="2:18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>
        <f>A!H351</f>
        <v>3.407247217060251</v>
      </c>
    </row>
    <row r="202" spans="2:18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>
        <f>A!H352</f>
        <v>3.4172655554535059</v>
      </c>
    </row>
    <row r="203" spans="2:18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>
        <f>A!H353</f>
        <v>3.5064544454411313</v>
      </c>
    </row>
    <row r="204" spans="2:18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>
        <f>A!H354</f>
        <v>3.4624491503727555</v>
      </c>
    </row>
    <row r="205" spans="2:18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>
        <f>A!H355</f>
        <v>3.2466653329377739</v>
      </c>
    </row>
    <row r="206" spans="2:18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>
        <f>A!H356</f>
        <v>3.6804763269954783</v>
      </c>
    </row>
    <row r="207" spans="2:18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>
        <f>A!H357</f>
        <v>3.2188271532007824</v>
      </c>
    </row>
    <row r="208" spans="2:18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>
        <f>A!H358</f>
        <v>3.2188271532007824</v>
      </c>
    </row>
    <row r="209" spans="2:17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>
        <f>A!H359</f>
        <v>3.2210314972521945</v>
      </c>
    </row>
    <row r="210" spans="2:17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>
        <f>A!H360</f>
        <v>3.2174992391964086</v>
      </c>
    </row>
    <row r="211" spans="2:17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>
        <f>A!H361</f>
        <v>3.2268051219233449</v>
      </c>
    </row>
    <row r="212" spans="2:17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>
        <f>A!H362</f>
        <v>3.2113484528678531</v>
      </c>
    </row>
    <row r="213" spans="2:17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3.1616336680596278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3.1616336680596278</v>
      </c>
      <c r="L213" s="989">
        <f t="shared" si="30"/>
        <v>3.1484799319399328</v>
      </c>
      <c r="M213" s="759">
        <f t="shared" si="31"/>
        <v>9.2847820658148068E-3</v>
      </c>
      <c r="O213" s="809">
        <f>A!H363</f>
        <v>3.1472403766315873</v>
      </c>
    </row>
    <row r="214" spans="2:17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>
        <f>A!H364</f>
        <v>3.5553766469011747</v>
      </c>
    </row>
    <row r="215" spans="2:17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>
        <f>A!H365</f>
        <v>2.9234667605313378</v>
      </c>
    </row>
    <row r="216" spans="2:17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>
        <f>A!H366</f>
        <v>3.0670850419876454</v>
      </c>
    </row>
    <row r="217" spans="2:17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>
        <f>A!H367</f>
        <v>3.5017323128925506</v>
      </c>
    </row>
    <row r="218" spans="2:17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>
        <f>A!H368</f>
        <v>2.9609089162807893</v>
      </c>
    </row>
    <row r="219" spans="2:17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>
        <f>A!H369</f>
        <v>2.6952183231704505</v>
      </c>
    </row>
    <row r="220" spans="2:17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>
        <f>A!H370</f>
        <v>3.166190599793512</v>
      </c>
    </row>
    <row r="221" spans="2:17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96" t="s">
        <v>23</v>
      </c>
      <c r="K221" s="1097"/>
      <c r="L221" s="1097"/>
      <c r="M221" s="1098"/>
      <c r="O221" s="769"/>
      <c r="P221" s="786"/>
      <c r="Q221" s="786"/>
    </row>
    <row r="222" spans="2:17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OS</v>
      </c>
      <c r="P222" s="786"/>
      <c r="Q222" s="786"/>
    </row>
    <row r="223" spans="2:17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NREL</v>
      </c>
      <c r="P223" s="786"/>
      <c r="Q223" s="786"/>
    </row>
    <row r="224" spans="2:17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>
        <f>A!H380</f>
        <v>24.099969717801184</v>
      </c>
      <c r="P224" s="786"/>
      <c r="Q224" s="786"/>
    </row>
    <row r="225" spans="2:17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>
        <f>A!H381</f>
        <v>24.102305048706331</v>
      </c>
      <c r="P225" s="786"/>
      <c r="Q225" s="786"/>
    </row>
    <row r="226" spans="2:17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>
        <f>A!H382</f>
        <v>24.243313891492633</v>
      </c>
      <c r="P226" s="786"/>
      <c r="Q226" s="786"/>
    </row>
    <row r="227" spans="2:17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>
        <f>A!H383</f>
        <v>24.304863734043554</v>
      </c>
      <c r="P227" s="786"/>
      <c r="Q227" s="786"/>
    </row>
    <row r="228" spans="2:17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>
        <f>A!H384</f>
        <v>24.320146238354184</v>
      </c>
      <c r="P228" s="786"/>
      <c r="Q228" s="786"/>
    </row>
    <row r="229" spans="2:17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>
        <f>A!H385</f>
        <v>26.244771809321705</v>
      </c>
      <c r="P229" s="786"/>
      <c r="Q229" s="786"/>
    </row>
    <row r="230" spans="2:17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>
        <f>A!H386</f>
        <v>25.440603645075463</v>
      </c>
      <c r="P230" s="786"/>
      <c r="Q230" s="786"/>
    </row>
    <row r="231" spans="2:17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>
        <f>A!H387</f>
        <v>23.179682004175095</v>
      </c>
      <c r="P231" s="786"/>
      <c r="Q231" s="786"/>
    </row>
    <row r="232" spans="2:17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>
        <f>A!H388</f>
        <v>23.179682004175095</v>
      </c>
      <c r="P232" s="786"/>
      <c r="Q232" s="786"/>
    </row>
    <row r="233" spans="2:17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>
        <f>A!H389</f>
        <v>23.254813039841409</v>
      </c>
      <c r="P233" s="786"/>
      <c r="Q233" s="786"/>
    </row>
    <row r="234" spans="2:17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>
        <f>A!H390</f>
        <v>23.210444759156783</v>
      </c>
      <c r="P234" s="786"/>
      <c r="Q234" s="786"/>
    </row>
    <row r="235" spans="2:17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>
        <f>A!H391</f>
        <v>23.370835509154869</v>
      </c>
      <c r="P235" s="786"/>
      <c r="Q235" s="786"/>
    </row>
    <row r="236" spans="2:17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>
        <f>A!H392</f>
        <v>20.536861060996166</v>
      </c>
      <c r="P236" s="786"/>
      <c r="Q236" s="786"/>
    </row>
    <row r="237" spans="2:17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>
        <f>A!H393</f>
        <v>24.982685106272509</v>
      </c>
      <c r="P237" s="786"/>
      <c r="Q237" s="786"/>
    </row>
    <row r="238" spans="2:17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>
        <f>A!H394</f>
        <v>24.959705933055609</v>
      </c>
      <c r="P238" s="786"/>
      <c r="Q238" s="786"/>
    </row>
    <row r="239" spans="2:17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>
        <f>A!H395</f>
        <v>13.675253771871583</v>
      </c>
      <c r="P239" s="786"/>
      <c r="Q239" s="786"/>
    </row>
    <row r="240" spans="2:17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>
        <f>A!H396</f>
        <v>17.127909321253522</v>
      </c>
      <c r="P240" s="786"/>
      <c r="Q240" s="786"/>
    </row>
    <row r="241" spans="2:17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>
        <f>A!H397</f>
        <v>27.326443624964107</v>
      </c>
      <c r="P241" s="786"/>
      <c r="Q241" s="786"/>
    </row>
    <row r="242" spans="2:17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>
        <f>A!H398</f>
        <v>20.688879027165655</v>
      </c>
      <c r="P242" s="786"/>
      <c r="Q242" s="786"/>
    </row>
    <row r="243" spans="2:17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>
        <f>A!H399</f>
        <v>13.814630772253299</v>
      </c>
      <c r="P243" s="786"/>
      <c r="Q243" s="786"/>
    </row>
    <row r="244" spans="2:17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>
        <f>A!H400</f>
        <v>27.480108709606384</v>
      </c>
      <c r="P244" s="786"/>
      <c r="Q244" s="786"/>
    </row>
    <row r="245" spans="2:17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96" t="s">
        <v>23</v>
      </c>
      <c r="K247" s="1097"/>
      <c r="L247" s="1097"/>
      <c r="M247" s="1098"/>
      <c r="O247" s="825"/>
      <c r="P247" s="786"/>
      <c r="Q247" s="786"/>
    </row>
    <row r="248" spans="2:17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OS</v>
      </c>
      <c r="P248" s="786"/>
      <c r="Q248" s="786"/>
    </row>
    <row r="249" spans="2:17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NREL</v>
      </c>
      <c r="P249" s="786"/>
      <c r="Q249" s="786"/>
    </row>
    <row r="250" spans="2:17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>
        <f>A!H410</f>
        <v>9.1712529597124965E-3</v>
      </c>
      <c r="P250" s="786"/>
      <c r="Q250" s="786"/>
    </row>
    <row r="251" spans="2:17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>
        <f>A!H411</f>
        <v>1.116644505669075E-2</v>
      </c>
      <c r="P251" s="786"/>
      <c r="Q251" s="786"/>
    </row>
    <row r="252" spans="2:17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>
        <f>A!H412</f>
        <v>1.0041281396213804E-2</v>
      </c>
      <c r="P252" s="786"/>
      <c r="Q252" s="786"/>
    </row>
    <row r="253" spans="2:17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>
        <f>A!H413</f>
        <v>9.8854967029110528E-3</v>
      </c>
      <c r="P253" s="786"/>
      <c r="Q253" s="786"/>
    </row>
    <row r="254" spans="2:17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>
        <f>A!H414</f>
        <v>9.9070962466445683E-3</v>
      </c>
      <c r="P254" s="786"/>
      <c r="Q254" s="786"/>
    </row>
    <row r="255" spans="2:17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>
        <f>A!H415</f>
        <v>9.8004093251258476E-3</v>
      </c>
      <c r="P255" s="786"/>
      <c r="Q255" s="786"/>
    </row>
    <row r="256" spans="2:17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>
        <f>A!H416</f>
        <v>8.6136113188748833E-3</v>
      </c>
      <c r="P256" s="786"/>
      <c r="Q256" s="786"/>
    </row>
    <row r="257" spans="2:17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>
        <f>A!H417</f>
        <v>9.7693688102672722E-3</v>
      </c>
      <c r="P257" s="786"/>
      <c r="Q257" s="786"/>
    </row>
    <row r="258" spans="2:17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>
        <f>A!H418</f>
        <v>9.7693688102672722E-3</v>
      </c>
      <c r="P258" s="786"/>
      <c r="Q258" s="786"/>
    </row>
    <row r="259" spans="2:17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>
        <f>A!H419</f>
        <v>9.3477483271360313E-3</v>
      </c>
      <c r="P259" s="786"/>
      <c r="Q259" s="786"/>
    </row>
    <row r="260" spans="2:17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>
        <f>A!H420</f>
        <v>9.3803174264647758E-3</v>
      </c>
      <c r="P260" s="786"/>
      <c r="Q260" s="786"/>
    </row>
    <row r="261" spans="2:17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>
        <f>A!H421</f>
        <v>9.2284550672210308E-3</v>
      </c>
      <c r="P261" s="786"/>
      <c r="Q261" s="786"/>
    </row>
    <row r="262" spans="2:17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>
        <f>A!H422</f>
        <v>9.1794149529008263E-3</v>
      </c>
      <c r="P262" s="786"/>
      <c r="Q262" s="786"/>
    </row>
    <row r="263" spans="2:17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>
        <f>A!H423</f>
        <v>1.0999319598399013E-2</v>
      </c>
      <c r="P263" s="786"/>
      <c r="Q263" s="786"/>
    </row>
    <row r="264" spans="2:17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>
        <f>A!H424</f>
        <v>1.1007709968026068E-2</v>
      </c>
      <c r="P264" s="786"/>
      <c r="Q264" s="786"/>
    </row>
    <row r="265" spans="2:17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>
        <f>A!H425</f>
        <v>6.0029256976774298E-3</v>
      </c>
      <c r="P265" s="786"/>
      <c r="Q265" s="786"/>
    </row>
    <row r="266" spans="2:17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>
        <f>A!H426</f>
        <v>7.485739875481066E-3</v>
      </c>
      <c r="P266" s="786"/>
      <c r="Q266" s="786"/>
    </row>
    <row r="267" spans="2:17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>
        <f>A!H427</f>
        <v>1.3464409476657257E-2</v>
      </c>
      <c r="P267" s="786"/>
      <c r="Q267" s="786"/>
    </row>
    <row r="268" spans="2:17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>
        <f>A!H428</f>
        <v>6.3565667312741108E-3</v>
      </c>
      <c r="P268" s="786"/>
      <c r="Q268" s="786"/>
    </row>
    <row r="269" spans="2:17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>
        <f>A!H429</f>
        <v>4.2682555638272127E-3</v>
      </c>
      <c r="P269" s="786"/>
      <c r="Q269" s="786"/>
    </row>
    <row r="270" spans="2:17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>
        <f>A!H430</f>
        <v>6.7364616425963173E-3</v>
      </c>
      <c r="P270" s="786"/>
      <c r="Q270" s="786"/>
    </row>
    <row r="271" spans="2:17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96" t="s">
        <v>23</v>
      </c>
      <c r="K271" s="1097"/>
      <c r="L271" s="1097"/>
      <c r="M271" s="1098"/>
      <c r="O271" s="748"/>
    </row>
    <row r="272" spans="2:17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OS</v>
      </c>
    </row>
    <row r="273" spans="2:15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NREL</v>
      </c>
    </row>
    <row r="274" spans="2:15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>
        <f>A!H440</f>
        <v>47.9538131904797</v>
      </c>
    </row>
    <row r="275" spans="2:15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>
        <f>A!H441</f>
        <v>58.005893986001269</v>
      </c>
    </row>
    <row r="276" spans="2:15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>
        <f>A!H442</f>
        <v>51.455053141655128</v>
      </c>
    </row>
    <row r="277" spans="2:15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>
        <f>A!H443</f>
        <v>50.614184101747021</v>
      </c>
    </row>
    <row r="278" spans="2:15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>
        <f>A!H444</f>
        <v>50.655118951112726</v>
      </c>
    </row>
    <row r="279" spans="2:15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>
        <f>A!H445</f>
        <v>44.610167223283916</v>
      </c>
    </row>
    <row r="280" spans="2:15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>
        <f>A!H446</f>
        <v>41.383329876514111</v>
      </c>
    </row>
    <row r="281" spans="2:15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>
        <f>A!H447</f>
        <v>53.702736845475286</v>
      </c>
    </row>
    <row r="282" spans="2:15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>
        <f>A!H448</f>
        <v>53.702736845475286</v>
      </c>
    </row>
    <row r="283" spans="2:15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>
        <f>A!H449</f>
        <v>51.329645438780005</v>
      </c>
    </row>
    <row r="284" spans="2:15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>
        <f>A!H450</f>
        <v>51.645882143733672</v>
      </c>
    </row>
    <row r="285" spans="2:15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>
        <f>A!H451</f>
        <v>50.230511644807947</v>
      </c>
    </row>
    <row r="286" spans="2:15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>
        <f>A!H452</f>
        <v>57.756151224285503</v>
      </c>
    </row>
    <row r="287" spans="2:15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>
        <f>A!H453</f>
        <v>55.660081589223303</v>
      </c>
    </row>
    <row r="288" spans="2:15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>
        <f>A!H454</f>
        <v>55.77799583116164</v>
      </c>
    </row>
    <row r="289" spans="2:17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>
        <f>A!H455</f>
        <v>60.624770364746439</v>
      </c>
    </row>
    <row r="290" spans="2:17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>
        <f>A!H456</f>
        <v>59.417742675842611</v>
      </c>
    </row>
    <row r="291" spans="2:17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>
        <f>A!H457</f>
        <v>53.607354385068902</v>
      </c>
    </row>
    <row r="292" spans="2:17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>
        <f>A!H458</f>
        <v>46.409111410150331</v>
      </c>
    </row>
    <row r="293" spans="2:17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>
        <f>A!H459</f>
        <v>45.390565462138753</v>
      </c>
    </row>
    <row r="294" spans="2:17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>
        <f>A!H460</f>
        <v>38.130040834458754</v>
      </c>
    </row>
    <row r="295" spans="2:17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ht="15" customHeight="1" thickBot="1">
      <c r="B296" s="780" t="s">
        <v>743</v>
      </c>
      <c r="P296" s="833"/>
      <c r="Q296" s="833"/>
    </row>
    <row r="297" spans="2:17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96" t="s">
        <v>23</v>
      </c>
      <c r="K297" s="1097"/>
      <c r="L297" s="1097"/>
      <c r="M297" s="1098"/>
      <c r="O297" s="741"/>
      <c r="P297" s="833"/>
      <c r="Q297" s="833"/>
    </row>
    <row r="298" spans="2:17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OS</v>
      </c>
      <c r="P298" s="833"/>
      <c r="Q298" s="833"/>
    </row>
    <row r="299" spans="2:17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NREL</v>
      </c>
      <c r="P299" s="833"/>
      <c r="Q299" s="833"/>
    </row>
    <row r="300" spans="2:17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>
        <f>A!H830</f>
        <v>4019.4005179513838</v>
      </c>
      <c r="P301" s="833"/>
      <c r="Q301" s="833"/>
    </row>
    <row r="302" spans="2:17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>
        <f>A!H831</f>
        <v>5244.4305503927026</v>
      </c>
      <c r="P302" s="732"/>
      <c r="Q302" s="732"/>
    </row>
    <row r="303" spans="2:17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>
        <f>IF(AND(ISNUMBER(O302),ISNUMBER(O301)),O302-O301,"")</f>
        <v>1225.0300324413188</v>
      </c>
      <c r="P303" s="732"/>
      <c r="Q303" s="732"/>
    </row>
    <row r="304" spans="2:17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>
        <f>A!H839</f>
        <v>3135.257950386293</v>
      </c>
      <c r="P304" s="732"/>
      <c r="Q304" s="732"/>
    </row>
    <row r="305" spans="2:17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>
        <f>A!H840</f>
        <v>4094.9554947022589</v>
      </c>
      <c r="P305" s="732"/>
      <c r="Q305" s="732"/>
    </row>
    <row r="306" spans="2:17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>
        <f>IF(AND(ISNUMBER(O305),ISNUMBER(O304)),O305-O304,"")</f>
        <v>959.69754431596584</v>
      </c>
      <c r="P306" s="732"/>
      <c r="Q306" s="732"/>
    </row>
    <row r="307" spans="2:17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7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 t="str">
        <f>A!H850</f>
        <v/>
      </c>
    </row>
    <row r="309" spans="2:17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 t="str">
        <f>A!H851</f>
        <v/>
      </c>
    </row>
    <row r="310" spans="2:17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 t="str">
        <f>IF(AND(ISNUMBER(O309),ISNUMBER(O308)),O309-O308,"")</f>
        <v/>
      </c>
    </row>
    <row r="311" spans="2:17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 t="str">
        <f>A!H859</f>
        <v/>
      </c>
    </row>
    <row r="312" spans="2:17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 t="str">
        <f>A!H860</f>
        <v/>
      </c>
    </row>
    <row r="313" spans="2:17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 t="str">
        <f>IF(AND(ISNUMBER(O312),ISNUMBER(O311)),O312-O311,"")</f>
        <v/>
      </c>
    </row>
    <row r="314" spans="2:17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>
        <f>A!H890</f>
        <v>517.89034208667601</v>
      </c>
      <c r="P322" s="732"/>
      <c r="Q322" s="732"/>
    </row>
    <row r="323" spans="2:17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>
        <f>A!H891</f>
        <v>566.60134484612377</v>
      </c>
      <c r="P323" s="732"/>
      <c r="Q323" s="834"/>
    </row>
    <row r="324" spans="2:17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>
        <f>IF(AND(ISNUMBER(O323),ISNUMBER(O322)),O323-O322,"")</f>
        <v>48.711002759447751</v>
      </c>
      <c r="P324" s="732"/>
      <c r="Q324" s="834"/>
    </row>
    <row r="325" spans="2:17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>
        <f>A!H899</f>
        <v>416.53909338857528</v>
      </c>
      <c r="P325" s="732"/>
      <c r="Q325" s="834"/>
    </row>
    <row r="326" spans="2:17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>
        <f>A!H900</f>
        <v>458.91561723062642</v>
      </c>
      <c r="P326" s="732"/>
      <c r="Q326" s="834"/>
    </row>
    <row r="327" spans="2:17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>
        <f>IF(AND(ISNUMBER(O326),ISNUMBER(O325)),O326-O325,"")</f>
        <v>42.376523842051142</v>
      </c>
      <c r="P327" s="732"/>
      <c r="Q327" s="834"/>
    </row>
    <row r="328" spans="2:17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7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>
        <f>A!H910</f>
        <v>13653.811898903352</v>
      </c>
    </row>
    <row r="330" spans="2:17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>
        <f>A!H911</f>
        <v>13734.138977907454</v>
      </c>
    </row>
    <row r="331" spans="2:17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>
        <f>IF(AND(ISNUMBER(O330),ISNUMBER(O329)),O330-O329,"")</f>
        <v>80.327079004102416</v>
      </c>
    </row>
    <row r="332" spans="2:17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>
        <f>A!H919</f>
        <v>9779.3831583870833</v>
      </c>
    </row>
    <row r="333" spans="2:17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>
        <f>A!H920</f>
        <v>9843.9678046797253</v>
      </c>
    </row>
    <row r="334" spans="2:17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>
        <f>IF(AND(ISNUMBER(O333),ISNUMBER(O332)),O333-O332,"")</f>
        <v>64.584646292641992</v>
      </c>
    </row>
    <row r="335" spans="2:17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>
        <f>A!H930</f>
        <v>9849.8797545516554</v>
      </c>
      <c r="P336" s="732"/>
      <c r="Q336" s="834"/>
    </row>
    <row r="337" spans="2:17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>
        <f>A!H931</f>
        <v>9923.888363285485</v>
      </c>
      <c r="P337" s="732"/>
      <c r="Q337" s="732"/>
    </row>
    <row r="338" spans="2:17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>
        <f>IF(AND(ISNUMBER(O337),ISNUMBER(O336)),O337-O336,"")</f>
        <v>74.008608733829533</v>
      </c>
      <c r="P338" s="732"/>
      <c r="Q338" s="732"/>
    </row>
    <row r="339" spans="2:17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>
        <f>A!H939</f>
        <v>9779.3831583870833</v>
      </c>
      <c r="P339" s="732"/>
      <c r="Q339" s="732"/>
    </row>
    <row r="340" spans="2:17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>
        <f>A!H940</f>
        <v>9843.9678046797253</v>
      </c>
      <c r="P340" s="732"/>
      <c r="Q340" s="732"/>
    </row>
    <row r="341" spans="2:17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>
        <f>IF(AND(ISNUMBER(O340),ISNUMBER(O339)),O340-O339,"")</f>
        <v>64.584646292641992</v>
      </c>
      <c r="P341" s="732"/>
      <c r="Q341" s="732"/>
    </row>
    <row r="342" spans="2:17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>
        <f>A!H950</f>
        <v>3803.932144351696</v>
      </c>
      <c r="P343" s="732"/>
      <c r="Q343" s="844"/>
    </row>
    <row r="344" spans="2:17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>
        <f>A!H951</f>
        <v>3810.2506146219707</v>
      </c>
      <c r="P344" s="732"/>
      <c r="Q344" s="844"/>
    </row>
    <row r="345" spans="2:17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>
        <f>IF(AND(ISNUMBER(O344),ISNUMBER(O343)),O344-O343,"")</f>
        <v>6.3184702702747018</v>
      </c>
      <c r="P345" s="732"/>
      <c r="Q345" s="844"/>
    </row>
    <row r="346" spans="2:17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>
        <f>A!H959</f>
        <v>2.0842586915629605E-13</v>
      </c>
      <c r="P346" s="732"/>
      <c r="Q346" s="844"/>
    </row>
    <row r="347" spans="2:17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>
        <f>A!H960</f>
        <v>6.7264712318622821E-13</v>
      </c>
      <c r="P347" s="732"/>
      <c r="Q347" s="844"/>
    </row>
    <row r="348" spans="2:17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>
        <f>IF(AND(ISNUMBER(O347),ISNUMBER(O346)),O347-O346,"")</f>
        <v>4.6422125402993219E-13</v>
      </c>
      <c r="P348" s="732"/>
      <c r="Q348" s="844"/>
    </row>
    <row r="349" spans="2:17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96" t="s">
        <v>23</v>
      </c>
      <c r="K351" s="1097"/>
      <c r="L351" s="1097"/>
      <c r="M351" s="1098"/>
      <c r="O351" s="825"/>
      <c r="P351" s="732"/>
      <c r="Q351" s="844"/>
    </row>
    <row r="352" spans="2:17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OS</v>
      </c>
      <c r="P352" s="732"/>
      <c r="Q352" s="844"/>
    </row>
    <row r="353" spans="2:17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NREL</v>
      </c>
      <c r="P353" s="732"/>
      <c r="Q353" s="844"/>
    </row>
    <row r="354" spans="2:17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>
        <f>A!H970</f>
        <v>1.0645775663806589E-2</v>
      </c>
      <c r="P355" s="732"/>
      <c r="Q355" s="844"/>
    </row>
    <row r="356" spans="2:17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>
        <f>A!H971</f>
        <v>1.1143658184264675E-2</v>
      </c>
      <c r="P356" s="732"/>
      <c r="Q356" s="844"/>
    </row>
    <row r="357" spans="2:17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>
        <f>IF(AND(ISNUMBER(O356),ISNUMBER(O355)),O356-O355,"")</f>
        <v>4.9788252045808619E-4</v>
      </c>
      <c r="P357" s="732"/>
      <c r="Q357" s="844"/>
    </row>
    <row r="358" spans="2:17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>
        <f>A!H979</f>
        <v>6.3236128055024245E-3</v>
      </c>
      <c r="P358" s="732"/>
      <c r="Q358" s="844"/>
    </row>
    <row r="359" spans="2:17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>
        <f>A!H980</f>
        <v>6.32361280550331E-3</v>
      </c>
      <c r="P359" s="732"/>
      <c r="Q359" s="844"/>
    </row>
    <row r="360" spans="2:17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>
        <f>IF(AND(ISNUMBER(O359),ISNUMBER(O358)),O359-O358,"")</f>
        <v>8.8557633448616002E-16</v>
      </c>
      <c r="P360" s="732"/>
      <c r="Q360" s="844"/>
    </row>
    <row r="361" spans="2:17" ht="12" customHeight="1">
      <c r="B361" s="777" t="s">
        <v>84</v>
      </c>
      <c r="J361" s="861"/>
      <c r="M361" s="862"/>
      <c r="O361" s="748"/>
      <c r="P361" s="732"/>
      <c r="Q361" s="844"/>
    </row>
    <row r="362" spans="2:17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>
        <f>A!H990</f>
        <v>3.8994066026186842</v>
      </c>
    </row>
    <row r="363" spans="2:17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>
        <f>A!H991</f>
        <v>2.9173697710102586</v>
      </c>
    </row>
    <row r="364" spans="2:17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>
        <f>IF(AND(ISNUMBER(O363),ISNUMBER(O362)),O363-O362,"")</f>
        <v>-0.98203683160842559</v>
      </c>
    </row>
    <row r="365" spans="2:17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>
        <f>A!H999</f>
        <v>3.5970556989428681</v>
      </c>
    </row>
    <row r="366" spans="2:17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>
        <f>A!H1000</f>
        <v>2.6951529555913361</v>
      </c>
      <c r="P366" s="732"/>
      <c r="Q366" s="732"/>
    </row>
    <row r="367" spans="2:17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>
        <f>IF(AND(ISNUMBER(O366),ISNUMBER(O365)),O366-O365,"")</f>
        <v>-0.90190274335153209</v>
      </c>
      <c r="P367" s="732"/>
      <c r="Q367" s="732"/>
    </row>
    <row r="368" spans="2:17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>
        <f>A!H1010</f>
        <v>16.814583333333328</v>
      </c>
      <c r="P369" s="732"/>
      <c r="Q369" s="832"/>
    </row>
    <row r="370" spans="2:17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>
        <f>A!H1011</f>
        <v>29.516666666666666</v>
      </c>
      <c r="P370" s="732"/>
      <c r="Q370" s="832"/>
    </row>
    <row r="371" spans="2:17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>
        <f>IF(AND(ISNUMBER(O370),ISNUMBER(O369)),O370-O369,"")</f>
        <v>12.702083333333338</v>
      </c>
      <c r="P371" s="732"/>
      <c r="Q371" s="832"/>
    </row>
    <row r="372" spans="2:17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>
        <f>A!H1019</f>
        <v>16.814583333333328</v>
      </c>
      <c r="P372" s="732"/>
      <c r="Q372" s="832"/>
    </row>
    <row r="373" spans="2:17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>
        <f>A!H1020</f>
        <v>29.516666666666666</v>
      </c>
      <c r="P373" s="732"/>
      <c r="Q373" s="832"/>
    </row>
    <row r="374" spans="2:17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>
        <f>IF(AND(ISNUMBER(O373),ISNUMBER(O372)),O373-O372,"")</f>
        <v>12.702083333333338</v>
      </c>
      <c r="P374" s="732"/>
      <c r="Q374" s="832"/>
    </row>
    <row r="375" spans="2:17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>
        <f>A!H1030</f>
        <v>24.982040403688618</v>
      </c>
      <c r="P376" s="732"/>
      <c r="Q376" s="832"/>
    </row>
    <row r="377" spans="2:17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>
        <f>A!H1031</f>
        <v>18.883792539958161</v>
      </c>
      <c r="P377" s="732"/>
      <c r="Q377" s="832"/>
    </row>
    <row r="378" spans="2:17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>
        <f>IF(AND(ISNUMBER(O377),ISNUMBER(O376)),O377-O376,"")</f>
        <v>-6.0982478637304567</v>
      </c>
      <c r="P378" s="732"/>
      <c r="Q378" s="832"/>
    </row>
    <row r="379" spans="2:17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>
        <f>A!H1039</f>
        <v>25.000256222366488</v>
      </c>
      <c r="P379" s="732"/>
      <c r="Q379" s="832"/>
    </row>
    <row r="380" spans="2:17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>
        <f>A!H1040</f>
        <v>14.806296001896525</v>
      </c>
      <c r="P380" s="732"/>
      <c r="Q380" s="832"/>
    </row>
    <row r="381" spans="2:17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>
        <f>IF(AND(ISNUMBER(O380),ISNUMBER(O379)),O380-O379,"")</f>
        <v>-10.193960220469963</v>
      </c>
      <c r="P381" s="732"/>
      <c r="Q381" s="832"/>
    </row>
    <row r="382" spans="2:17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2:17" ht="12" customHeight="1">
      <c r="N388" s="732"/>
      <c r="O388" s="733"/>
      <c r="P388" s="732"/>
      <c r="Q388" s="834"/>
    </row>
    <row r="389" spans="2:17" ht="15" customHeight="1">
      <c r="N389" s="732"/>
      <c r="O389" s="733"/>
      <c r="P389" s="732"/>
      <c r="Q389" s="834"/>
    </row>
    <row r="390" spans="2:17" ht="12" customHeight="1">
      <c r="N390" s="732"/>
      <c r="O390" s="733"/>
      <c r="P390" s="732"/>
      <c r="Q390" s="834"/>
    </row>
    <row r="391" spans="2:17" ht="12" customHeight="1">
      <c r="N391" s="732"/>
      <c r="O391" s="733"/>
      <c r="P391" s="732"/>
      <c r="Q391" s="834"/>
    </row>
    <row r="392" spans="2:17" ht="12" customHeight="1">
      <c r="N392" s="732"/>
      <c r="O392" s="733"/>
      <c r="P392" s="732"/>
      <c r="Q392" s="834"/>
    </row>
    <row r="393" spans="2:17" ht="12" customHeight="1">
      <c r="N393" s="732"/>
      <c r="O393" s="733"/>
      <c r="P393" s="732"/>
      <c r="Q393" s="834"/>
    </row>
    <row r="394" spans="2:17" ht="12" customHeight="1">
      <c r="N394" s="732"/>
      <c r="O394" s="733"/>
      <c r="P394" s="732"/>
      <c r="Q394" s="834"/>
    </row>
    <row r="395" spans="2:17" ht="12" customHeight="1">
      <c r="N395" s="732"/>
      <c r="O395" s="733"/>
      <c r="P395" s="732"/>
      <c r="Q395" s="834"/>
    </row>
    <row r="396" spans="2:17" ht="12" customHeight="1">
      <c r="N396" s="732"/>
      <c r="O396" s="733"/>
      <c r="P396" s="732"/>
      <c r="Q396" s="834"/>
    </row>
    <row r="397" spans="2:17" ht="12" customHeight="1">
      <c r="N397" s="732"/>
      <c r="O397" s="733"/>
      <c r="P397" s="732"/>
      <c r="Q397" s="834"/>
    </row>
    <row r="398" spans="2:17" ht="12" customHeight="1">
      <c r="N398" s="732"/>
      <c r="O398" s="733"/>
      <c r="P398" s="732"/>
      <c r="Q398" s="834"/>
    </row>
    <row r="399" spans="2:17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ht="10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ht="10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ht="10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ht="10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ht="10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ht="10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ht="10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ht="10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ht="10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ht="10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ht="10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ht="10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ht="10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ht="10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ht="10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ht="10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ht="10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ht="10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ht="10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ht="10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ht="10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ht="1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ht="10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ht="10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ht="10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ht="10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ht="10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ht="10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ht="10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ht="10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ht="10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ht="10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ht="10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ht="10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ht="10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ht="10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ht="10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ht="10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ht="10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ht="10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ht="10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ht="10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ht="10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ht="1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ht="10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ht="10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ht="10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ht="10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ht="10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ht="10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ht="10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ht="10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ht="10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ht="10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ht="10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ht="10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ht="10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ht="10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ht="10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ht="10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ht="10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ht="10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ht="10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ht="10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ht="10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ht="1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ht="10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ht="10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ht="10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ht="10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ht="10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ht="10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ht="10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ht="10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ht="10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ht="10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ht="10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ht="10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ht="10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ht="10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ht="10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ht="10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ht="10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ht="10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ht="10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ht="10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ht="10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ht="1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ht="10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pageSetUpPr fitToPage="1"/>
  </sheetPr>
  <dimension ref="B1:AB523"/>
  <sheetViews>
    <sheetView workbookViewId="0">
      <selection activeCell="A6" sqref="A6"/>
    </sheetView>
  </sheetViews>
  <sheetFormatPr baseColWidth="10" defaultColWidth="8.625" defaultRowHeight="16" x14ac:dyDescent="0"/>
  <cols>
    <col min="1" max="1" width="0.75" customWidth="1"/>
    <col min="2" max="2" width="4.875" customWidth="1"/>
    <col min="3" max="3" width="5.75" customWidth="1"/>
    <col min="4" max="4" width="5.375" customWidth="1"/>
    <col min="5" max="5" width="3.375" customWidth="1"/>
    <col min="6" max="6" width="5.75" customWidth="1"/>
    <col min="7" max="7" width="5.375" customWidth="1"/>
    <col min="8" max="8" width="3.375" customWidth="1"/>
    <col min="9" max="9" width="5.75" customWidth="1"/>
    <col min="10" max="10" width="5.375" customWidth="1"/>
    <col min="11" max="11" width="3.375" customWidth="1"/>
    <col min="12" max="12" width="5.75" customWidth="1"/>
    <col min="13" max="13" width="5.375" customWidth="1"/>
    <col min="14" max="14" width="3.375" style="94" customWidth="1"/>
    <col min="15" max="15" width="5.75" customWidth="1"/>
    <col min="16" max="16" width="5.375" customWidth="1"/>
    <col min="17" max="17" width="3.375" customWidth="1"/>
    <col min="18" max="18" width="5.75" customWidth="1"/>
    <col min="19" max="19" width="5.375" customWidth="1"/>
    <col min="20" max="20" width="3.375" customWidth="1"/>
    <col min="21" max="21" width="5.75" customWidth="1"/>
    <col min="22" max="22" width="5.625" customWidth="1"/>
    <col min="23" max="24" width="5.75" customWidth="1"/>
    <col min="25" max="25" width="1.125" customWidth="1"/>
    <col min="26" max="26" width="5.75" style="46" customWidth="1"/>
    <col min="27" max="27" width="5.75" style="1061" customWidth="1"/>
    <col min="28" max="28" width="3.625" style="46" customWidth="1"/>
  </cols>
  <sheetData>
    <row r="1" spans="2:28" ht="12.75" customHeight="1">
      <c r="B1" s="1092" t="str">
        <f>'Title Page'!$B$30</f>
        <v>ASHRAE Standard 140-2014, Informative Annex B16, Section B16.5.2</v>
      </c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  <c r="P1" s="1092"/>
      <c r="Q1" s="1092"/>
      <c r="R1" s="1092"/>
      <c r="S1" s="1092"/>
      <c r="T1" s="1092"/>
      <c r="U1" s="1092"/>
      <c r="V1" s="1092"/>
      <c r="W1" s="1092"/>
      <c r="X1" s="1092"/>
      <c r="Y1" s="1092"/>
      <c r="Z1" s="1092"/>
      <c r="AA1" s="1060"/>
    </row>
    <row r="2" spans="2:28" ht="12.75" customHeight="1">
      <c r="B2" s="1092" t="str">
        <f>'Title Page'!$B$32</f>
        <v>Example Results for Section 5.3 - HVAC Equipment Performance Tests CE300-CE545</v>
      </c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  <c r="P2" s="1092"/>
      <c r="Q2" s="1092"/>
      <c r="R2" s="1092"/>
      <c r="S2" s="1092"/>
      <c r="T2" s="1092"/>
      <c r="U2" s="1092"/>
      <c r="V2" s="1092"/>
      <c r="W2" s="1092"/>
      <c r="X2" s="1092"/>
      <c r="Y2" s="1092"/>
      <c r="Z2" s="1092"/>
      <c r="AA2" s="1060"/>
    </row>
    <row r="3" spans="2:28" ht="12.75" customHeight="1">
      <c r="B3" s="1092" t="str">
        <f>'Title Page'!$B$34</f>
        <v/>
      </c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  <c r="P3" s="1092"/>
      <c r="Q3" s="1092"/>
      <c r="R3" s="1092"/>
      <c r="S3" s="1092"/>
      <c r="T3" s="1092"/>
      <c r="U3" s="1092"/>
      <c r="V3" s="1092"/>
      <c r="W3" s="1092"/>
      <c r="X3" s="1092"/>
      <c r="Y3" s="1092"/>
      <c r="Z3" s="1092"/>
      <c r="AA3" s="1060"/>
    </row>
    <row r="4" spans="2:28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813" t="s">
        <v>600</v>
      </c>
    </row>
    <row r="6" spans="2:28" ht="8.25" customHeight="1"/>
    <row r="7" spans="2:28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9" t="s">
        <v>23</v>
      </c>
      <c r="V8" s="1100"/>
      <c r="W8" s="1100"/>
      <c r="X8" s="1101"/>
      <c r="Z8" s="707"/>
      <c r="AA8" s="1062"/>
      <c r="AB8" s="708"/>
    </row>
    <row r="9" spans="2:28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OS</v>
      </c>
      <c r="AA9" s="1063"/>
      <c r="AB9" s="709"/>
    </row>
    <row r="10" spans="2:28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NREL</v>
      </c>
      <c r="AA10" s="1064" t="s">
        <v>75</v>
      </c>
      <c r="AB10" s="706" t="s">
        <v>76</v>
      </c>
    </row>
    <row r="11" spans="2:28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>
        <f>A!T1050</f>
        <v>11996.087101678157</v>
      </c>
      <c r="AA11" s="1065" t="str">
        <f>A!U1050</f>
        <v>20-Jul</v>
      </c>
      <c r="AB11" s="712">
        <f>A!V1050</f>
        <v>15</v>
      </c>
    </row>
    <row r="12" spans="2:28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>
        <f>A!T1051</f>
        <v>12572.142915108285</v>
      </c>
      <c r="AA12" s="1065" t="str">
        <f>A!U1051</f>
        <v>20-Jul</v>
      </c>
      <c r="AB12" s="712">
        <f>A!V1051</f>
        <v>15</v>
      </c>
    </row>
    <row r="13" spans="2:28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>
        <f>A!T1052</f>
        <v>12988.801615115517</v>
      </c>
      <c r="AA13" s="1065" t="str">
        <f>A!U1052</f>
        <v>20-Jul</v>
      </c>
      <c r="AB13" s="712">
        <f>A!V1052</f>
        <v>15</v>
      </c>
    </row>
    <row r="14" spans="2:28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>
        <f>A!T1053</f>
        <v>13356.234896114123</v>
      </c>
      <c r="AA14" s="1065" t="str">
        <f>A!U1053</f>
        <v>20-Jul</v>
      </c>
      <c r="AB14" s="712">
        <f>A!V1053</f>
        <v>15</v>
      </c>
    </row>
    <row r="15" spans="2:28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>
        <f>A!T1054</f>
        <v>13174.925690058481</v>
      </c>
      <c r="AA15" s="1065" t="str">
        <f>A!U1054</f>
        <v>20-Jul</v>
      </c>
      <c r="AB15" s="712">
        <f>A!V1054</f>
        <v>15</v>
      </c>
    </row>
    <row r="16" spans="2:28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>
        <f>A!T1055</f>
        <v>11996.07787695876</v>
      </c>
      <c r="AA16" s="1065" t="str">
        <f>A!U1055</f>
        <v>20-Jul</v>
      </c>
      <c r="AB16" s="712">
        <f>A!V1055</f>
        <v>15</v>
      </c>
    </row>
    <row r="17" spans="2:28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>
        <f>A!T1056</f>
        <v>12776.503103472951</v>
      </c>
      <c r="AA17" s="1065" t="str">
        <f>A!U1056</f>
        <v>20-Jul</v>
      </c>
      <c r="AB17" s="712">
        <f>A!V1056</f>
        <v>15</v>
      </c>
    </row>
    <row r="18" spans="2:28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>
        <f>A!T1057</f>
        <v>11996.087101562398</v>
      </c>
      <c r="AA18" s="1065" t="str">
        <f>A!U1057</f>
        <v>20-Jul</v>
      </c>
      <c r="AB18" s="712">
        <f>A!V1057</f>
        <v>15</v>
      </c>
    </row>
    <row r="19" spans="2:28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>
        <f>A!T1058</f>
        <v>11996.087101562398</v>
      </c>
      <c r="AA19" s="1065" t="str">
        <f>A!U1058</f>
        <v>20-Jul</v>
      </c>
      <c r="AB19" s="712">
        <f>A!V1058</f>
        <v>15</v>
      </c>
    </row>
    <row r="20" spans="2:28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>
        <f>A!T1059</f>
        <v>11996.087101678128</v>
      </c>
      <c r="AA20" s="1065" t="str">
        <f>A!U1059</f>
        <v>20-Jul</v>
      </c>
      <c r="AB20" s="712">
        <f>A!V1059</f>
        <v>15</v>
      </c>
    </row>
    <row r="21" spans="2:28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>
        <f>A!T1060</f>
        <v>11996.0871016781</v>
      </c>
      <c r="AA21" s="1065" t="str">
        <f>A!U1060</f>
        <v>20-Jul</v>
      </c>
      <c r="AB21" s="712">
        <f>A!V1060</f>
        <v>15</v>
      </c>
    </row>
    <row r="22" spans="2:28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>
        <f>A!T1061</f>
        <v>11996.087101678171</v>
      </c>
      <c r="AA22" s="1065" t="str">
        <f>A!U1061</f>
        <v>20-Jul</v>
      </c>
      <c r="AB22" s="712">
        <f>A!V1061</f>
        <v>15</v>
      </c>
    </row>
    <row r="23" spans="2:28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>
        <f>A!T1062</f>
        <v>10438.48225727353</v>
      </c>
      <c r="AA23" s="1065" t="str">
        <f>A!U1062</f>
        <v>20-Jul</v>
      </c>
      <c r="AB23" s="712">
        <f>A!V1062</f>
        <v>15</v>
      </c>
    </row>
    <row r="24" spans="2:28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>
        <f>A!T1063</f>
        <v>11450.749929493639</v>
      </c>
      <c r="AA24" s="1065" t="str">
        <f>A!U1063</f>
        <v>20-Jul</v>
      </c>
      <c r="AB24" s="712">
        <f>A!V1063</f>
        <v>15</v>
      </c>
    </row>
    <row r="25" spans="2:28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>
        <f>A!T1064</f>
        <v>11261.829833117608</v>
      </c>
      <c r="AA25" s="1065" t="str">
        <f>A!U1064</f>
        <v>20-Jul</v>
      </c>
      <c r="AB25" s="712">
        <f>A!V1064</f>
        <v>15</v>
      </c>
    </row>
    <row r="26" spans="2:28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>
        <f>A!T1065</f>
        <v>10902.650610782122</v>
      </c>
      <c r="AA26" s="1065" t="str">
        <f>A!U1065</f>
        <v>20-Jul</v>
      </c>
      <c r="AB26" s="712">
        <f>A!V1065</f>
        <v>15</v>
      </c>
    </row>
    <row r="27" spans="2:28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>
        <f>A!T1066</f>
        <v>9588.252809248972</v>
      </c>
      <c r="AA27" s="1065" t="str">
        <f>A!U1066</f>
        <v>20-Jul</v>
      </c>
      <c r="AB27" s="712">
        <f>A!V1066</f>
        <v>15</v>
      </c>
    </row>
    <row r="28" spans="2:28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>
        <f>A!T1067</f>
        <v>8299.5749838467163</v>
      </c>
      <c r="AA28" s="1065" t="str">
        <f>A!U1067</f>
        <v>20-Jul</v>
      </c>
      <c r="AB28" s="712">
        <f>A!V1067</f>
        <v>15</v>
      </c>
    </row>
    <row r="29" spans="2:28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>
        <f>A!T1068</f>
        <v>9079.6611355213336</v>
      </c>
      <c r="AA29" s="1065" t="str">
        <f>A!U1068</f>
        <v>20-Jul</v>
      </c>
      <c r="AB29" s="712">
        <f>A!V1068</f>
        <v>15</v>
      </c>
    </row>
    <row r="30" spans="2:28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>
        <f>A!T1069</f>
        <v>7768.5101365270712</v>
      </c>
      <c r="AA30" s="1066" t="str">
        <f>A!U1069</f>
        <v>20-Jul</v>
      </c>
      <c r="AB30" s="714">
        <f>A!V1069</f>
        <v>15</v>
      </c>
    </row>
    <row r="31" spans="2:28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9" t="s">
        <v>23</v>
      </c>
      <c r="V31" s="1100"/>
      <c r="W31" s="1100"/>
      <c r="X31" s="1101"/>
      <c r="Z31" s="711"/>
      <c r="AA31" s="1065"/>
      <c r="AB31" s="712"/>
    </row>
    <row r="32" spans="2:28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OS</v>
      </c>
      <c r="AA32" s="1063"/>
      <c r="AB32" s="709"/>
    </row>
    <row r="33" spans="2:28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NREL</v>
      </c>
      <c r="AA33" s="1064" t="s">
        <v>75</v>
      </c>
      <c r="AB33" s="706" t="s">
        <v>76</v>
      </c>
    </row>
    <row r="34" spans="2:28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>
        <f>A!T1140</f>
        <v>33059.131596184387</v>
      </c>
      <c r="AA34" s="1065" t="str">
        <f>A!U1140</f>
        <v>20-Jul</v>
      </c>
      <c r="AB34" s="712">
        <f>A!V1140</f>
        <v>15</v>
      </c>
    </row>
    <row r="35" spans="2:28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>
        <f>A!T1141</f>
        <v>37373.129739375217</v>
      </c>
      <c r="AA35" s="1065" t="str">
        <f>A!U1141</f>
        <v>17-Sep</v>
      </c>
      <c r="AB35" s="712">
        <f>A!V1141</f>
        <v>15</v>
      </c>
    </row>
    <row r="36" spans="2:28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>
        <f>A!T1142</f>
        <v>40096.66450346692</v>
      </c>
      <c r="AA36" s="1065" t="str">
        <f>A!U1142</f>
        <v>02-Oct</v>
      </c>
      <c r="AB36" s="712">
        <f>A!V1142</f>
        <v>10</v>
      </c>
    </row>
    <row r="37" spans="2:28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>
        <f>A!T1143</f>
        <v>43597.944904315256</v>
      </c>
      <c r="AA37" s="1065" t="str">
        <f>A!U1143</f>
        <v>02-Oct</v>
      </c>
      <c r="AB37" s="712">
        <f>A!V1143</f>
        <v>9</v>
      </c>
    </row>
    <row r="38" spans="2:28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>
        <f>A!T1144</f>
        <v>41608.477910752546</v>
      </c>
      <c r="AA38" s="1065" t="str">
        <f>A!U1144</f>
        <v>02-Oct</v>
      </c>
      <c r="AB38" s="712">
        <f>A!V1144</f>
        <v>10</v>
      </c>
    </row>
    <row r="39" spans="2:28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>
        <f>A!T1145</f>
        <v>33059.098195552026</v>
      </c>
      <c r="AA39" s="1065" t="str">
        <f>A!U1145</f>
        <v>20-Jul</v>
      </c>
      <c r="AB39" s="712">
        <f>A!V1145</f>
        <v>15</v>
      </c>
    </row>
    <row r="40" spans="2:28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>
        <f>A!T1146</f>
        <v>38692.080186578118</v>
      </c>
      <c r="AA40" s="1065" t="str">
        <f>A!U1146</f>
        <v>02-Oct</v>
      </c>
      <c r="AB40" s="712">
        <f>A!V1146</f>
        <v>11</v>
      </c>
    </row>
    <row r="41" spans="2:28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>
        <f>A!T1147</f>
        <v>39122.29538524407</v>
      </c>
      <c r="AA41" s="1065" t="str">
        <f>A!U1147</f>
        <v>25-Oct</v>
      </c>
      <c r="AB41" s="712">
        <f>A!V1147</f>
        <v>15</v>
      </c>
    </row>
    <row r="42" spans="2:28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>
        <f>A!T1148</f>
        <v>39122.29538524407</v>
      </c>
      <c r="AA42" s="1065" t="str">
        <f>A!U1148</f>
        <v>25-Oct</v>
      </c>
      <c r="AB42" s="712">
        <f>A!V1148</f>
        <v>15</v>
      </c>
    </row>
    <row r="43" spans="2:28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>
        <f>A!T1149</f>
        <v>33059.131596184285</v>
      </c>
      <c r="AA43" s="1065" t="str">
        <f>A!U1149</f>
        <v>20-Jul</v>
      </c>
      <c r="AB43" s="712">
        <f>A!V1149</f>
        <v>15</v>
      </c>
    </row>
    <row r="44" spans="2:28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>
        <f>A!T1150</f>
        <v>33059.131596184176</v>
      </c>
      <c r="AA44" s="1065" t="str">
        <f>A!U1150</f>
        <v>20-Jul</v>
      </c>
      <c r="AB44" s="712">
        <f>A!V1150</f>
        <v>15</v>
      </c>
    </row>
    <row r="45" spans="2:28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>
        <f>A!T1151</f>
        <v>33059.131596184452</v>
      </c>
      <c r="AA45" s="1065" t="str">
        <f>A!U1151</f>
        <v>20-Jul</v>
      </c>
      <c r="AB45" s="712">
        <f>A!V1151</f>
        <v>15</v>
      </c>
    </row>
    <row r="46" spans="2:28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>
        <f>A!T1152</f>
        <v>27656.384975967103</v>
      </c>
      <c r="AA46" s="1065" t="str">
        <f>A!U1152</f>
        <v>29-Jun</v>
      </c>
      <c r="AB46" s="712">
        <f>A!V1152</f>
        <v>16</v>
      </c>
    </row>
    <row r="47" spans="2:28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>
        <f>A!T1153</f>
        <v>31194.489709234629</v>
      </c>
      <c r="AA47" s="1065" t="str">
        <f>A!U1153</f>
        <v>17-Jun</v>
      </c>
      <c r="AB47" s="712">
        <f>A!V1153</f>
        <v>14</v>
      </c>
    </row>
    <row r="48" spans="2:28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>
        <f>A!T1154</f>
        <v>27731.138064104824</v>
      </c>
      <c r="AA48" s="1065" t="str">
        <f>A!U1154</f>
        <v>29-Jun</v>
      </c>
      <c r="AB48" s="712">
        <f>A!V1154</f>
        <v>16</v>
      </c>
    </row>
    <row r="49" spans="2:28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>
        <f>A!T1155</f>
        <v>27698.350646599745</v>
      </c>
      <c r="AA49" s="1065" t="str">
        <f>A!U1155</f>
        <v>29-Jun</v>
      </c>
      <c r="AB49" s="712">
        <f>A!V1155</f>
        <v>16</v>
      </c>
    </row>
    <row r="50" spans="2:28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>
        <f>A!T1156</f>
        <v>27564.79756733809</v>
      </c>
      <c r="AA50" s="1065" t="str">
        <f>A!U1156</f>
        <v>29-Jun</v>
      </c>
      <c r="AB50" s="712">
        <f>A!V1156</f>
        <v>16</v>
      </c>
    </row>
    <row r="51" spans="2:28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>
        <f>A!T1157</f>
        <v>19657.36817146495</v>
      </c>
      <c r="AA51" s="1065" t="str">
        <f>A!U1157</f>
        <v>20-Jul</v>
      </c>
      <c r="AB51" s="712">
        <f>A!V1157</f>
        <v>15</v>
      </c>
    </row>
    <row r="52" spans="2:28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>
        <f>A!T1158</f>
        <v>19813.041085626395</v>
      </c>
      <c r="AA52" s="1065" t="str">
        <f>A!U1158</f>
        <v>20-Jul</v>
      </c>
      <c r="AB52" s="712">
        <f>A!V1158</f>
        <v>15</v>
      </c>
    </row>
    <row r="53" spans="2:28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>
        <f>A!T1159</f>
        <v>19538.889283438089</v>
      </c>
      <c r="AA53" s="1066" t="str">
        <f>A!U1159</f>
        <v>20-Jul</v>
      </c>
      <c r="AB53" s="714">
        <f>A!V1159</f>
        <v>15</v>
      </c>
    </row>
    <row r="54" spans="2:28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9" t="s">
        <v>23</v>
      </c>
      <c r="V56" s="1100"/>
      <c r="W56" s="1100"/>
      <c r="X56" s="1101"/>
      <c r="Z56" s="715"/>
      <c r="AA56" s="1068"/>
      <c r="AB56" s="716"/>
    </row>
    <row r="57" spans="2:28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OS</v>
      </c>
      <c r="AA57" s="1063"/>
      <c r="AB57" s="709"/>
    </row>
    <row r="58" spans="2:28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NREL</v>
      </c>
      <c r="AA58" s="1064" t="s">
        <v>75</v>
      </c>
      <c r="AB58" s="706" t="s">
        <v>76</v>
      </c>
    </row>
    <row r="59" spans="2:28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>
        <f>A!T1080</f>
        <v>23463.694086696138</v>
      </c>
      <c r="AA59" s="1065" t="str">
        <f>A!U1080</f>
        <v>20-Jul</v>
      </c>
      <c r="AB59" s="712">
        <f>A!V1080</f>
        <v>15</v>
      </c>
    </row>
    <row r="60" spans="2:28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>
        <f>A!T1081</f>
        <v>23145.345087517955</v>
      </c>
      <c r="AA60" s="1065" t="str">
        <f>A!U1081</f>
        <v>11-Jul</v>
      </c>
      <c r="AB60" s="712">
        <f>A!V1081</f>
        <v>16</v>
      </c>
    </row>
    <row r="61" spans="2:28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>
        <f>A!T1082</f>
        <v>31528.634540023773</v>
      </c>
      <c r="AA61" s="1065" t="str">
        <f>A!U1082</f>
        <v>24-Apr</v>
      </c>
      <c r="AB61" s="712">
        <f>A!V1082</f>
        <v>15</v>
      </c>
    </row>
    <row r="62" spans="2:28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>
        <f>A!T1083</f>
        <v>34692.151883506202</v>
      </c>
      <c r="AA62" s="1065" t="str">
        <f>A!U1083</f>
        <v>14-Jun</v>
      </c>
      <c r="AB62" s="712">
        <f>A!V1083</f>
        <v>14</v>
      </c>
    </row>
    <row r="63" spans="2:28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>
        <f>A!T1084</f>
        <v>32737.116923224181</v>
      </c>
      <c r="AA63" s="1065" t="str">
        <f>A!U1084</f>
        <v>24-Apr</v>
      </c>
      <c r="AB63" s="712">
        <f>A!V1084</f>
        <v>15</v>
      </c>
    </row>
    <row r="64" spans="2:28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>
        <f>A!T1085</f>
        <v>23463.645735348247</v>
      </c>
      <c r="AA64" s="1065" t="str">
        <f>A!U1085</f>
        <v>20-Jul</v>
      </c>
      <c r="AB64" s="712">
        <f>A!V1085</f>
        <v>15</v>
      </c>
    </row>
    <row r="65" spans="2:28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>
        <f>A!T1086</f>
        <v>32409.637699776766</v>
      </c>
      <c r="AA65" s="1065" t="str">
        <f>A!U1086</f>
        <v>24-Apr</v>
      </c>
      <c r="AB65" s="712">
        <f>A!V1086</f>
        <v>16</v>
      </c>
    </row>
    <row r="66" spans="2:28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>
        <f>A!T1087</f>
        <v>23463.694086185722</v>
      </c>
      <c r="AA66" s="1065" t="str">
        <f>A!U1087</f>
        <v>20-Jul</v>
      </c>
      <c r="AB66" s="712">
        <f>A!V1087</f>
        <v>15</v>
      </c>
    </row>
    <row r="67" spans="2:28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>
        <f>A!T1088</f>
        <v>23463.694086185722</v>
      </c>
      <c r="AA67" s="1065" t="str">
        <f>A!U1088</f>
        <v>20-Jul</v>
      </c>
      <c r="AB67" s="712">
        <f>A!V1088</f>
        <v>15</v>
      </c>
    </row>
    <row r="68" spans="2:28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>
        <f>A!T1089</f>
        <v>23463.694086696112</v>
      </c>
      <c r="AA68" s="1065" t="str">
        <f>A!U1089</f>
        <v>20-Jul</v>
      </c>
      <c r="AB68" s="712">
        <f>A!V1089</f>
        <v>15</v>
      </c>
    </row>
    <row r="69" spans="2:28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>
        <f>A!T1090</f>
        <v>23463.694086696014</v>
      </c>
      <c r="AA69" s="1065" t="str">
        <f>A!U1090</f>
        <v>20-Jul</v>
      </c>
      <c r="AB69" s="712">
        <f>A!V1090</f>
        <v>15</v>
      </c>
    </row>
    <row r="70" spans="2:28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>
        <f>A!T1091</f>
        <v>23463.694086696527</v>
      </c>
      <c r="AA70" s="1065" t="str">
        <f>A!U1091</f>
        <v>20-Jul</v>
      </c>
      <c r="AB70" s="712">
        <f>A!V1091</f>
        <v>15</v>
      </c>
    </row>
    <row r="71" spans="2:28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>
        <f>A!T1092</f>
        <v>19795.778871156166</v>
      </c>
      <c r="AA71" s="1065" t="str">
        <f>A!U1092</f>
        <v>20-Jul</v>
      </c>
      <c r="AB71" s="712">
        <f>A!V1092</f>
        <v>15</v>
      </c>
    </row>
    <row r="72" spans="2:28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>
        <f>A!T1093</f>
        <v>22227.948962597715</v>
      </c>
      <c r="AA72" s="1065" t="str">
        <f>A!U1093</f>
        <v>20-Jul</v>
      </c>
      <c r="AB72" s="712">
        <f>A!V1093</f>
        <v>16</v>
      </c>
    </row>
    <row r="73" spans="2:28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>
        <f>A!T1094</f>
        <v>20012.46101380371</v>
      </c>
      <c r="AA73" s="1065" t="str">
        <f>A!U1094</f>
        <v>30-Jul</v>
      </c>
      <c r="AB73" s="712">
        <f>A!V1094</f>
        <v>16</v>
      </c>
    </row>
    <row r="74" spans="2:28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>
        <f>A!T1095</f>
        <v>19901.788214683849</v>
      </c>
      <c r="AA74" s="1065" t="str">
        <f>A!U1095</f>
        <v>20-Jul</v>
      </c>
      <c r="AB74" s="712">
        <f>A!V1095</f>
        <v>15</v>
      </c>
    </row>
    <row r="75" spans="2:28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>
        <f>A!T1096</f>
        <v>19599.061322804799</v>
      </c>
      <c r="AA75" s="1065" t="str">
        <f>A!U1096</f>
        <v>20-Jul</v>
      </c>
      <c r="AB75" s="712">
        <f>A!V1096</f>
        <v>15</v>
      </c>
    </row>
    <row r="76" spans="2:28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>
        <f>A!T1097</f>
        <v>19657.368171464946</v>
      </c>
      <c r="AA76" s="1065" t="str">
        <f>A!U1097</f>
        <v>20-Jul</v>
      </c>
      <c r="AB76" s="712">
        <f>A!V1097</f>
        <v>15</v>
      </c>
    </row>
    <row r="77" spans="2:28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>
        <f>A!T1098</f>
        <v>19813.041085626395</v>
      </c>
      <c r="AA77" s="1065" t="str">
        <f>A!U1098</f>
        <v>20-Jul</v>
      </c>
      <c r="AB77" s="712">
        <f>A!V1098</f>
        <v>15</v>
      </c>
    </row>
    <row r="78" spans="2:28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>
        <f>A!T1099</f>
        <v>19538.889283438089</v>
      </c>
      <c r="AA78" s="1066" t="str">
        <f>A!U1099</f>
        <v>20-Jul</v>
      </c>
      <c r="AB78" s="714">
        <f>A!V1099</f>
        <v>15</v>
      </c>
    </row>
    <row r="79" spans="2:28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9" t="s">
        <v>23</v>
      </c>
      <c r="V79" s="1100"/>
      <c r="W79" s="1100"/>
      <c r="X79" s="1101"/>
      <c r="Z79" s="711"/>
      <c r="AA79" s="1065"/>
      <c r="AB79" s="712"/>
    </row>
    <row r="80" spans="2:28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OS</v>
      </c>
      <c r="AA80" s="1063"/>
      <c r="AB80" s="709"/>
    </row>
    <row r="81" spans="2:28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NREL</v>
      </c>
      <c r="AA81" s="1064" t="s">
        <v>75</v>
      </c>
      <c r="AB81" s="706" t="s">
        <v>76</v>
      </c>
    </row>
    <row r="82" spans="2:28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>
        <f>A!T1110</f>
        <v>10596.29529817346</v>
      </c>
      <c r="AA82" s="1065" t="str">
        <f>A!U1110</f>
        <v>10-Jul</v>
      </c>
      <c r="AB82" s="712">
        <f>A!V1110</f>
        <v>13</v>
      </c>
    </row>
    <row r="83" spans="2:28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>
        <f>A!T1111</f>
        <v>16645.113848390782</v>
      </c>
      <c r="AA83" s="1065" t="str">
        <f>A!U1111</f>
        <v>04-Aug</v>
      </c>
      <c r="AB83" s="712">
        <f>A!V1111</f>
        <v>15</v>
      </c>
    </row>
    <row r="84" spans="2:28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>
        <f>A!T1112</f>
        <v>22755.867250174771</v>
      </c>
      <c r="AA84" s="1065" t="str">
        <f>A!U1112</f>
        <v>02-Oct</v>
      </c>
      <c r="AB84" s="712">
        <f>A!V1112</f>
        <v>10</v>
      </c>
    </row>
    <row r="85" spans="2:28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>
        <f>A!T1113</f>
        <v>27596.700484402732</v>
      </c>
      <c r="AA85" s="1065" t="str">
        <f>A!U1113</f>
        <v>18-Sep</v>
      </c>
      <c r="AB85" s="712">
        <f>A!V1113</f>
        <v>16</v>
      </c>
    </row>
    <row r="86" spans="2:28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>
        <f>A!T1114</f>
        <v>24435.797788269549</v>
      </c>
      <c r="AA86" s="1065" t="str">
        <f>A!U1114</f>
        <v>02-Oct</v>
      </c>
      <c r="AB86" s="712">
        <f>A!V1114</f>
        <v>10</v>
      </c>
    </row>
    <row r="87" spans="2:28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>
        <f>A!T1115</f>
        <v>10596.867715247454</v>
      </c>
      <c r="AA87" s="1065" t="str">
        <f>A!U1115</f>
        <v>10-Jul</v>
      </c>
      <c r="AB87" s="712">
        <f>A!V1115</f>
        <v>13</v>
      </c>
    </row>
    <row r="88" spans="2:28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>
        <f>A!T1116</f>
        <v>8908.3109457046012</v>
      </c>
      <c r="AA88" s="1065" t="str">
        <f>A!U1116</f>
        <v>02-Oct</v>
      </c>
      <c r="AB88" s="712">
        <f>A!V1116</f>
        <v>10</v>
      </c>
    </row>
    <row r="89" spans="2:28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>
        <f>A!T1117</f>
        <v>22715.837179116537</v>
      </c>
      <c r="AA89" s="1065" t="str">
        <f>A!U1117</f>
        <v>17-Jun</v>
      </c>
      <c r="AB89" s="712">
        <f>A!V1117</f>
        <v>16</v>
      </c>
    </row>
    <row r="90" spans="2:28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>
        <f>A!T1118</f>
        <v>22715.837179116537</v>
      </c>
      <c r="AA90" s="1065" t="str">
        <f>A!U1118</f>
        <v>17-Jun</v>
      </c>
      <c r="AB90" s="712">
        <f>A!V1118</f>
        <v>16</v>
      </c>
    </row>
    <row r="91" spans="2:28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>
        <f>A!T1119</f>
        <v>10596.295298173369</v>
      </c>
      <c r="AA91" s="1065" t="str">
        <f>A!U1119</f>
        <v>10-Jul</v>
      </c>
      <c r="AB91" s="712">
        <f>A!V1119</f>
        <v>13</v>
      </c>
    </row>
    <row r="92" spans="2:28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>
        <f>A!T1120</f>
        <v>11373.717900767882</v>
      </c>
      <c r="AA92" s="1065" t="str">
        <f>A!U1120</f>
        <v>24-Oct</v>
      </c>
      <c r="AB92" s="712">
        <f>A!V1120</f>
        <v>13</v>
      </c>
    </row>
    <row r="93" spans="2:28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>
        <f>A!T1121</f>
        <v>10596.295298173616</v>
      </c>
      <c r="AA93" s="1065" t="str">
        <f>A!U1121</f>
        <v>10-Jul</v>
      </c>
      <c r="AB93" s="712">
        <f>A!V1121</f>
        <v>13</v>
      </c>
    </row>
    <row r="94" spans="2:28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>
        <f>A!T1122</f>
        <v>7908.9775784557996</v>
      </c>
      <c r="AA94" s="1065" t="str">
        <f>A!U1122</f>
        <v>29-Jun</v>
      </c>
      <c r="AB94" s="712">
        <f>A!V1122</f>
        <v>16</v>
      </c>
    </row>
    <row r="95" spans="2:28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>
        <f>A!T1123</f>
        <v>9048.2118954287907</v>
      </c>
      <c r="AA95" s="1065" t="str">
        <f>A!U1123</f>
        <v>20-Apr</v>
      </c>
      <c r="AB95" s="712">
        <f>A!V1123</f>
        <v>1</v>
      </c>
    </row>
    <row r="96" spans="2:28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>
        <f>A!T1124</f>
        <v>7785.2374354168951</v>
      </c>
      <c r="AA96" s="1065" t="str">
        <f>A!U1124</f>
        <v>29-Jun</v>
      </c>
      <c r="AB96" s="712">
        <f>A!V1124</f>
        <v>16</v>
      </c>
    </row>
    <row r="97" spans="2:28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>
        <f>A!T1125</f>
        <v>7850.1813418618249</v>
      </c>
      <c r="AA97" s="1065" t="str">
        <f>A!U1125</f>
        <v>29-Jun</v>
      </c>
      <c r="AB97" s="712">
        <f>A!V1125</f>
        <v>16</v>
      </c>
    </row>
    <row r="98" spans="2:28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>
        <f>A!T1126</f>
        <v>8006.5357830712182</v>
      </c>
      <c r="AA98" s="1065" t="str">
        <f>A!U1126</f>
        <v>29-Jun</v>
      </c>
      <c r="AB98" s="712">
        <f>A!V1126</f>
        <v>16</v>
      </c>
    </row>
    <row r="99" spans="2:28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>
        <f>A!T1127</f>
        <v>165.02446197716563</v>
      </c>
      <c r="AA99" s="1065" t="str">
        <f>A!U1127</f>
        <v>09-Mar</v>
      </c>
      <c r="AB99" s="712">
        <f>A!V1127</f>
        <v>11</v>
      </c>
    </row>
    <row r="100" spans="2:28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>
        <f>A!T1128</f>
        <v>1731.9221910734807</v>
      </c>
      <c r="AA100" s="1065" t="str">
        <f>A!U1128</f>
        <v>09-Mar</v>
      </c>
      <c r="AB100" s="712">
        <f>A!V1128</f>
        <v>10</v>
      </c>
    </row>
    <row r="101" spans="2:28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>
        <f>A!T1129</f>
        <v>1.1823431123048067E-11</v>
      </c>
      <c r="AA101" s="1066" t="str">
        <f>A!U1129</f>
        <v>23-Oct</v>
      </c>
      <c r="AB101" s="714">
        <f>A!V1129</f>
        <v>15</v>
      </c>
    </row>
    <row r="102" spans="2:28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9" t="s">
        <v>23</v>
      </c>
      <c r="V104" s="1100"/>
      <c r="W104" s="1100"/>
      <c r="X104" s="1101"/>
      <c r="Z104" s="715"/>
      <c r="AA104" s="1068"/>
      <c r="AB104" s="716"/>
    </row>
    <row r="105" spans="2:28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OS</v>
      </c>
      <c r="AA105" s="1063"/>
      <c r="AB105" s="709"/>
    </row>
    <row r="106" spans="2:28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NREL</v>
      </c>
      <c r="AA106" s="1064" t="s">
        <v>75</v>
      </c>
      <c r="AB106" s="706" t="s">
        <v>76</v>
      </c>
    </row>
    <row r="107" spans="2:28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>
        <f>A!T1190</f>
        <v>4.0174215072869375</v>
      </c>
      <c r="AA107" s="1065" t="str">
        <f>A!U1190</f>
        <v>31-DEC</v>
      </c>
      <c r="AB107" s="712">
        <f>A!V1190</f>
        <v>23</v>
      </c>
    </row>
    <row r="108" spans="2:28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>
        <f>A!T1191</f>
        <v>4.3803360648005549</v>
      </c>
      <c r="AA108" s="1065" t="str">
        <f>A!U1191</f>
        <v>31-DEC</v>
      </c>
      <c r="AB108" s="712">
        <f>A!V1191</f>
        <v>23</v>
      </c>
    </row>
    <row r="109" spans="2:28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>
        <f>A!T1192</f>
        <v>4.1000066814650156</v>
      </c>
      <c r="AA109" s="1065" t="str">
        <f>A!U1192</f>
        <v>31-DEC</v>
      </c>
      <c r="AB109" s="712">
        <f>A!V1192</f>
        <v>23</v>
      </c>
    </row>
    <row r="110" spans="2:28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>
        <f>A!T1193</f>
        <v>4.0961626074184023</v>
      </c>
      <c r="AA110" s="1065" t="str">
        <f>A!U1193</f>
        <v>31-DEC</v>
      </c>
      <c r="AB110" s="712">
        <f>A!V1193</f>
        <v>23</v>
      </c>
    </row>
    <row r="111" spans="2:28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>
        <f>A!T1194</f>
        <v>4.0174417301890202</v>
      </c>
      <c r="AA111" s="1065" t="str">
        <f>A!U1194</f>
        <v>31-DEC</v>
      </c>
      <c r="AB111" s="712">
        <f>A!V1194</f>
        <v>23</v>
      </c>
    </row>
    <row r="112" spans="2:28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>
        <f>A!T1195</f>
        <v>4.7586895967614833</v>
      </c>
      <c r="AA112" s="1065" t="str">
        <f>A!U1195</f>
        <v>31-DEC</v>
      </c>
      <c r="AB112" s="712">
        <f>A!V1195</f>
        <v>23</v>
      </c>
    </row>
    <row r="113" spans="2:28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>
        <f>A!T1196</f>
        <v>4.626536894443392</v>
      </c>
      <c r="AA113" s="1065" t="str">
        <f>A!U1196</f>
        <v>31-DEC</v>
      </c>
      <c r="AB113" s="712">
        <f>A!V1196</f>
        <v>23</v>
      </c>
    </row>
    <row r="114" spans="2:28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>
        <f>A!T1197</f>
        <v>4.0881624879800418</v>
      </c>
      <c r="AA114" s="1065" t="str">
        <f>A!U1197</f>
        <v>31-DEC</v>
      </c>
      <c r="AB114" s="712">
        <f>A!V1197</f>
        <v>23</v>
      </c>
    </row>
    <row r="115" spans="2:28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>
        <f>A!T1198</f>
        <v>4.0881624879800418</v>
      </c>
      <c r="AA115" s="1065" t="str">
        <f>A!U1198</f>
        <v>31-DEC</v>
      </c>
      <c r="AB115" s="712">
        <f>A!V1198</f>
        <v>23</v>
      </c>
    </row>
    <row r="116" spans="2:28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>
        <f>A!T1199</f>
        <v>3.8487180847011317</v>
      </c>
      <c r="AA116" s="1065" t="str">
        <f>A!U1199</f>
        <v>31-DEC</v>
      </c>
      <c r="AB116" s="712">
        <f>A!V1199</f>
        <v>23</v>
      </c>
    </row>
    <row r="117" spans="2:28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>
        <f>A!T1200</f>
        <v>3.8044165614808216</v>
      </c>
      <c r="AA117" s="1065" t="str">
        <f>A!U1200</f>
        <v>31-DEC</v>
      </c>
      <c r="AB117" s="712">
        <f>A!V1200</f>
        <v>23</v>
      </c>
    </row>
    <row r="118" spans="2:28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>
        <f>A!T1201</f>
        <v>3.8044165614808163</v>
      </c>
      <c r="AA118" s="1065" t="str">
        <f>A!U1201</f>
        <v>31-DEC</v>
      </c>
      <c r="AB118" s="712">
        <f>A!V1201</f>
        <v>23</v>
      </c>
    </row>
    <row r="119" spans="2:28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>
        <f>A!T1202</f>
        <v>4.6192380693433179</v>
      </c>
      <c r="AA119" s="1065" t="str">
        <f>A!U1202</f>
        <v>02-OCT</v>
      </c>
      <c r="AB119" s="712">
        <f>A!V1202</f>
        <v>23</v>
      </c>
    </row>
    <row r="120" spans="2:28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>
        <f>A!T1203</f>
        <v>4.9929595267644222</v>
      </c>
      <c r="AA120" s="1065" t="str">
        <f>A!U1203</f>
        <v>02-OCT</v>
      </c>
      <c r="AB120" s="712">
        <f>A!V1203</f>
        <v>23</v>
      </c>
    </row>
    <row r="121" spans="2:28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>
        <f>A!T1204</f>
        <v>4.1508135392801533</v>
      </c>
      <c r="AA121" s="1065" t="str">
        <f>A!U1204</f>
        <v>02-OCT</v>
      </c>
      <c r="AB121" s="712">
        <f>A!V1204</f>
        <v>23</v>
      </c>
    </row>
    <row r="122" spans="2:28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>
        <f>A!T1205</f>
        <v>4.3871079967061295</v>
      </c>
      <c r="AA122" s="1065" t="str">
        <f>A!U1205</f>
        <v>02-OCT</v>
      </c>
      <c r="AB122" s="712">
        <f>A!V1205</f>
        <v>23</v>
      </c>
    </row>
    <row r="123" spans="2:28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>
        <f>A!T1206</f>
        <v>5.0604771438011049</v>
      </c>
      <c r="AA123" s="1065" t="str">
        <f>A!U1206</f>
        <v>02-OCT</v>
      </c>
      <c r="AB123" s="712">
        <f>A!V1206</f>
        <v>23</v>
      </c>
    </row>
    <row r="124" spans="2:28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>
        <f>A!T1207</f>
        <v>4.2967945766607478</v>
      </c>
      <c r="AA124" s="1065" t="str">
        <f>A!U1207</f>
        <v>02-OCT</v>
      </c>
      <c r="AB124" s="712">
        <f>A!V1207</f>
        <v>23</v>
      </c>
    </row>
    <row r="125" spans="2:28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>
        <f>A!T1208</f>
        <v>3.8524561393402212</v>
      </c>
      <c r="AA125" s="1065" t="str">
        <f>A!U1208</f>
        <v>02-OCT</v>
      </c>
      <c r="AB125" s="712">
        <f>A!V1208</f>
        <v>23</v>
      </c>
    </row>
    <row r="126" spans="2:28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>
        <f>A!T1209</f>
        <v>4.6323094573508543</v>
      </c>
      <c r="AA126" s="1066" t="str">
        <f>A!U1209</f>
        <v>02-OCT</v>
      </c>
      <c r="AB126" s="714">
        <f>A!V1209</f>
        <v>23</v>
      </c>
    </row>
    <row r="127" spans="2:28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9" t="s">
        <v>23</v>
      </c>
      <c r="V127" s="1100"/>
      <c r="W127" s="1100"/>
      <c r="X127" s="1101"/>
      <c r="Z127" s="717"/>
      <c r="AA127" s="1065"/>
      <c r="AB127" s="712"/>
    </row>
    <row r="128" spans="2:28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OS</v>
      </c>
      <c r="AA128" s="1063"/>
      <c r="AB128" s="709"/>
    </row>
    <row r="129" spans="2:28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NREL</v>
      </c>
      <c r="AA129" s="1064" t="s">
        <v>75</v>
      </c>
      <c r="AB129" s="706" t="s">
        <v>76</v>
      </c>
    </row>
    <row r="130" spans="2:28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>
        <f>A!T1220</f>
        <v>2.7744200538169843</v>
      </c>
      <c r="AA130" s="1065" t="str">
        <f>A!U1220</f>
        <v>13-JUN</v>
      </c>
      <c r="AB130" s="712">
        <f>A!V1220</f>
        <v>16</v>
      </c>
    </row>
    <row r="131" spans="2:28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>
        <f>A!T1221</f>
        <v>2.8671167269558211</v>
      </c>
      <c r="AA131" s="1065" t="str">
        <f>A!U1221</f>
        <v>31-NOV</v>
      </c>
      <c r="AB131" s="712">
        <f>A!V1221</f>
        <v>14</v>
      </c>
    </row>
    <row r="132" spans="2:28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>
        <f>A!T1222</f>
        <v>2.823077795620355</v>
      </c>
      <c r="AA132" s="1065" t="str">
        <f>A!U1222</f>
        <v>31-MAR</v>
      </c>
      <c r="AB132" s="712">
        <f>A!V1222</f>
        <v>14</v>
      </c>
    </row>
    <row r="133" spans="2:28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>
        <f>A!T1223</f>
        <v>2.8285577012975707</v>
      </c>
      <c r="AA133" s="1065" t="str">
        <f>A!U1223</f>
        <v>31-MAR</v>
      </c>
      <c r="AB133" s="712">
        <f>A!V1223</f>
        <v>14</v>
      </c>
    </row>
    <row r="134" spans="2:28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>
        <f>A!T1224</f>
        <v>2.8285577012975707</v>
      </c>
      <c r="AA134" s="1065" t="str">
        <f>A!U1224</f>
        <v>31-MAR</v>
      </c>
      <c r="AB134" s="712">
        <f>A!V1224</f>
        <v>14</v>
      </c>
    </row>
    <row r="135" spans="2:28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>
        <f>A!T1225</f>
        <v>2.7744205056843576</v>
      </c>
      <c r="AA135" s="1065" t="str">
        <f>A!U1225</f>
        <v>13-JUN</v>
      </c>
      <c r="AB135" s="712">
        <f>A!V1225</f>
        <v>16</v>
      </c>
    </row>
    <row r="136" spans="2:28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>
        <f>A!T1226</f>
        <v>2.8285622170367843</v>
      </c>
      <c r="AA136" s="1065" t="str">
        <f>A!U1226</f>
        <v>31-MAR</v>
      </c>
      <c r="AB136" s="712">
        <f>A!V1226</f>
        <v>14</v>
      </c>
    </row>
    <row r="137" spans="2:28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>
        <f>A!T1227</f>
        <v>2.7744199116742077</v>
      </c>
      <c r="AA137" s="1065" t="str">
        <f>A!U1227</f>
        <v>13-JUN</v>
      </c>
      <c r="AB137" s="712">
        <f>A!V1227</f>
        <v>16</v>
      </c>
    </row>
    <row r="138" spans="2:28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>
        <f>A!T1228</f>
        <v>2.7744199116742077</v>
      </c>
      <c r="AA138" s="1065" t="str">
        <f>A!U1228</f>
        <v>13-JUN</v>
      </c>
      <c r="AB138" s="712">
        <f>A!V1228</f>
        <v>16</v>
      </c>
    </row>
    <row r="139" spans="2:28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>
        <f>A!T1229</f>
        <v>2.7744200538169874</v>
      </c>
      <c r="AA139" s="1065" t="str">
        <f>A!U1229</f>
        <v>13-JUN</v>
      </c>
      <c r="AB139" s="712">
        <f>A!V1229</f>
        <v>16</v>
      </c>
    </row>
    <row r="140" spans="2:28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>
        <f>A!T1230</f>
        <v>2.7744200538169803</v>
      </c>
      <c r="AA140" s="1065" t="str">
        <f>A!U1230</f>
        <v>13-JUN</v>
      </c>
      <c r="AB140" s="712">
        <f>A!V1230</f>
        <v>16</v>
      </c>
    </row>
    <row r="141" spans="2:28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>
        <f>A!T1231</f>
        <v>2.774420053816987</v>
      </c>
      <c r="AA141" s="1065" t="str">
        <f>A!U1231</f>
        <v>13-JUN</v>
      </c>
      <c r="AB141" s="712">
        <f>A!V1231</f>
        <v>16</v>
      </c>
    </row>
    <row r="142" spans="2:28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>
        <f>A!T1232</f>
        <v>2.6947426433454997</v>
      </c>
      <c r="AA142" s="1065" t="str">
        <f>A!U1232</f>
        <v>31-APR</v>
      </c>
      <c r="AB142" s="712">
        <f>A!V1232</f>
        <v>11</v>
      </c>
    </row>
    <row r="143" spans="2:28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>
        <f>A!T1233</f>
        <v>2.9854200645070872</v>
      </c>
      <c r="AA143" s="1065" t="str">
        <f>A!U1233</f>
        <v>05-JAN</v>
      </c>
      <c r="AB143" s="712">
        <f>A!V1233</f>
        <v>12</v>
      </c>
    </row>
    <row r="144" spans="2:28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>
        <f>A!T1234</f>
        <v>2.4618357746396966</v>
      </c>
      <c r="AA144" s="1065" t="str">
        <f>A!U1234</f>
        <v>31-APR</v>
      </c>
      <c r="AB144" s="712">
        <f>A!V1234</f>
        <v>11</v>
      </c>
    </row>
    <row r="145" spans="2:28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>
        <f>A!T1235</f>
        <v>2.5776981579316378</v>
      </c>
      <c r="AA145" s="1065" t="str">
        <f>A!U1235</f>
        <v>31-APR</v>
      </c>
      <c r="AB145" s="712">
        <f>A!V1235</f>
        <v>11</v>
      </c>
    </row>
    <row r="146" spans="2:28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>
        <f>A!T1236</f>
        <v>2.9332866908520909</v>
      </c>
      <c r="AA146" s="1065" t="str">
        <f>A!U1236</f>
        <v>31-APR</v>
      </c>
      <c r="AB146" s="712">
        <f>A!V1236</f>
        <v>11</v>
      </c>
    </row>
    <row r="147" spans="2:28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>
        <f>A!T1237</f>
        <v>2.4927058284759096</v>
      </c>
      <c r="AA147" s="1065" t="str">
        <f>A!U1237</f>
        <v>31-APR</v>
      </c>
      <c r="AB147" s="712">
        <f>A!V1237</f>
        <v>11</v>
      </c>
    </row>
    <row r="148" spans="2:28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>
        <f>A!T1238</f>
        <v>2.2785501191548145</v>
      </c>
      <c r="AA148" s="1065" t="str">
        <f>A!U1238</f>
        <v>31-APR</v>
      </c>
      <c r="AB148" s="712">
        <f>A!V1238</f>
        <v>11</v>
      </c>
    </row>
    <row r="149" spans="2:28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>
        <f>A!T1239</f>
        <v>2.6583675400142921</v>
      </c>
      <c r="AA149" s="1066" t="str">
        <f>A!U1239</f>
        <v>31-APR</v>
      </c>
      <c r="AB149" s="714">
        <f>A!V1239</f>
        <v>11</v>
      </c>
    </row>
    <row r="150" spans="2:28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9" t="s">
        <v>23</v>
      </c>
      <c r="V152" s="1100"/>
      <c r="W152" s="1100"/>
      <c r="X152" s="1101"/>
      <c r="Z152" s="715"/>
      <c r="AA152" s="1068"/>
      <c r="AB152" s="716"/>
    </row>
    <row r="153" spans="2:28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OS</v>
      </c>
      <c r="AA153" s="1063"/>
      <c r="AB153" s="709"/>
    </row>
    <row r="154" spans="2:28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NREL</v>
      </c>
      <c r="AA154" s="1064" t="s">
        <v>75</v>
      </c>
      <c r="AB154" s="706" t="s">
        <v>76</v>
      </c>
    </row>
    <row r="155" spans="2:28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>
        <f>A!T1250</f>
        <v>25.003276100065396</v>
      </c>
      <c r="AA155" s="1065" t="str">
        <f>A!U1250</f>
        <v>23-Sep</v>
      </c>
      <c r="AB155" s="712">
        <f>A!V1250</f>
        <v>8</v>
      </c>
    </row>
    <row r="156" spans="2:28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>
        <f>A!T1251</f>
        <v>26.557238656716102</v>
      </c>
      <c r="AA156" s="1065" t="str">
        <f>A!U1251</f>
        <v>20-Jul</v>
      </c>
      <c r="AB156" s="712">
        <f>A!V1251</f>
        <v>16</v>
      </c>
    </row>
    <row r="157" spans="2:28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>
        <f>A!T1252</f>
        <v>31.843651410366398</v>
      </c>
      <c r="AA157" s="1065" t="str">
        <f>A!U1252</f>
        <v>20-Jul</v>
      </c>
      <c r="AB157" s="712">
        <f>A!V1252</f>
        <v>15</v>
      </c>
    </row>
    <row r="158" spans="2:28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>
        <f>A!T1253</f>
        <v>31.496442258703969</v>
      </c>
      <c r="AA158" s="1065" t="str">
        <f>A!U1253</f>
        <v>20-Jul</v>
      </c>
      <c r="AB158" s="712">
        <f>A!V1253</f>
        <v>15</v>
      </c>
    </row>
    <row r="159" spans="2:28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>
        <f>A!T1254</f>
        <v>31.745091837926303</v>
      </c>
      <c r="AA159" s="1065" t="str">
        <f>A!U1254</f>
        <v>20-Jul</v>
      </c>
      <c r="AB159" s="712">
        <f>A!V1254</f>
        <v>15</v>
      </c>
    </row>
    <row r="160" spans="2:28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>
        <f>A!T1255</f>
        <v>35.002091654561404</v>
      </c>
      <c r="AA160" s="1065" t="str">
        <f>A!U1255</f>
        <v>01-Oct</v>
      </c>
      <c r="AB160" s="712">
        <f>A!V1255</f>
        <v>2</v>
      </c>
    </row>
    <row r="161" spans="2:28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>
        <f>A!T1256</f>
        <v>32.820271589568151</v>
      </c>
      <c r="AA161" s="1065" t="str">
        <f>A!U1256</f>
        <v>10-Jul</v>
      </c>
      <c r="AB161" s="712">
        <f>A!V1256</f>
        <v>13</v>
      </c>
    </row>
    <row r="162" spans="2:28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>
        <f>A!T1257</f>
        <v>25.265543940914327</v>
      </c>
      <c r="AA162" s="1065" t="str">
        <f>A!U1257</f>
        <v>16-Jun</v>
      </c>
      <c r="AB162" s="712">
        <f>A!V1257</f>
        <v>15</v>
      </c>
    </row>
    <row r="163" spans="2:28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>
        <f>A!T1258</f>
        <v>25.265543940914327</v>
      </c>
      <c r="AA163" s="1065" t="str">
        <f>A!U1258</f>
        <v>16-Jun</v>
      </c>
      <c r="AB163" s="712">
        <f>A!V1258</f>
        <v>15</v>
      </c>
    </row>
    <row r="164" spans="2:28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>
        <f>A!T1259</f>
        <v>25.003276099948263</v>
      </c>
      <c r="AA164" s="1065" t="str">
        <f>A!U1259</f>
        <v>23-Sep</v>
      </c>
      <c r="AB164" s="712">
        <f>A!V1259</f>
        <v>8</v>
      </c>
    </row>
    <row r="165" spans="2:28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>
        <f>A!T1260</f>
        <v>25.003508559048274</v>
      </c>
      <c r="AA165" s="1065" t="str">
        <f>A!U1260</f>
        <v>18-May</v>
      </c>
      <c r="AB165" s="712">
        <f>A!V1260</f>
        <v>19</v>
      </c>
    </row>
    <row r="166" spans="2:28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>
        <f>A!T1261</f>
        <v>25.003276100065477</v>
      </c>
      <c r="AA166" s="1065" t="str">
        <f>A!U1261</f>
        <v>23-Sep</v>
      </c>
      <c r="AB166" s="712">
        <f>A!V1261</f>
        <v>8</v>
      </c>
    </row>
    <row r="167" spans="2:28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>
        <f>A!T1262</f>
        <v>25.001331338324771</v>
      </c>
      <c r="AA167" s="1065" t="str">
        <f>A!U1262</f>
        <v>05-Apr</v>
      </c>
      <c r="AB167" s="712">
        <f>A!V1262</f>
        <v>19</v>
      </c>
    </row>
    <row r="168" spans="2:28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>
        <f>A!T1263</f>
        <v>25.001332188450796</v>
      </c>
      <c r="AA168" s="1065" t="str">
        <f>A!U1263</f>
        <v>05-Apr</v>
      </c>
      <c r="AB168" s="712">
        <f>A!V1263</f>
        <v>19</v>
      </c>
    </row>
    <row r="169" spans="2:28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>
        <f>A!T1264</f>
        <v>15.266824001704343</v>
      </c>
      <c r="AA169" s="1065" t="str">
        <f>A!U1264</f>
        <v>20-Jul</v>
      </c>
      <c r="AB169" s="712">
        <f>A!V1264</f>
        <v>16</v>
      </c>
    </row>
    <row r="170" spans="2:28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>
        <f>A!T1265</f>
        <v>20.002660769698238</v>
      </c>
      <c r="AA170" s="1065" t="str">
        <f>A!U1265</f>
        <v>02-Apr</v>
      </c>
      <c r="AB170" s="712">
        <f>A!V1265</f>
        <v>3</v>
      </c>
    </row>
    <row r="171" spans="2:28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>
        <f>A!T1266</f>
        <v>34.985638203745637</v>
      </c>
      <c r="AA171" s="1065" t="str">
        <f>A!U1266</f>
        <v>14-Jun</v>
      </c>
      <c r="AB171" s="712">
        <f>A!V1266</f>
        <v>8</v>
      </c>
    </row>
    <row r="172" spans="2:28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>
        <f>A!T1267</f>
        <v>25.002609083470759</v>
      </c>
      <c r="AA172" s="1065" t="str">
        <f>A!U1267</f>
        <v>05-Apr</v>
      </c>
      <c r="AB172" s="712">
        <f>A!V1267</f>
        <v>20</v>
      </c>
    </row>
    <row r="173" spans="2:28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>
        <f>A!T1268</f>
        <v>15.003060501682654</v>
      </c>
      <c r="AA173" s="1065" t="str">
        <f>A!U1268</f>
        <v>26-Oct</v>
      </c>
      <c r="AB173" s="712">
        <f>A!V1268</f>
        <v>7</v>
      </c>
    </row>
    <row r="174" spans="2:28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>
        <f>A!T1269</f>
        <v>35.000296539805959</v>
      </c>
      <c r="AA174" s="1066" t="str">
        <f>A!U1269</f>
        <v>14-Jul</v>
      </c>
      <c r="AB174" s="714">
        <f>A!V1269</f>
        <v>18</v>
      </c>
    </row>
    <row r="175" spans="2:28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9" t="s">
        <v>23</v>
      </c>
      <c r="V175" s="1100"/>
      <c r="W175" s="1100"/>
      <c r="X175" s="1101"/>
      <c r="Z175" s="719"/>
      <c r="AA175" s="1065"/>
      <c r="AB175" s="712"/>
    </row>
    <row r="176" spans="2:28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OS</v>
      </c>
      <c r="AA176" s="1063"/>
      <c r="AB176" s="709"/>
    </row>
    <row r="177" spans="2:28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NREL</v>
      </c>
      <c r="AA177" s="1064" t="s">
        <v>75</v>
      </c>
      <c r="AB177" s="706" t="s">
        <v>76</v>
      </c>
    </row>
    <row r="178" spans="2:28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>
        <f>A!T1280</f>
        <v>8.7240160235187183</v>
      </c>
      <c r="AA178" s="1065" t="str">
        <f>A!U1280</f>
        <v>06-Jan</v>
      </c>
      <c r="AB178" s="712">
        <f>A!V1280</f>
        <v>6</v>
      </c>
    </row>
    <row r="179" spans="2:28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>
        <f>A!T1281</f>
        <v>8.7239390216883521</v>
      </c>
      <c r="AA179" s="1065" t="str">
        <f>A!U1281</f>
        <v>06-Jan</v>
      </c>
      <c r="AB179" s="712">
        <f>A!V1281</f>
        <v>6</v>
      </c>
    </row>
    <row r="180" spans="2:28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>
        <f>A!T1282</f>
        <v>7.7576024492006512</v>
      </c>
      <c r="AA180" s="1065" t="str">
        <f>A!U1282</f>
        <v>06-Jan</v>
      </c>
      <c r="AB180" s="712">
        <f>A!V1282</f>
        <v>6</v>
      </c>
    </row>
    <row r="181" spans="2:28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>
        <f>A!T1283</f>
        <v>8.7249585159931637</v>
      </c>
      <c r="AA181" s="1065" t="str">
        <f>A!U1283</f>
        <v>06-Jan</v>
      </c>
      <c r="AB181" s="712">
        <f>A!V1283</f>
        <v>6</v>
      </c>
    </row>
    <row r="182" spans="2:28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>
        <f>A!T1284</f>
        <v>8.7249585159931637</v>
      </c>
      <c r="AA182" s="1065" t="str">
        <f>A!U1284</f>
        <v>06-Jan</v>
      </c>
      <c r="AB182" s="712">
        <f>A!V1284</f>
        <v>6</v>
      </c>
    </row>
    <row r="183" spans="2:28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>
        <f>A!T1285</f>
        <v>8.7240160235187183</v>
      </c>
      <c r="AA183" s="1065" t="str">
        <f>A!U1285</f>
        <v>06-Jan</v>
      </c>
      <c r="AB183" s="712">
        <f>A!V1285</f>
        <v>6</v>
      </c>
    </row>
    <row r="184" spans="2:28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>
        <f>A!T1286</f>
        <v>8.7241960349436756</v>
      </c>
      <c r="AA184" s="1065" t="str">
        <f>A!U1286</f>
        <v>06-Jan</v>
      </c>
      <c r="AB184" s="712">
        <f>A!V1286</f>
        <v>6</v>
      </c>
    </row>
    <row r="185" spans="2:28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>
        <f>A!T1287</f>
        <v>8.7240160234684456</v>
      </c>
      <c r="AA185" s="1065" t="str">
        <f>A!U1287</f>
        <v>06-Jan</v>
      </c>
      <c r="AB185" s="712">
        <f>A!V1287</f>
        <v>6</v>
      </c>
    </row>
    <row r="186" spans="2:28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>
        <f>A!T1288</f>
        <v>8.7240160234684456</v>
      </c>
      <c r="AA186" s="1065" t="str">
        <f>A!U1288</f>
        <v>06-Jan</v>
      </c>
      <c r="AB186" s="712">
        <f>A!V1288</f>
        <v>6</v>
      </c>
    </row>
    <row r="187" spans="2:28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>
        <f>A!T1289</f>
        <v>8.7240160234684456</v>
      </c>
      <c r="AA187" s="1065" t="str">
        <f>A!U1289</f>
        <v>06-Jan</v>
      </c>
      <c r="AB187" s="712">
        <f>A!V1289</f>
        <v>6</v>
      </c>
    </row>
    <row r="188" spans="2:28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>
        <f>A!T1290</f>
        <v>8.7240160234684456</v>
      </c>
      <c r="AA188" s="1065" t="str">
        <f>A!U1290</f>
        <v>06-Jan</v>
      </c>
      <c r="AB188" s="712">
        <f>A!V1290</f>
        <v>6</v>
      </c>
    </row>
    <row r="189" spans="2:28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>
        <f>A!T1291</f>
        <v>8.7240160234684456</v>
      </c>
      <c r="AA189" s="1065" t="str">
        <f>A!U1291</f>
        <v>06-Jan</v>
      </c>
      <c r="AB189" s="712">
        <f>A!V1291</f>
        <v>6</v>
      </c>
    </row>
    <row r="190" spans="2:28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>
        <f>A!T1292</f>
        <v>8.9566086349250131</v>
      </c>
      <c r="AA190" s="1065" t="str">
        <f>A!U1292</f>
        <v>21-Dec</v>
      </c>
      <c r="AB190" s="712">
        <f>A!V1292</f>
        <v>2</v>
      </c>
    </row>
    <row r="191" spans="2:28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>
        <f>A!T1293</f>
        <v>8.9566086381445871</v>
      </c>
      <c r="AA191" s="1065" t="str">
        <f>A!U1293</f>
        <v>21-Dec</v>
      </c>
      <c r="AB191" s="712">
        <f>A!V1293</f>
        <v>2</v>
      </c>
    </row>
    <row r="192" spans="2:28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>
        <f>A!T1294</f>
        <v>8.8322686714648242</v>
      </c>
      <c r="AA192" s="1065" t="str">
        <f>A!U1294</f>
        <v>21-Dec</v>
      </c>
      <c r="AB192" s="712">
        <f>A!V1294</f>
        <v>1</v>
      </c>
    </row>
    <row r="193" spans="2:28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>
        <f>A!T1295</f>
        <v>8.9024784150775123</v>
      </c>
      <c r="AA193" s="1065" t="str">
        <f>A!U1295</f>
        <v>21-Dec</v>
      </c>
      <c r="AB193" s="712">
        <f>A!V1295</f>
        <v>1</v>
      </c>
    </row>
    <row r="194" spans="2:28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>
        <f>A!T1296</f>
        <v>9.0357074677325748</v>
      </c>
      <c r="AA194" s="1065" t="str">
        <f>A!U1296</f>
        <v>21-Dec</v>
      </c>
      <c r="AB194" s="712">
        <f>A!V1296</f>
        <v>2</v>
      </c>
    </row>
    <row r="195" spans="2:28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>
        <f>A!T1297</f>
        <v>8.9544070746223827</v>
      </c>
      <c r="AA195" s="1065" t="str">
        <f>A!U1297</f>
        <v>21-Dec</v>
      </c>
      <c r="AB195" s="712">
        <f>A!V1297</f>
        <v>2</v>
      </c>
    </row>
    <row r="196" spans="2:28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>
        <f>A!T1298</f>
        <v>8.8313275557154434</v>
      </c>
      <c r="AA196" s="1065" t="str">
        <f>A!U1298</f>
        <v>21-Dec</v>
      </c>
      <c r="AB196" s="712">
        <f>A!V1298</f>
        <v>1</v>
      </c>
    </row>
    <row r="197" spans="2:28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>
        <f>A!T1299</f>
        <v>9.0337050785025195</v>
      </c>
      <c r="AA197" s="1066" t="str">
        <f>A!U1299</f>
        <v>21-Dec</v>
      </c>
      <c r="AB197" s="714">
        <f>A!V1299</f>
        <v>2</v>
      </c>
    </row>
    <row r="198" spans="2:28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9" t="s">
        <v>23</v>
      </c>
      <c r="V200" s="1100"/>
      <c r="W200" s="1100"/>
      <c r="X200" s="1101"/>
      <c r="Z200" s="715"/>
      <c r="AA200" s="1068"/>
      <c r="AB200" s="716"/>
    </row>
    <row r="201" spans="2:28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OS</v>
      </c>
      <c r="AA201" s="1063"/>
      <c r="AB201" s="709"/>
    </row>
    <row r="202" spans="2:28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NREL</v>
      </c>
      <c r="AA202" s="1064" t="s">
        <v>75</v>
      </c>
      <c r="AB202" s="706" t="s">
        <v>76</v>
      </c>
    </row>
    <row r="203" spans="2:28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>
        <f>A!T1310</f>
        <v>1.3520866237640809E-2</v>
      </c>
      <c r="AA203" s="1065" t="str">
        <f>A!U1310</f>
        <v>16-Nov</v>
      </c>
      <c r="AB203" s="712">
        <f>A!V1310</f>
        <v>17</v>
      </c>
    </row>
    <row r="204" spans="2:28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>
        <f>A!T1311</f>
        <v>1.5501818565085953E-2</v>
      </c>
      <c r="AA204" s="1065" t="str">
        <f>A!U1311</f>
        <v>01-Oct</v>
      </c>
      <c r="AB204" s="712">
        <f>A!V1311</f>
        <v>8</v>
      </c>
    </row>
    <row r="205" spans="2:28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>
        <f>A!T1312</f>
        <v>1.7702467399851082E-2</v>
      </c>
      <c r="AA205" s="1065" t="str">
        <f>A!U1312</f>
        <v>01-Oct</v>
      </c>
      <c r="AB205" s="712">
        <f>A!V1312</f>
        <v>11</v>
      </c>
    </row>
    <row r="206" spans="2:28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>
        <f>A!T1313</f>
        <v>1.7823450759542704E-2</v>
      </c>
      <c r="AA206" s="1065" t="str">
        <f>A!U1313</f>
        <v>10-Jul</v>
      </c>
      <c r="AB206" s="712">
        <f>A!V1313</f>
        <v>12</v>
      </c>
    </row>
    <row r="207" spans="2:28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>
        <f>A!T1314</f>
        <v>1.7707413895108687E-2</v>
      </c>
      <c r="AA207" s="1065" t="str">
        <f>A!U1314</f>
        <v>10-Jul</v>
      </c>
      <c r="AB207" s="712">
        <f>A!V1314</f>
        <v>12</v>
      </c>
    </row>
    <row r="208" spans="2:28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>
        <f>A!T1315</f>
        <v>1.6945411096147237E-2</v>
      </c>
      <c r="AA208" s="1065" t="str">
        <f>A!U1315</f>
        <v>02-Oct</v>
      </c>
      <c r="AB208" s="712">
        <f>A!V1315</f>
        <v>1</v>
      </c>
    </row>
    <row r="209" spans="2:28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>
        <f>A!T1316</f>
        <v>1.3520830942945641E-2</v>
      </c>
      <c r="AA209" s="1065" t="str">
        <f>A!U1316</f>
        <v>16-Nov</v>
      </c>
      <c r="AB209" s="712">
        <f>A!V1316</f>
        <v>17</v>
      </c>
    </row>
    <row r="210" spans="2:28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>
        <f>A!T1317</f>
        <v>1.606520898780775E-2</v>
      </c>
      <c r="AA210" s="1065" t="str">
        <f>A!U1317</f>
        <v>02-Apr</v>
      </c>
      <c r="AB210" s="712">
        <f>A!V1317</f>
        <v>5</v>
      </c>
    </row>
    <row r="211" spans="2:28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>
        <f>A!T1318</f>
        <v>1.606520898780775E-2</v>
      </c>
      <c r="AA211" s="1065" t="str">
        <f>A!U1318</f>
        <v>02-Apr</v>
      </c>
      <c r="AB211" s="712">
        <f>A!V1318</f>
        <v>5</v>
      </c>
    </row>
    <row r="212" spans="2:28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>
        <f>A!T1319</f>
        <v>1.4713314264441486E-2</v>
      </c>
      <c r="AA212" s="1065" t="str">
        <f>A!U1319</f>
        <v>02-Apr</v>
      </c>
      <c r="AB212" s="712">
        <f>A!V1319</f>
        <v>1</v>
      </c>
    </row>
    <row r="213" spans="2:28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>
        <f>A!T1320</f>
        <v>1.6065208987978377E-2</v>
      </c>
      <c r="AA213" s="1065" t="str">
        <f>A!U1320</f>
        <v>02-Apr</v>
      </c>
      <c r="AB213" s="712">
        <f>A!V1320</f>
        <v>5</v>
      </c>
    </row>
    <row r="214" spans="2:28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>
        <f>A!T1321</f>
        <v>1.3520866236568691E-2</v>
      </c>
      <c r="AA214" s="1065" t="str">
        <f>A!U1321</f>
        <v>16-Nov</v>
      </c>
      <c r="AB214" s="712">
        <f>A!V1321</f>
        <v>17</v>
      </c>
    </row>
    <row r="215" spans="2:28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>
        <f>A!T1322</f>
        <v>1.13797463480063E-2</v>
      </c>
      <c r="AA215" s="1065" t="str">
        <f>A!U1322</f>
        <v>20-Jul</v>
      </c>
      <c r="AB215" s="712">
        <f>A!V1322</f>
        <v>15</v>
      </c>
    </row>
    <row r="216" spans="2:28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>
        <f>A!T1323</f>
        <v>1.1389731481684498E-2</v>
      </c>
      <c r="AA216" s="1065" t="str">
        <f>A!U1323</f>
        <v>20-Jul</v>
      </c>
      <c r="AB216" s="712">
        <f>A!V1323</f>
        <v>15</v>
      </c>
    </row>
    <row r="217" spans="2:28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>
        <f>A!T1324</f>
        <v>7.1039698131051595E-3</v>
      </c>
      <c r="AA217" s="1065" t="str">
        <f>A!U1324</f>
        <v>20-Jul</v>
      </c>
      <c r="AB217" s="712">
        <f>A!V1324</f>
        <v>16</v>
      </c>
    </row>
    <row r="218" spans="2:28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>
        <f>A!T1325</f>
        <v>8.9745219252133721E-3</v>
      </c>
      <c r="AA218" s="1065" t="str">
        <f>A!U1325</f>
        <v>20-Jul</v>
      </c>
      <c r="AB218" s="712">
        <f>A!V1325</f>
        <v>15</v>
      </c>
    </row>
    <row r="219" spans="2:28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>
        <f>A!T1326</f>
        <v>1.7848469652552143E-2</v>
      </c>
      <c r="AA219" s="1065" t="str">
        <f>A!U1326</f>
        <v>20-Jul</v>
      </c>
      <c r="AB219" s="712">
        <f>A!V1326</f>
        <v>15</v>
      </c>
    </row>
    <row r="220" spans="2:28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>
        <f>A!T1327</f>
        <v>6.3302016153795214E-3</v>
      </c>
      <c r="AA220" s="1065" t="str">
        <f>A!U1327</f>
        <v>10-Apr</v>
      </c>
      <c r="AB220" s="712">
        <f>A!V1327</f>
        <v>22</v>
      </c>
    </row>
    <row r="221" spans="2:28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>
        <f>A!T1328</f>
        <v>3.7585910855077098E-3</v>
      </c>
      <c r="AA221" s="1065" t="str">
        <f>A!U1328</f>
        <v>06-Nov</v>
      </c>
      <c r="AB221" s="712">
        <f>A!V1328</f>
        <v>15</v>
      </c>
    </row>
    <row r="222" spans="2:28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>
        <f>A!T1329</f>
        <v>6.7785105583774699E-3</v>
      </c>
      <c r="AA222" s="1066" t="str">
        <f>A!U1329</f>
        <v>30-Dec</v>
      </c>
      <c r="AB222" s="714">
        <f>A!V1329</f>
        <v>17</v>
      </c>
    </row>
    <row r="223" spans="2:28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9" t="s">
        <v>23</v>
      </c>
      <c r="V223" s="1100"/>
      <c r="W223" s="1100"/>
      <c r="X223" s="1101"/>
      <c r="Z223" s="721"/>
      <c r="AA223" s="1065"/>
      <c r="AB223" s="712"/>
    </row>
    <row r="224" spans="2:28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OS</v>
      </c>
      <c r="AA224" s="1063"/>
      <c r="AB224" s="709"/>
    </row>
    <row r="225" spans="2:28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NREL</v>
      </c>
      <c r="AA225" s="1064" t="s">
        <v>75</v>
      </c>
      <c r="AB225" s="706" t="s">
        <v>76</v>
      </c>
    </row>
    <row r="226" spans="2:28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>
        <f>A!T1340</f>
        <v>1.9291882085774371E-3</v>
      </c>
      <c r="AA226" s="1065" t="str">
        <f>A!U1340</f>
        <v>11-Jan</v>
      </c>
      <c r="AB226" s="712">
        <f>A!V1340</f>
        <v>3</v>
      </c>
    </row>
    <row r="227" spans="2:28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>
        <f>A!T1341</f>
        <v>1.9434670750044759E-3</v>
      </c>
      <c r="AA227" s="1065" t="str">
        <f>A!U1341</f>
        <v>05-Jan</v>
      </c>
      <c r="AB227" s="712">
        <f>A!V1341</f>
        <v>7</v>
      </c>
    </row>
    <row r="228" spans="2:28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>
        <f>A!T1342</f>
        <v>1.9351077783801684E-3</v>
      </c>
      <c r="AA228" s="1065" t="str">
        <f>A!U1342</f>
        <v>11-Jan</v>
      </c>
      <c r="AB228" s="712">
        <f>A!V1342</f>
        <v>3</v>
      </c>
    </row>
    <row r="229" spans="2:28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>
        <f>A!T1343</f>
        <v>1.9291984388534785E-3</v>
      </c>
      <c r="AA229" s="1065" t="str">
        <f>A!U1343</f>
        <v>11-Jan</v>
      </c>
      <c r="AB229" s="712">
        <f>A!V1343</f>
        <v>3</v>
      </c>
    </row>
    <row r="230" spans="2:28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>
        <f>A!T1344</f>
        <v>1.9291984388534785E-3</v>
      </c>
      <c r="AA230" s="1065" t="str">
        <f>A!U1344</f>
        <v>11-Jan</v>
      </c>
      <c r="AB230" s="712">
        <f>A!V1344</f>
        <v>3</v>
      </c>
    </row>
    <row r="231" spans="2:28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>
        <f>A!T1345</f>
        <v>1.9291882085774371E-3</v>
      </c>
      <c r="AA231" s="1065" t="str">
        <f>A!U1345</f>
        <v>11-Jan</v>
      </c>
      <c r="AB231" s="712">
        <f>A!V1345</f>
        <v>3</v>
      </c>
    </row>
    <row r="232" spans="2:28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>
        <f>A!T1346</f>
        <v>1.9291881862173274E-3</v>
      </c>
      <c r="AA232" s="1065" t="str">
        <f>A!U1346</f>
        <v>11-Jan</v>
      </c>
      <c r="AB232" s="712">
        <f>A!V1346</f>
        <v>3</v>
      </c>
    </row>
    <row r="233" spans="2:28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>
        <f>A!T1347</f>
        <v>1.9291881727274921E-3</v>
      </c>
      <c r="AA233" s="1065" t="str">
        <f>A!U1347</f>
        <v>11-Jan</v>
      </c>
      <c r="AB233" s="712">
        <f>A!V1347</f>
        <v>3</v>
      </c>
    </row>
    <row r="234" spans="2:28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>
        <f>A!T1348</f>
        <v>1.9291881727274921E-3</v>
      </c>
      <c r="AA234" s="1065" t="str">
        <f>A!U1348</f>
        <v>11-Jan</v>
      </c>
      <c r="AB234" s="712">
        <f>A!V1348</f>
        <v>3</v>
      </c>
    </row>
    <row r="235" spans="2:28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>
        <f>A!T1349</f>
        <v>1.9291881708451641E-3</v>
      </c>
      <c r="AA235" s="1065" t="str">
        <f>A!U1349</f>
        <v>11-Jan</v>
      </c>
      <c r="AB235" s="712">
        <f>A!V1349</f>
        <v>3</v>
      </c>
    </row>
    <row r="236" spans="2:28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>
        <f>A!T1350</f>
        <v>1.9291881727274921E-3</v>
      </c>
      <c r="AA236" s="1065" t="str">
        <f>A!U1350</f>
        <v>11-Jan</v>
      </c>
      <c r="AB236" s="712">
        <f>A!V1350</f>
        <v>3</v>
      </c>
    </row>
    <row r="237" spans="2:28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>
        <f>A!T1351</f>
        <v>1.9291881718064823E-3</v>
      </c>
      <c r="AA237" s="1065" t="str">
        <f>A!U1351</f>
        <v>11-Jan</v>
      </c>
      <c r="AB237" s="712">
        <f>A!V1351</f>
        <v>3</v>
      </c>
    </row>
    <row r="238" spans="2:28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>
        <f>A!T1352</f>
        <v>7.0189493132874429E-3</v>
      </c>
      <c r="AA238" s="1065" t="str">
        <f>A!U1352</f>
        <v>20-Dec</v>
      </c>
      <c r="AB238" s="712">
        <f>A!V1352</f>
        <v>12</v>
      </c>
    </row>
    <row r="239" spans="2:28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>
        <f>A!T1353</f>
        <v>7.0189493132874429E-3</v>
      </c>
      <c r="AA239" s="1065" t="str">
        <f>A!U1353</f>
        <v>20-Dec</v>
      </c>
      <c r="AB239" s="712">
        <f>A!V1353</f>
        <v>12</v>
      </c>
    </row>
    <row r="240" spans="2:28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>
        <f>A!T1354</f>
        <v>6.256190201000475E-3</v>
      </c>
      <c r="AA240" s="1065" t="str">
        <f>A!U1354</f>
        <v>10-Nov</v>
      </c>
      <c r="AB240" s="712">
        <f>A!V1354</f>
        <v>7</v>
      </c>
    </row>
    <row r="241" spans="2:28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>
        <f>A!T1355</f>
        <v>6.9924050082213795E-3</v>
      </c>
      <c r="AA241" s="1065" t="str">
        <f>A!U1355</f>
        <v>20-Dec</v>
      </c>
      <c r="AB241" s="712">
        <f>A!V1355</f>
        <v>12</v>
      </c>
    </row>
    <row r="242" spans="2:28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>
        <f>A!T1356</f>
        <v>7.057896472955778E-3</v>
      </c>
      <c r="AA242" s="1065" t="str">
        <f>A!U1356</f>
        <v>20-Dec</v>
      </c>
      <c r="AB242" s="712">
        <f>A!V1356</f>
        <v>12</v>
      </c>
    </row>
    <row r="243" spans="2:28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>
        <f>A!T1357</f>
        <v>6.2610261285521527E-3</v>
      </c>
      <c r="AA243" s="1065" t="str">
        <f>A!U1357</f>
        <v>07-Nov</v>
      </c>
      <c r="AB243" s="712">
        <f>A!V1357</f>
        <v>1</v>
      </c>
    </row>
    <row r="244" spans="2:28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>
        <f>A!T1358</f>
        <v>3.7184279208484555E-3</v>
      </c>
      <c r="AA244" s="1065" t="str">
        <f>A!U1358</f>
        <v>07-Nov</v>
      </c>
      <c r="AB244" s="712">
        <f>A!V1358</f>
        <v>1</v>
      </c>
    </row>
    <row r="245" spans="2:28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>
        <f>A!T1359</f>
        <v>6.7785105583737975E-3</v>
      </c>
      <c r="AA245" s="1066" t="str">
        <f>A!U1359</f>
        <v>01-Apr</v>
      </c>
      <c r="AB245" s="714">
        <f>A!V1359</f>
        <v>1</v>
      </c>
    </row>
    <row r="246" spans="2:28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9" t="s">
        <v>23</v>
      </c>
      <c r="V248" s="1100"/>
      <c r="W248" s="1100"/>
      <c r="X248" s="1101"/>
      <c r="Z248" s="715"/>
      <c r="AA248" s="1068"/>
      <c r="AB248" s="716"/>
    </row>
    <row r="249" spans="2:28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OS</v>
      </c>
      <c r="AA249" s="1063"/>
      <c r="AB249" s="709"/>
    </row>
    <row r="250" spans="2:28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NREL</v>
      </c>
      <c r="AA250" s="1064" t="s">
        <v>75</v>
      </c>
      <c r="AB250" s="706" t="s">
        <v>76</v>
      </c>
    </row>
    <row r="251" spans="2:28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>
        <f>A!T1370</f>
        <v>67.777998970008611</v>
      </c>
      <c r="AA251" s="1065" t="str">
        <f>A!U1370</f>
        <v>16-Nov</v>
      </c>
      <c r="AB251" s="712">
        <f>A!V1370</f>
        <v>17</v>
      </c>
    </row>
    <row r="252" spans="2:28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>
        <f>A!T1371</f>
        <v>77.925821170738928</v>
      </c>
      <c r="AA252" s="1065" t="str">
        <f>A!U1371</f>
        <v>02-Oct</v>
      </c>
      <c r="AB252" s="712">
        <f>A!V1371</f>
        <v>8</v>
      </c>
    </row>
    <row r="253" spans="2:28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>
        <f>A!T1372</f>
        <v>82.714142754404918</v>
      </c>
      <c r="AA253" s="1065" t="str">
        <f>A!U1372</f>
        <v>18-Sep</v>
      </c>
      <c r="AB253" s="712">
        <f>A!V1372</f>
        <v>10</v>
      </c>
    </row>
    <row r="254" spans="2:28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>
        <f>A!T1373</f>
        <v>76.638136383466545</v>
      </c>
      <c r="AA254" s="1065" t="str">
        <f>A!U1373</f>
        <v>22-Sep</v>
      </c>
      <c r="AB254" s="712">
        <f>A!V1373</f>
        <v>20</v>
      </c>
    </row>
    <row r="255" spans="2:28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>
        <f>A!T1374</f>
        <v>80.545310525256696</v>
      </c>
      <c r="AA255" s="1065" t="str">
        <f>A!U1374</f>
        <v>18-Sep</v>
      </c>
      <c r="AB255" s="712">
        <f>A!V1374</f>
        <v>10</v>
      </c>
    </row>
    <row r="256" spans="2:28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>
        <f>A!T1375</f>
        <v>67.777998970008625</v>
      </c>
      <c r="AA256" s="1065" t="str">
        <f>A!U1375</f>
        <v>16-Nov</v>
      </c>
      <c r="AB256" s="712">
        <f>A!V1375</f>
        <v>17</v>
      </c>
    </row>
    <row r="257" spans="2:28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>
        <f>A!T1376</f>
        <v>67.777825806430911</v>
      </c>
      <c r="AA257" s="1065" t="str">
        <f>A!U1376</f>
        <v>16-Nov</v>
      </c>
      <c r="AB257" s="712">
        <f>A!V1376</f>
        <v>17</v>
      </c>
    </row>
    <row r="258" spans="2:28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>
        <f>A!T1377</f>
        <v>89.750654644435599</v>
      </c>
      <c r="AA258" s="1065" t="str">
        <f>A!U1377</f>
        <v>02-Apr</v>
      </c>
      <c r="AB258" s="712">
        <f>A!V1377</f>
        <v>2</v>
      </c>
    </row>
    <row r="259" spans="2:28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>
        <f>A!T1378</f>
        <v>89.750654644435599</v>
      </c>
      <c r="AA259" s="1065" t="str">
        <f>A!U1378</f>
        <v>02-Apr</v>
      </c>
      <c r="AB259" s="712">
        <f>A!V1378</f>
        <v>2</v>
      </c>
    </row>
    <row r="260" spans="2:28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>
        <f>A!T1379</f>
        <v>89.691926683023581</v>
      </c>
      <c r="AA260" s="1065" t="str">
        <f>A!U1379</f>
        <v>02-Apr</v>
      </c>
      <c r="AB260" s="712">
        <f>A!V1379</f>
        <v>1</v>
      </c>
    </row>
    <row r="261" spans="2:28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>
        <f>A!T1380</f>
        <v>89.750940352762001</v>
      </c>
      <c r="AA261" s="1065" t="str">
        <f>A!U1380</f>
        <v>02-Apr</v>
      </c>
      <c r="AB261" s="712">
        <f>A!V1380</f>
        <v>2</v>
      </c>
    </row>
    <row r="262" spans="2:28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>
        <f>A!T1381</f>
        <v>72.197531377754373</v>
      </c>
      <c r="AA262" s="1065" t="str">
        <f>A!U1381</f>
        <v>21-Apr</v>
      </c>
      <c r="AB262" s="712">
        <f>A!V1381</f>
        <v>5</v>
      </c>
    </row>
    <row r="263" spans="2:28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>
        <f>A!T1382</f>
        <v>100</v>
      </c>
      <c r="AA263" s="1065" t="str">
        <f>A!U1382</f>
        <v>03-Dec</v>
      </c>
      <c r="AB263" s="712">
        <f>A!V1382</f>
        <v>1</v>
      </c>
    </row>
    <row r="264" spans="2:28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>
        <f>A!T1383</f>
        <v>100</v>
      </c>
      <c r="AA264" s="1065" t="str">
        <f>A!U1383</f>
        <v>03-Dec</v>
      </c>
      <c r="AB264" s="712">
        <f>A!V1383</f>
        <v>1</v>
      </c>
    </row>
    <row r="265" spans="2:28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>
        <f>A!T1384</f>
        <v>89.986748247902057</v>
      </c>
      <c r="AA265" s="1065" t="str">
        <f>A!U1384</f>
        <v>20-Dec</v>
      </c>
      <c r="AB265" s="712">
        <f>A!V1384</f>
        <v>11</v>
      </c>
    </row>
    <row r="266" spans="2:28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>
        <f>A!T1385</f>
        <v>100</v>
      </c>
      <c r="AA266" s="1065" t="str">
        <f>A!U1385</f>
        <v>18-Dec</v>
      </c>
      <c r="AB266" s="712">
        <f>A!V1385</f>
        <v>8</v>
      </c>
    </row>
    <row r="267" spans="2:28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>
        <f>A!T1386</f>
        <v>100</v>
      </c>
      <c r="AA267" s="1065" t="str">
        <f>A!U1386</f>
        <v>14-Nov</v>
      </c>
      <c r="AB267" s="712">
        <f>A!V1386</f>
        <v>6</v>
      </c>
    </row>
    <row r="268" spans="2:28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>
        <f>A!T1387</f>
        <v>89.294971296836096</v>
      </c>
      <c r="AA268" s="1065" t="str">
        <f>A!U1387</f>
        <v>20-Dec</v>
      </c>
      <c r="AB268" s="712">
        <f>A!V1387</f>
        <v>11</v>
      </c>
    </row>
    <row r="269" spans="2:28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>
        <f>A!T1388</f>
        <v>53.705030440571889</v>
      </c>
      <c r="AA269" s="1065" t="str">
        <f>A!U1388</f>
        <v>20-Dec</v>
      </c>
      <c r="AB269" s="712">
        <f>A!V1388</f>
        <v>11</v>
      </c>
    </row>
    <row r="270" spans="2:28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>
        <f>A!T1389</f>
        <v>96.06693937261025</v>
      </c>
      <c r="AA270" s="1066" t="str">
        <f>A!U1389</f>
        <v>20-Dec</v>
      </c>
      <c r="AB270" s="714">
        <f>A!V1389</f>
        <v>11</v>
      </c>
    </row>
    <row r="271" spans="2:28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9" t="s">
        <v>23</v>
      </c>
      <c r="V271" s="1100"/>
      <c r="W271" s="1100"/>
      <c r="X271" s="1101"/>
      <c r="Z271" s="719"/>
      <c r="AA271" s="1065"/>
      <c r="AB271" s="712"/>
    </row>
    <row r="272" spans="2:28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OS</v>
      </c>
      <c r="AA272" s="1063"/>
      <c r="AB272" s="709"/>
    </row>
    <row r="273" spans="2:28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NREL</v>
      </c>
      <c r="AA273" s="1064" t="s">
        <v>75</v>
      </c>
      <c r="AB273" s="706" t="s">
        <v>76</v>
      </c>
    </row>
    <row r="274" spans="2:28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>
        <f>A!T1400</f>
        <v>14.3876667941897</v>
      </c>
      <c r="AA274" s="1065" t="str">
        <f>A!U1400</f>
        <v>06-Nov</v>
      </c>
      <c r="AB274" s="712">
        <f>A!V1400</f>
        <v>6</v>
      </c>
    </row>
    <row r="275" spans="2:28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>
        <f>A!T1401</f>
        <v>18.116183232344987</v>
      </c>
      <c r="AA275" s="1065" t="str">
        <f>A!U1401</f>
        <v>11-Jan</v>
      </c>
      <c r="AB275" s="712">
        <f>A!V1401</f>
        <v>3</v>
      </c>
    </row>
    <row r="276" spans="2:28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>
        <f>A!T1402</f>
        <v>14.796923163654553</v>
      </c>
      <c r="AA276" s="1065" t="str">
        <f>A!U1402</f>
        <v>06-Nov</v>
      </c>
      <c r="AB276" s="712">
        <f>A!V1402</f>
        <v>6</v>
      </c>
    </row>
    <row r="277" spans="2:28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>
        <f>A!T1403</f>
        <v>14.387597371144961</v>
      </c>
      <c r="AA277" s="1065" t="str">
        <f>A!U1403</f>
        <v>06-Nov</v>
      </c>
      <c r="AB277" s="712">
        <f>A!V1403</f>
        <v>6</v>
      </c>
    </row>
    <row r="278" spans="2:28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>
        <f>A!T1404</f>
        <v>14.387597371144956</v>
      </c>
      <c r="AA278" s="1065" t="str">
        <f>A!U1404</f>
        <v>06-Nov</v>
      </c>
      <c r="AB278" s="712">
        <f>A!V1404</f>
        <v>6</v>
      </c>
    </row>
    <row r="279" spans="2:28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>
        <f>A!T1405</f>
        <v>13.229741613018074</v>
      </c>
      <c r="AA279" s="1065" t="str">
        <f>A!U1405</f>
        <v>13-Oct</v>
      </c>
      <c r="AB279" s="712">
        <f>A!V1405</f>
        <v>7</v>
      </c>
    </row>
    <row r="280" spans="2:28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>
        <f>A!T1406</f>
        <v>14.387609209652739</v>
      </c>
      <c r="AA280" s="1065" t="str">
        <f>A!U1406</f>
        <v>06-Nov</v>
      </c>
      <c r="AB280" s="712">
        <f>A!V1406</f>
        <v>6</v>
      </c>
    </row>
    <row r="281" spans="2:28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>
        <f>A!T1407</f>
        <v>16.32809707457384</v>
      </c>
      <c r="AA281" s="1065" t="str">
        <f>A!U1407</f>
        <v>06-Nov</v>
      </c>
      <c r="AB281" s="712">
        <f>A!V1407</f>
        <v>6</v>
      </c>
    </row>
    <row r="282" spans="2:28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>
        <f>A!T1408</f>
        <v>16.32809707457384</v>
      </c>
      <c r="AA282" s="1065" t="str">
        <f>A!U1408</f>
        <v>06-Nov</v>
      </c>
      <c r="AB282" s="712">
        <f>A!V1408</f>
        <v>6</v>
      </c>
    </row>
    <row r="283" spans="2:28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>
        <f>A!T1409</f>
        <v>16.328093533293348</v>
      </c>
      <c r="AA283" s="1065" t="str">
        <f>A!U1409</f>
        <v>06-Nov</v>
      </c>
      <c r="AB283" s="712">
        <f>A!V1409</f>
        <v>6</v>
      </c>
    </row>
    <row r="284" spans="2:28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>
        <f>A!T1410</f>
        <v>16.328097074089001</v>
      </c>
      <c r="AA284" s="1065" t="str">
        <f>A!U1410</f>
        <v>06-Nov</v>
      </c>
      <c r="AB284" s="712">
        <f>A!V1410</f>
        <v>6</v>
      </c>
    </row>
    <row r="285" spans="2:28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>
        <f>A!T1411</f>
        <v>16.328097072721135</v>
      </c>
      <c r="AA285" s="1065" t="str">
        <f>A!U1411</f>
        <v>06-Nov</v>
      </c>
      <c r="AB285" s="712">
        <f>A!V1411</f>
        <v>6</v>
      </c>
    </row>
    <row r="286" spans="2:28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>
        <f>A!T1412</f>
        <v>52.550309912276589</v>
      </c>
      <c r="AA286" s="1065" t="str">
        <f>A!U1412</f>
        <v>07-Nov</v>
      </c>
      <c r="AB286" s="712">
        <f>A!V1412</f>
        <v>0</v>
      </c>
    </row>
    <row r="287" spans="2:28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>
        <f>A!T1413</f>
        <v>52.548901400619769</v>
      </c>
      <c r="AA287" s="1065" t="str">
        <f>A!U1413</f>
        <v>07-Nov</v>
      </c>
      <c r="AB287" s="712">
        <f>A!V1413</f>
        <v>0</v>
      </c>
    </row>
    <row r="288" spans="2:28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>
        <f>A!T1414</f>
        <v>59.200640560047859</v>
      </c>
      <c r="AA288" s="1065" t="str">
        <f>A!U1414</f>
        <v>28-Nov</v>
      </c>
      <c r="AB288" s="712">
        <f>A!V1414</f>
        <v>0</v>
      </c>
    </row>
    <row r="289" spans="2:28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>
        <f>A!T1415</f>
        <v>57.139383948125214</v>
      </c>
      <c r="AA289" s="1065" t="str">
        <f>A!U1415</f>
        <v>07-Nov</v>
      </c>
      <c r="AB289" s="712">
        <f>A!V1415</f>
        <v>0</v>
      </c>
    </row>
    <row r="290" spans="2:28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>
        <f>A!T1416</f>
        <v>45.098340753459524</v>
      </c>
      <c r="AA290" s="1065" t="str">
        <f>A!U1416</f>
        <v>07-Nov</v>
      </c>
      <c r="AB290" s="712">
        <f>A!V1416</f>
        <v>0</v>
      </c>
    </row>
    <row r="291" spans="2:28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>
        <f>A!T1417</f>
        <v>31.851268412061636</v>
      </c>
      <c r="AA291" s="1065" t="str">
        <f>A!U1417</f>
        <v>18-Apr</v>
      </c>
      <c r="AB291" s="712">
        <f>A!V1417</f>
        <v>18</v>
      </c>
    </row>
    <row r="292" spans="2:28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>
        <f>A!T1418</f>
        <v>35.19482359419483</v>
      </c>
      <c r="AA292" s="1065" t="str">
        <f>A!U1418</f>
        <v>09-Nov</v>
      </c>
      <c r="AB292" s="712">
        <f>A!V1418</f>
        <v>17</v>
      </c>
    </row>
    <row r="293" spans="2:28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>
        <f>A!T1419</f>
        <v>19.213427400934766</v>
      </c>
      <c r="AA293" s="1066" t="str">
        <f>A!U1419</f>
        <v>18-Apr</v>
      </c>
      <c r="AB293" s="714">
        <f>A!V1419</f>
        <v>17</v>
      </c>
    </row>
    <row r="294" spans="2:28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2:28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2:28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2:28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2:28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2:28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2:28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2:28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2:28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2:28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2:28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4:28" ht="12" customHeight="1">
      <c r="E315" s="115"/>
      <c r="H315" s="115"/>
      <c r="K315" s="115"/>
      <c r="M315" s="105"/>
      <c r="Z315" s="690"/>
      <c r="AA315" s="1067"/>
      <c r="AB315" s="689"/>
    </row>
    <row r="316" spans="4:28" ht="12" customHeight="1">
      <c r="E316" s="115"/>
      <c r="H316" s="115"/>
      <c r="K316" s="115"/>
      <c r="M316" s="105"/>
      <c r="Z316" s="690"/>
      <c r="AA316" s="1067"/>
      <c r="AB316" s="689"/>
    </row>
    <row r="317" spans="4:28" ht="12" customHeight="1">
      <c r="E317" s="115"/>
      <c r="H317" s="115"/>
      <c r="K317" s="115"/>
      <c r="M317" s="105"/>
      <c r="Z317" s="690"/>
      <c r="AA317" s="1067"/>
      <c r="AB317" s="689"/>
    </row>
    <row r="318" spans="4:28" ht="12" customHeight="1">
      <c r="E318" s="115"/>
      <c r="H318" s="115"/>
      <c r="K318" s="115"/>
      <c r="M318" s="105"/>
      <c r="Z318" s="690"/>
      <c r="AA318" s="1067"/>
      <c r="AB318" s="689"/>
    </row>
    <row r="319" spans="4:28" ht="12" customHeight="1">
      <c r="E319" s="115"/>
      <c r="K319" s="115"/>
      <c r="M319" s="105"/>
      <c r="Z319" s="690"/>
      <c r="AA319" s="1067"/>
      <c r="AB319" s="689"/>
    </row>
    <row r="320" spans="4:28" ht="12" customHeight="1">
      <c r="E320" s="115"/>
      <c r="K320" s="115"/>
      <c r="M320" s="105"/>
      <c r="Z320" s="690"/>
      <c r="AA320" s="1067"/>
      <c r="AB320" s="689"/>
    </row>
    <row r="321" spans="5:28" ht="12" customHeight="1">
      <c r="E321" s="115"/>
      <c r="K321" s="115"/>
      <c r="M321" s="105"/>
      <c r="Z321" s="690"/>
      <c r="AA321" s="1067"/>
      <c r="AB321" s="689"/>
    </row>
    <row r="322" spans="5:28" ht="12" customHeight="1">
      <c r="E322" s="115"/>
      <c r="K322" s="115"/>
      <c r="M322" s="105"/>
      <c r="Z322" s="690"/>
      <c r="AA322" s="1067"/>
      <c r="AB322" s="689"/>
    </row>
    <row r="323" spans="5:28" ht="12" customHeight="1">
      <c r="E323" s="115"/>
      <c r="K323" s="115"/>
      <c r="M323" s="105"/>
      <c r="Z323" s="690"/>
      <c r="AA323" s="1067"/>
      <c r="AB323" s="689"/>
    </row>
    <row r="324" spans="5:28" ht="12" customHeight="1">
      <c r="E324" s="115"/>
      <c r="K324" s="115"/>
      <c r="M324" s="105"/>
      <c r="Z324" s="690"/>
      <c r="AA324" s="1067"/>
      <c r="AB324" s="689"/>
    </row>
    <row r="325" spans="5:28" ht="12" customHeight="1">
      <c r="E325" s="115"/>
      <c r="K325" s="115"/>
      <c r="M325" s="105"/>
      <c r="Z325" s="690"/>
      <c r="AA325" s="1067"/>
      <c r="AB325" s="689"/>
    </row>
    <row r="326" spans="5:28" ht="12" customHeight="1">
      <c r="E326" s="115"/>
      <c r="K326" s="115"/>
      <c r="M326" s="105"/>
      <c r="Z326" s="690"/>
      <c r="AA326" s="1067"/>
      <c r="AB326" s="689"/>
    </row>
    <row r="327" spans="5:28" ht="12" customHeight="1">
      <c r="E327" s="115"/>
      <c r="K327" s="115"/>
      <c r="M327" s="105"/>
      <c r="Z327" s="690"/>
      <c r="AA327" s="1067"/>
      <c r="AB327" s="689"/>
    </row>
    <row r="328" spans="5:28" ht="12" customHeight="1">
      <c r="E328" s="115"/>
      <c r="K328" s="115"/>
      <c r="Z328" s="690"/>
      <c r="AA328" s="1067"/>
      <c r="AB328" s="689"/>
    </row>
    <row r="329" spans="5:28" ht="12" customHeight="1">
      <c r="E329" s="115"/>
      <c r="K329" s="115"/>
      <c r="Z329" s="690"/>
      <c r="AA329" s="1067"/>
      <c r="AB329" s="689"/>
    </row>
    <row r="330" spans="5:28" ht="12" customHeight="1">
      <c r="E330" s="115"/>
      <c r="K330" s="115"/>
      <c r="Z330" s="690"/>
      <c r="AA330" s="1067"/>
      <c r="AB330" s="689"/>
    </row>
    <row r="331" spans="5:28" ht="12" customHeight="1">
      <c r="K331" s="115"/>
      <c r="Z331" s="690"/>
      <c r="AA331" s="1067"/>
      <c r="AB331" s="689"/>
    </row>
    <row r="332" spans="5:28" ht="12" customHeight="1">
      <c r="K332" s="115"/>
      <c r="Z332" s="690"/>
      <c r="AA332" s="1067"/>
      <c r="AB332" s="689"/>
    </row>
    <row r="333" spans="5:28" ht="12" customHeight="1">
      <c r="K333" s="115"/>
      <c r="Z333" s="690"/>
      <c r="AA333" s="1067"/>
      <c r="AB333" s="689"/>
    </row>
    <row r="334" spans="5:28" ht="12" customHeight="1">
      <c r="K334" s="115"/>
      <c r="Z334" s="723"/>
    </row>
    <row r="335" spans="5:28" ht="12" customHeight="1">
      <c r="K335" s="115"/>
      <c r="Z335" s="723"/>
    </row>
    <row r="336" spans="5:28" ht="12" customHeight="1">
      <c r="K336" s="115"/>
      <c r="Z336" s="723"/>
    </row>
    <row r="337" spans="11:26" ht="12" customHeight="1">
      <c r="K337" s="115"/>
      <c r="Z337" s="723"/>
    </row>
    <row r="338" spans="11:26" ht="12" customHeight="1">
      <c r="K338" s="115"/>
      <c r="Z338" s="723"/>
    </row>
    <row r="339" spans="11:26" ht="12" customHeight="1">
      <c r="K339" s="115"/>
      <c r="Z339" s="723"/>
    </row>
    <row r="340" spans="11:26" ht="12" customHeight="1">
      <c r="K340" s="115"/>
      <c r="Z340" s="723"/>
    </row>
    <row r="341" spans="11:26" ht="12" customHeight="1">
      <c r="K341" s="115"/>
      <c r="Z341" s="723"/>
    </row>
    <row r="342" spans="11:26" ht="12" customHeight="1">
      <c r="K342" s="115"/>
      <c r="Z342" s="723"/>
    </row>
    <row r="343" spans="11:26" ht="12" customHeight="1">
      <c r="K343" s="115"/>
      <c r="Z343" s="723"/>
    </row>
    <row r="344" spans="11:26" ht="12" customHeight="1">
      <c r="K344" s="115"/>
      <c r="Z344" s="723"/>
    </row>
    <row r="345" spans="11:26" ht="12" customHeight="1">
      <c r="K345" s="115"/>
      <c r="Z345" s="723"/>
    </row>
    <row r="346" spans="11:26" ht="12" customHeight="1">
      <c r="K346" s="115"/>
      <c r="Z346" s="723"/>
    </row>
    <row r="347" spans="11:26" ht="12" customHeight="1">
      <c r="K347" s="115"/>
      <c r="Z347" s="723"/>
    </row>
    <row r="348" spans="11:26" ht="12" customHeight="1">
      <c r="K348" s="115"/>
      <c r="Z348" s="723"/>
    </row>
    <row r="349" spans="11:26" ht="12" customHeight="1">
      <c r="K349" s="115"/>
      <c r="Z349" s="723"/>
    </row>
    <row r="350" spans="11:26" ht="12" customHeight="1">
      <c r="K350" s="115"/>
      <c r="Z350" s="723"/>
    </row>
    <row r="351" spans="11:26" ht="12" customHeight="1">
      <c r="K351" s="115"/>
      <c r="Z351" s="723"/>
    </row>
    <row r="352" spans="11:26" ht="12" customHeight="1">
      <c r="K352" s="115"/>
      <c r="Z352" s="723"/>
    </row>
    <row r="353" spans="11:26" ht="12" customHeight="1">
      <c r="K353" s="115"/>
      <c r="Z353" s="723"/>
    </row>
    <row r="354" spans="11:26" ht="12" customHeight="1">
      <c r="K354" s="115"/>
      <c r="Z354" s="723"/>
    </row>
    <row r="355" spans="11:26" ht="12" customHeight="1">
      <c r="K355" s="115"/>
      <c r="Z355" s="723"/>
    </row>
    <row r="356" spans="11:26" ht="12" customHeight="1">
      <c r="K356" s="115"/>
      <c r="Z356" s="723"/>
    </row>
    <row r="357" spans="11:26" ht="12" customHeight="1">
      <c r="K357" s="115"/>
      <c r="Z357" s="723"/>
    </row>
    <row r="358" spans="11:26" ht="12" customHeight="1">
      <c r="K358" s="115"/>
      <c r="Z358" s="723"/>
    </row>
    <row r="359" spans="11:26" ht="12" customHeight="1">
      <c r="K359" s="115"/>
      <c r="Z359" s="723"/>
    </row>
    <row r="360" spans="11:26" ht="12" customHeight="1">
      <c r="K360" s="115"/>
      <c r="Z360" s="723"/>
    </row>
    <row r="361" spans="11:26" ht="12" customHeight="1">
      <c r="K361" s="115"/>
      <c r="Z361" s="723"/>
    </row>
    <row r="362" spans="11:26" ht="12" customHeight="1">
      <c r="K362" s="115"/>
      <c r="Z362" s="723"/>
    </row>
    <row r="363" spans="11:26" ht="12" customHeight="1">
      <c r="K363" s="115"/>
      <c r="Z363" s="723"/>
    </row>
    <row r="364" spans="11:26" ht="12" customHeight="1">
      <c r="K364" s="115"/>
      <c r="Z364" s="723"/>
    </row>
    <row r="365" spans="11:26" ht="12" customHeight="1">
      <c r="K365" s="115"/>
      <c r="Z365" s="723"/>
    </row>
    <row r="366" spans="11:26" ht="12" customHeight="1">
      <c r="K366" s="115"/>
      <c r="Z366" s="723"/>
    </row>
    <row r="367" spans="11:26" ht="12" customHeight="1">
      <c r="K367" s="115"/>
      <c r="Z367" s="723"/>
    </row>
    <row r="368" spans="11:26" ht="12" customHeight="1">
      <c r="K368" s="115"/>
      <c r="Z368" s="723"/>
    </row>
    <row r="369" spans="11:26" ht="12" customHeight="1">
      <c r="K369" s="115"/>
      <c r="Z369" s="723"/>
    </row>
    <row r="370" spans="11:26" ht="12" customHeight="1">
      <c r="K370" s="115"/>
      <c r="Z370" s="723"/>
    </row>
    <row r="371" spans="11:26" ht="12" customHeight="1">
      <c r="K371" s="115"/>
      <c r="Z371" s="723"/>
    </row>
    <row r="372" spans="11:26" ht="12" customHeight="1">
      <c r="K372" s="115"/>
      <c r="Z372" s="723"/>
    </row>
    <row r="373" spans="11:26" ht="12" customHeight="1">
      <c r="K373" s="115"/>
      <c r="Z373" s="723"/>
    </row>
    <row r="374" spans="11:26" ht="12" customHeight="1">
      <c r="K374" s="115"/>
      <c r="Z374" s="723"/>
    </row>
    <row r="375" spans="11:26" ht="12" customHeight="1">
      <c r="K375" s="115"/>
      <c r="Z375" s="723"/>
    </row>
    <row r="376" spans="11:26" ht="12" customHeight="1">
      <c r="K376" s="115"/>
      <c r="Z376" s="723"/>
    </row>
    <row r="377" spans="11:26" ht="12" customHeight="1">
      <c r="K377" s="115"/>
      <c r="Z377" s="723"/>
    </row>
    <row r="378" spans="11:26" ht="12" customHeight="1">
      <c r="K378" s="115"/>
      <c r="Z378" s="723"/>
    </row>
    <row r="379" spans="11:26" ht="12" customHeight="1">
      <c r="K379" s="115"/>
      <c r="Z379" s="723"/>
    </row>
    <row r="380" spans="11:26" ht="12" customHeight="1">
      <c r="K380" s="115"/>
      <c r="Z380" s="723"/>
    </row>
    <row r="381" spans="11:26" ht="12" customHeight="1">
      <c r="K381" s="115"/>
      <c r="Z381" s="723"/>
    </row>
    <row r="382" spans="11:26" ht="12" customHeight="1">
      <c r="K382" s="115"/>
      <c r="Z382" s="723"/>
    </row>
    <row r="383" spans="11:26" ht="12" customHeight="1">
      <c r="K383" s="115"/>
      <c r="Z383" s="723"/>
    </row>
    <row r="384" spans="11:26" ht="12" customHeight="1">
      <c r="K384" s="115"/>
      <c r="Z384" s="723"/>
    </row>
    <row r="385" spans="11:26" ht="12" customHeight="1">
      <c r="K385" s="115"/>
      <c r="Z385" s="723"/>
    </row>
    <row r="386" spans="11:26" ht="12" customHeight="1">
      <c r="K386" s="115"/>
      <c r="Z386" s="723"/>
    </row>
    <row r="387" spans="11:26" ht="12" customHeight="1">
      <c r="Z387" s="723"/>
    </row>
    <row r="388" spans="11:26" ht="12" customHeight="1">
      <c r="Z388" s="723"/>
    </row>
    <row r="389" spans="11:26" ht="12" customHeight="1">
      <c r="Z389" s="723"/>
    </row>
    <row r="390" spans="11:26" ht="12" customHeight="1">
      <c r="Z390" s="723"/>
    </row>
    <row r="391" spans="11:26" ht="12" customHeight="1">
      <c r="Z391" s="723"/>
    </row>
    <row r="392" spans="11:26" ht="12" customHeight="1">
      <c r="Z392" s="723"/>
    </row>
    <row r="393" spans="11:26" ht="12" customHeight="1">
      <c r="Z393" s="723"/>
    </row>
    <row r="394" spans="11:26" ht="12" customHeight="1">
      <c r="Z394" s="723"/>
    </row>
    <row r="395" spans="11:26" ht="12" customHeight="1">
      <c r="Z395" s="723"/>
    </row>
    <row r="396" spans="11:26" ht="12" customHeight="1">
      <c r="Z396" s="723"/>
    </row>
    <row r="397" spans="11:26" ht="12" customHeight="1">
      <c r="Z397" s="723"/>
    </row>
    <row r="398" spans="11:26" ht="12" customHeight="1">
      <c r="Z398" s="723"/>
    </row>
    <row r="399" spans="11:26" ht="12" customHeight="1">
      <c r="Z399" s="723"/>
    </row>
    <row r="400" spans="11:26" ht="12" customHeight="1">
      <c r="Z400" s="723"/>
    </row>
    <row r="401" spans="26:26" ht="12" customHeight="1">
      <c r="Z401" s="723"/>
    </row>
    <row r="402" spans="26:26" ht="12" customHeight="1">
      <c r="Z402" s="723"/>
    </row>
    <row r="403" spans="26:26" ht="12" customHeight="1">
      <c r="Z403" s="723"/>
    </row>
    <row r="404" spans="26:26" ht="12" customHeight="1">
      <c r="Z404" s="723"/>
    </row>
    <row r="405" spans="26:26" ht="12" customHeight="1">
      <c r="Z405" s="723"/>
    </row>
    <row r="406" spans="26:26" ht="12" customHeight="1">
      <c r="Z406" s="723"/>
    </row>
    <row r="407" spans="26:26" ht="12" customHeight="1">
      <c r="Z407" s="723"/>
    </row>
    <row r="408" spans="26:26" ht="12" customHeight="1">
      <c r="Z408" s="723"/>
    </row>
    <row r="409" spans="26:26" ht="12" customHeight="1">
      <c r="Z409" s="723"/>
    </row>
    <row r="410" spans="26:26" ht="12" customHeight="1">
      <c r="Z410" s="723"/>
    </row>
    <row r="411" spans="26:26" ht="12" customHeight="1">
      <c r="Z411" s="723"/>
    </row>
    <row r="412" spans="26:26" ht="12" customHeight="1">
      <c r="Z412" s="723"/>
    </row>
    <row r="413" spans="26:26" ht="12" customHeight="1">
      <c r="Z413" s="723"/>
    </row>
    <row r="414" spans="26:26" ht="12" customHeight="1">
      <c r="Z414" s="723"/>
    </row>
    <row r="415" spans="26:26" ht="12" customHeight="1">
      <c r="Z415" s="723"/>
    </row>
    <row r="416" spans="26:26" ht="12" customHeight="1">
      <c r="Z416" s="723"/>
    </row>
    <row r="417" spans="26:26" ht="12" customHeight="1">
      <c r="Z417" s="723"/>
    </row>
    <row r="418" spans="26:26" ht="12" customHeight="1">
      <c r="Z418" s="723"/>
    </row>
    <row r="419" spans="26:26" ht="12" customHeight="1">
      <c r="Z419" s="723"/>
    </row>
    <row r="420" spans="26:26" ht="12" customHeight="1">
      <c r="Z420" s="723"/>
    </row>
    <row r="421" spans="26:26" ht="12" customHeight="1">
      <c r="Z421" s="723"/>
    </row>
    <row r="422" spans="26:26" ht="12" customHeight="1">
      <c r="Z422" s="723"/>
    </row>
    <row r="423" spans="26:26" ht="12" customHeight="1">
      <c r="Z423" s="723"/>
    </row>
    <row r="424" spans="26:26" ht="12" customHeight="1">
      <c r="Z424" s="723"/>
    </row>
    <row r="425" spans="26:26" ht="12" customHeight="1">
      <c r="Z425" s="723"/>
    </row>
    <row r="426" spans="26:26" ht="12" customHeight="1">
      <c r="Z426" s="723"/>
    </row>
    <row r="427" spans="26:26" ht="12" customHeight="1">
      <c r="Z427" s="723"/>
    </row>
    <row r="428" spans="26:26" ht="12" customHeight="1">
      <c r="Z428" s="723"/>
    </row>
    <row r="429" spans="26:26" ht="12" customHeight="1">
      <c r="Z429" s="723"/>
    </row>
    <row r="430" spans="26:26" ht="12" customHeight="1">
      <c r="Z430" s="723"/>
    </row>
    <row r="431" spans="26:26" ht="12" customHeight="1">
      <c r="Z431" s="723"/>
    </row>
    <row r="432" spans="26:26" ht="12" customHeight="1">
      <c r="Z432" s="723"/>
    </row>
    <row r="433" spans="26:26" ht="12" customHeight="1">
      <c r="Z433" s="723"/>
    </row>
    <row r="434" spans="26:26" ht="12" customHeight="1">
      <c r="Z434" s="723"/>
    </row>
    <row r="435" spans="26:26" ht="12" customHeight="1">
      <c r="Z435" s="723"/>
    </row>
    <row r="436" spans="26:26" ht="12" customHeight="1">
      <c r="Z436" s="723"/>
    </row>
    <row r="437" spans="26:26" ht="12" customHeight="1">
      <c r="Z437" s="723"/>
    </row>
    <row r="438" spans="26:26" ht="12" customHeight="1">
      <c r="Z438" s="723"/>
    </row>
    <row r="439" spans="26:26" ht="12" customHeight="1">
      <c r="Z439" s="723"/>
    </row>
    <row r="440" spans="26:26" ht="12" customHeight="1">
      <c r="Z440" s="723"/>
    </row>
    <row r="441" spans="26:26" ht="12" customHeight="1">
      <c r="Z441" s="723"/>
    </row>
    <row r="442" spans="26:26" ht="12" customHeight="1">
      <c r="Z442" s="723"/>
    </row>
    <row r="443" spans="26:26" ht="12" customHeight="1">
      <c r="Z443" s="723"/>
    </row>
    <row r="444" spans="26:26">
      <c r="Z444" s="723"/>
    </row>
    <row r="445" spans="26:26">
      <c r="Z445" s="723"/>
    </row>
    <row r="446" spans="26:26">
      <c r="Z446" s="723"/>
    </row>
    <row r="447" spans="26:26">
      <c r="Z447" s="723"/>
    </row>
    <row r="448" spans="26:26">
      <c r="Z448" s="723"/>
    </row>
    <row r="449" spans="26:26">
      <c r="Z449" s="723"/>
    </row>
    <row r="450" spans="26:26">
      <c r="Z450" s="723"/>
    </row>
    <row r="451" spans="26:26">
      <c r="Z451" s="723"/>
    </row>
    <row r="452" spans="26:26">
      <c r="Z452" s="723"/>
    </row>
    <row r="453" spans="26:26">
      <c r="Z453" s="723"/>
    </row>
    <row r="454" spans="26:26">
      <c r="Z454" s="723"/>
    </row>
    <row r="455" spans="26:26">
      <c r="Z455" s="723"/>
    </row>
    <row r="456" spans="26:26">
      <c r="Z456" s="723"/>
    </row>
    <row r="457" spans="26:26">
      <c r="Z457" s="723"/>
    </row>
    <row r="458" spans="26:26">
      <c r="Z458" s="723"/>
    </row>
    <row r="459" spans="26:26">
      <c r="Z459" s="723"/>
    </row>
    <row r="460" spans="26:26">
      <c r="Z460" s="723"/>
    </row>
    <row r="461" spans="26:26">
      <c r="Z461" s="723"/>
    </row>
    <row r="462" spans="26:26">
      <c r="Z462" s="723"/>
    </row>
    <row r="463" spans="26:26">
      <c r="Z463" s="723"/>
    </row>
    <row r="464" spans="26:26">
      <c r="Z464" s="723"/>
    </row>
    <row r="465" spans="26:26">
      <c r="Z465" s="723"/>
    </row>
    <row r="466" spans="26:26">
      <c r="Z466" s="723"/>
    </row>
    <row r="467" spans="26:26">
      <c r="Z467" s="723"/>
    </row>
    <row r="468" spans="26:26">
      <c r="Z468" s="723"/>
    </row>
    <row r="469" spans="26:26">
      <c r="Z469" s="723"/>
    </row>
    <row r="470" spans="26:26">
      <c r="Z470" s="723"/>
    </row>
    <row r="471" spans="26:26">
      <c r="Z471" s="723"/>
    </row>
    <row r="472" spans="26:26">
      <c r="Z472" s="723"/>
    </row>
    <row r="473" spans="26:26">
      <c r="Z473" s="723"/>
    </row>
    <row r="474" spans="26:26">
      <c r="Z474" s="723"/>
    </row>
    <row r="475" spans="26:26">
      <c r="Z475" s="723"/>
    </row>
    <row r="476" spans="26:26">
      <c r="Z476" s="723"/>
    </row>
    <row r="477" spans="26:26">
      <c r="Z477" s="723"/>
    </row>
    <row r="478" spans="26:26">
      <c r="Z478" s="723"/>
    </row>
    <row r="479" spans="26:26">
      <c r="Z479" s="723"/>
    </row>
    <row r="480" spans="26:26">
      <c r="Z480" s="723"/>
    </row>
    <row r="481" spans="26:26">
      <c r="Z481" s="723"/>
    </row>
    <row r="482" spans="26:26">
      <c r="Z482" s="723"/>
    </row>
    <row r="483" spans="26:26">
      <c r="Z483" s="723"/>
    </row>
    <row r="484" spans="26:26">
      <c r="Z484" s="723"/>
    </row>
    <row r="485" spans="26:26">
      <c r="Z485" s="723"/>
    </row>
    <row r="486" spans="26:26">
      <c r="Z486" s="723"/>
    </row>
    <row r="487" spans="26:26">
      <c r="Z487" s="723"/>
    </row>
    <row r="488" spans="26:26">
      <c r="Z488" s="723"/>
    </row>
    <row r="489" spans="26:26">
      <c r="Z489" s="723"/>
    </row>
    <row r="490" spans="26:26">
      <c r="Z490" s="723"/>
    </row>
    <row r="491" spans="26:26">
      <c r="Z491" s="723"/>
    </row>
    <row r="492" spans="26:26">
      <c r="Z492" s="723"/>
    </row>
    <row r="493" spans="26:26">
      <c r="Z493" s="723"/>
    </row>
    <row r="494" spans="26:26">
      <c r="Z494" s="723"/>
    </row>
    <row r="495" spans="26:26">
      <c r="Z495" s="723"/>
    </row>
    <row r="496" spans="26:26">
      <c r="Z496" s="723"/>
    </row>
    <row r="497" spans="26:26">
      <c r="Z497" s="723"/>
    </row>
    <row r="498" spans="26:26">
      <c r="Z498" s="723"/>
    </row>
    <row r="499" spans="26:26">
      <c r="Z499" s="723"/>
    </row>
    <row r="500" spans="26:26">
      <c r="Z500" s="723"/>
    </row>
    <row r="501" spans="26:26">
      <c r="Z501" s="723"/>
    </row>
    <row r="502" spans="26:26">
      <c r="Z502" s="723"/>
    </row>
    <row r="503" spans="26:26">
      <c r="Z503" s="723"/>
    </row>
    <row r="504" spans="26:26">
      <c r="Z504" s="723"/>
    </row>
    <row r="505" spans="26:26">
      <c r="Z505" s="723"/>
    </row>
    <row r="506" spans="26:26">
      <c r="Z506" s="723"/>
    </row>
    <row r="507" spans="26:26">
      <c r="Z507" s="723"/>
    </row>
    <row r="508" spans="26:26">
      <c r="Z508" s="723"/>
    </row>
    <row r="509" spans="26:26">
      <c r="Z509" s="723"/>
    </row>
    <row r="510" spans="26:26">
      <c r="Z510" s="723"/>
    </row>
    <row r="511" spans="26:26">
      <c r="Z511" s="723"/>
    </row>
    <row r="512" spans="26:26">
      <c r="Z512" s="723"/>
    </row>
    <row r="513" spans="26:26">
      <c r="Z513" s="723"/>
    </row>
    <row r="514" spans="26:26">
      <c r="Z514" s="723"/>
    </row>
    <row r="515" spans="26:26">
      <c r="Z515" s="723"/>
    </row>
    <row r="516" spans="26:26">
      <c r="Z516" s="723"/>
    </row>
    <row r="517" spans="26:26">
      <c r="Z517" s="723"/>
    </row>
    <row r="518" spans="26:26">
      <c r="Z518" s="723"/>
    </row>
    <row r="519" spans="26:26">
      <c r="Z519" s="723"/>
    </row>
    <row r="520" spans="26:26">
      <c r="Z520" s="723"/>
    </row>
    <row r="521" spans="26:26">
      <c r="Z521" s="723"/>
    </row>
    <row r="522" spans="26:26">
      <c r="Z522" s="723"/>
    </row>
    <row r="523" spans="26:26">
      <c r="Z523" s="723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</vt:vector>
  </HeadingPairs>
  <TitlesOfParts>
    <vt:vector size="74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</vt:vector>
  </TitlesOfParts>
  <Company>j. neymark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David Goldwasser</cp:lastModifiedBy>
  <cp:lastPrinted>2014-11-07T20:35:55Z</cp:lastPrinted>
  <dcterms:created xsi:type="dcterms:W3CDTF">2001-04-24T01:56:49Z</dcterms:created>
  <dcterms:modified xsi:type="dcterms:W3CDTF">2017-05-16T20:28:28Z</dcterms:modified>
</cp:coreProperties>
</file>