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drawings/drawing105.xml" ContentType="application/vnd.openxmlformats-officedocument.drawing+xml"/>
  <Override PartName="/xl/drawings/drawing107.xml" ContentType="application/vnd.openxmlformats-officedocument.drawing+xml"/>
  <Override PartName="/xl/drawings/drawing109.xml" ContentType="application/vnd.openxmlformats-officedocument.drawing+xml"/>
  <Override PartName="/xl/drawings/drawing111.xml" ContentType="application/vnd.openxmlformats-officedocument.drawing+xml"/>
  <Override PartName="/xl/drawings/drawing113.xml" ContentType="application/vnd.openxmlformats-officedocument.drawing+xml"/>
  <Override PartName="/xl/drawings/drawing115.xml" ContentType="application/vnd.openxmlformats-officedocument.drawing+xml"/>
  <Override PartName="/xl/drawings/drawing11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  <Override PartName="/xl/drawings/drawing106.xml" ContentType="application/vnd.openxmlformats-officedocument.drawingml.chartshapes+xml"/>
  <Override PartName="/xl/drawings/drawing108.xml" ContentType="application/vnd.openxmlformats-officedocument.drawingml.chartshapes+xml"/>
  <Override PartName="/xl/drawings/drawing110.xml" ContentType="application/vnd.openxmlformats-officedocument.drawingml.chartshapes+xml"/>
  <Override PartName="/xl/drawings/drawing112.xml" ContentType="application/vnd.openxmlformats-officedocument.drawingml.chartshapes+xml"/>
  <Override PartName="/xl/drawings/drawing114.xml" ContentType="application/vnd.openxmlformats-officedocument.drawingml.chartshapes+xml"/>
  <Override PartName="/xl/drawings/drawing116.xml" ContentType="application/vnd.openxmlformats-officedocument.drawingml.chartshapes+xml"/>
  <Override PartName="/xl/drawings/drawing118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-15" yWindow="-15" windowWidth="24120" windowHeight="13620" tabRatio="766"/>
  </bookViews>
  <sheets>
    <sheet name="Read Me" sheetId="86" r:id="rId5"/>
    <sheet name="Adding Results" sheetId="82" r:id="rId6"/>
    <sheet name="YourData" sheetId="1" r:id="rId7"/>
    <sheet name="Title Page" sheetId="12" r:id="rId8"/>
    <sheet name="Program List" sheetId="13" r:id="rId9"/>
    <sheet name="Table List" sheetId="85" r:id="rId10"/>
    <sheet name="Figure List" sheetId="83" r:id="rId11"/>
    <sheet name="Tables 1" sheetId="14" r:id="rId12"/>
    <sheet name="Tables 2" sheetId="15" r:id="rId13"/>
    <sheet name="Tables 3" sheetId="16" r:id="rId14"/>
    <sheet name="Tables 4" sheetId="79" r:id="rId15"/>
    <sheet name="Tables 5" sheetId="80" r:id="rId16"/>
    <sheet name="Tables 6" sheetId="81" r:id="rId17"/>
    <sheet name="Fig B8-1 Ann Incident Solar" sheetId="17" r:id="rId18"/>
    <sheet name="Fig B8-2 Ann SolRad Unshaded" sheetId="18" r:id="rId19"/>
    <sheet name="Fig B8-3 Ann SolRad Shaded" sheetId="19" r:id="rId20"/>
    <sheet name="Fig B8-4 Trans Coeff" sheetId="20" r:id="rId21"/>
    <sheet name="Fig B8-5 OH&amp;Fin Shade Coeff" sheetId="21" r:id="rId22"/>
    <sheet name="Fig B8-6 Lomass Ann Heat" sheetId="22" r:id="rId23"/>
    <sheet name="Fig B8-7 Lomass Ann Cool" sheetId="23" r:id="rId24"/>
    <sheet name="Fig B8-8 Lomass Peak Heat" sheetId="24" r:id="rId25"/>
    <sheet name="Fig B8-9 Lomass Peak Cool" sheetId="25" r:id="rId26"/>
    <sheet name="Fig B8-10 Himass Ann Heat" sheetId="26" r:id="rId27"/>
    <sheet name="Fig B8-11 Himass Ann Cool" sheetId="27" r:id="rId28"/>
    <sheet name="Fig B8-12 Himass Peak Heat" sheetId="28" r:id="rId29"/>
    <sheet name="Fig B8-13 Himass Peak Cool" sheetId="29" r:id="rId30"/>
    <sheet name="Fig B8-14 FF Maximum Temp" sheetId="30" r:id="rId31"/>
    <sheet name="Fig B8-15 FF Minimum Temp" sheetId="31" r:id="rId32"/>
    <sheet name="Fig B8-16 FF Average Temp" sheetId="32" r:id="rId33"/>
    <sheet name="Fig B8-17 Delta-S Shade-Load" sheetId="33" r:id="rId34"/>
    <sheet name="Fig B8-18 Delta-S Shade-Peak" sheetId="34" r:id="rId35"/>
    <sheet name="Fig B8-19 Delta-E&amp;W-Load" sheetId="35" r:id="rId36"/>
    <sheet name="Fig B8-20 Delta-E&amp;W-Peak" sheetId="36" r:id="rId37"/>
    <sheet name="Fig B8-21 Delta-E&amp;WShade-Load" sheetId="37" r:id="rId38"/>
    <sheet name="Fig B8-22 Delta-E&amp;WShade-Peak" sheetId="38" r:id="rId39"/>
    <sheet name="Fig B8-23 Delta-TSetback-Heat" sheetId="39" r:id="rId40"/>
    <sheet name="Fig B8-24 Delta-TSetback-Peak" sheetId="40" r:id="rId41"/>
    <sheet name="Fig B8-25 Delta-VentCool-Load" sheetId="41" r:id="rId42"/>
    <sheet name="Fig B8-26 Delta-VentCool-Peak" sheetId="42" r:id="rId43"/>
    <sheet name="Fig B8-27 Delta-Sunspace-Load" sheetId="43" r:id="rId44"/>
    <sheet name="Fig B8-28 Delta-Sunspace-Peak" sheetId="44" r:id="rId45"/>
    <sheet name="Fig B8-29 Delta-Mass Effect-Ann" sheetId="45" r:id="rId46"/>
    <sheet name="Fig B8-30 Delta-Mass Effect-Pk" sheetId="46" r:id="rId47"/>
    <sheet name="Fig B8-31 Delta-S Win-Ann" sheetId="47" r:id="rId48"/>
    <sheet name="Fig B8-32 Delta-S Win-Peak" sheetId="48" r:id="rId49"/>
    <sheet name="Fig B8-33 Indepth 1" sheetId="49" r:id="rId50"/>
    <sheet name="Fig B8-34 Indepth 2" sheetId="50" r:id="rId51"/>
    <sheet name="Fig B8-35 Indepth 3" sheetId="51" r:id="rId52"/>
    <sheet name="Fig B8-36 Indepth 4" sheetId="52" r:id="rId53"/>
    <sheet name="Fig B8-37 Indepth 5" sheetId="53" r:id="rId54"/>
    <sheet name="Fig B8-38 Indepth 6" sheetId="54" r:id="rId55"/>
    <sheet name="Fig B8-39 Indepth 7" sheetId="55" r:id="rId56"/>
    <sheet name="Fig B8-40 Indepth 8" sheetId="56" r:id="rId57"/>
    <sheet name="Fig B8-41 Indepth Delta 1" sheetId="57" r:id="rId58"/>
    <sheet name="Fig B8-42 Indepth Delta 2" sheetId="58" r:id="rId59"/>
    <sheet name="Fig B8-43 Indepth Delta 3" sheetId="59" r:id="rId60"/>
    <sheet name="Fig B8-44 Indepth Delta 4" sheetId="60" r:id="rId61"/>
    <sheet name="Fig B8-45 Indepth Delta 5" sheetId="61" r:id="rId62"/>
    <sheet name="Fig B8-46 Indepth Delta 6" sheetId="62" r:id="rId63"/>
    <sheet name="Fig B8-47 Indepth 9" sheetId="63" r:id="rId64"/>
    <sheet name="Fig B8-48 Indepth 10" sheetId="64" r:id="rId65"/>
    <sheet name="Fig B8-49 Indepth 11" sheetId="65" r:id="rId66"/>
    <sheet name="Fig B8-50 Indepth 12" sheetId="66" r:id="rId67"/>
    <sheet name="Fig B8-51 Indepth Delta 7" sheetId="67" r:id="rId68"/>
    <sheet name="Fig B8-52 Indepth Delta 8" sheetId="68" r:id="rId69"/>
    <sheet name="Fig B8-53 Hrly-Temp Freq" sheetId="69" r:id="rId70"/>
    <sheet name="Fig B8-54 Hrly-IncidentSol-S" sheetId="70" r:id="rId71"/>
    <sheet name="Fig B8-55 Hrly-IncidentSol-W" sheetId="71" r:id="rId72"/>
    <sheet name="Fig B8-56 Hrly-FF Temp-ColdDay" sheetId="72" r:id="rId73"/>
    <sheet name="Fig B8-57 Hrly-FF Temp-HotDay" sheetId="73" r:id="rId74"/>
    <sheet name="Fig B8-58 Hrly-Loads-Case600" sheetId="74" r:id="rId75"/>
    <sheet name="Fig B8-59 Hrly-Loads-Case900" sheetId="75" r:id="rId76"/>
    <sheet name="data for charts" sheetId="10" r:id="rId77"/>
    <sheet name="ESP-DMU" sheetId="2" r:id="rId78"/>
    <sheet name="BLAST-USIT" sheetId="3" r:id="rId79"/>
    <sheet name="DOE21D" sheetId="4" r:id="rId80"/>
    <sheet name="SRES-SUN" sheetId="5" r:id="rId81"/>
    <sheet name="SRES-BRE" sheetId="6" r:id="rId82"/>
    <sheet name="S3PAS" sheetId="7" r:id="rId83"/>
    <sheet name="TRNSYS" sheetId="8" r:id="rId84"/>
    <sheet name="TASE" sheetId="9" r:id="rId85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25725"/>
</workbook>
</file>

<file path=xl/calcChain.xml><?xml version="1.0" encoding="utf-8"?>
<calcChain xmlns="http://schemas.openxmlformats.org/spreadsheetml/2006/main">
  <c r="E54" i="1"/>
  <c r="Z572" i="10" s="1"/>
  <c r="P37" i="80"/>
  <c r="J37"/>
  <c r="I37"/>
  <c r="H37"/>
  <c r="F37"/>
  <c r="E37"/>
  <c r="D37"/>
  <c r="C37"/>
  <c r="P36"/>
  <c r="J36"/>
  <c r="I36"/>
  <c r="H36"/>
  <c r="G36"/>
  <c r="F36"/>
  <c r="E36"/>
  <c r="D36"/>
  <c r="C36"/>
  <c r="P25" i="16"/>
  <c r="P24"/>
  <c r="J25"/>
  <c r="I25"/>
  <c r="H25"/>
  <c r="F25"/>
  <c r="E25"/>
  <c r="D25"/>
  <c r="C25"/>
  <c r="J24"/>
  <c r="I24"/>
  <c r="H24"/>
  <c r="G24"/>
  <c r="F24"/>
  <c r="E24"/>
  <c r="D24"/>
  <c r="C24"/>
  <c r="AH25" i="15"/>
  <c r="AG25"/>
  <c r="AF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H15"/>
  <c r="AG15"/>
  <c r="AF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AC15" s="1"/>
  <c r="H15"/>
  <c r="G15"/>
  <c r="F15"/>
  <c r="E15"/>
  <c r="D15"/>
  <c r="C15"/>
  <c r="P25" i="14"/>
  <c r="J25"/>
  <c r="I25"/>
  <c r="H25"/>
  <c r="G25"/>
  <c r="F25"/>
  <c r="E25"/>
  <c r="D25"/>
  <c r="C25"/>
  <c r="P37"/>
  <c r="J37"/>
  <c r="I37"/>
  <c r="H37"/>
  <c r="G37"/>
  <c r="F37"/>
  <c r="E37"/>
  <c r="D37"/>
  <c r="C37"/>
  <c r="P15"/>
  <c r="J15"/>
  <c r="I15"/>
  <c r="H15"/>
  <c r="G15"/>
  <c r="F15"/>
  <c r="E15"/>
  <c r="D15"/>
  <c r="C15"/>
  <c r="AH37" i="15"/>
  <c r="AG37"/>
  <c r="AF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O110"/>
  <c r="A23" i="12"/>
  <c r="A19"/>
  <c r="A16"/>
  <c r="A6"/>
  <c r="B30" s="1"/>
  <c r="A8"/>
  <c r="A24"/>
  <c r="Q546" i="10"/>
  <c r="O49" i="81"/>
  <c r="I49"/>
  <c r="H49"/>
  <c r="G49"/>
  <c r="F49"/>
  <c r="E49"/>
  <c r="D49"/>
  <c r="C49"/>
  <c r="K49" s="1"/>
  <c r="O48"/>
  <c r="H48"/>
  <c r="G48"/>
  <c r="F48"/>
  <c r="E48"/>
  <c r="D48"/>
  <c r="C48"/>
  <c r="O41"/>
  <c r="I41"/>
  <c r="H41"/>
  <c r="G41"/>
  <c r="F41"/>
  <c r="E41"/>
  <c r="D41"/>
  <c r="C41"/>
  <c r="K41" s="1"/>
  <c r="O40"/>
  <c r="I40"/>
  <c r="H40"/>
  <c r="G40"/>
  <c r="F40"/>
  <c r="E40"/>
  <c r="D40"/>
  <c r="C40"/>
  <c r="O33"/>
  <c r="O32"/>
  <c r="O31"/>
  <c r="O30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C29"/>
  <c r="O29"/>
  <c r="I29"/>
  <c r="H29"/>
  <c r="G29"/>
  <c r="F29"/>
  <c r="E29"/>
  <c r="D29"/>
  <c r="O46"/>
  <c r="I46"/>
  <c r="H46"/>
  <c r="G46"/>
  <c r="F46"/>
  <c r="E46"/>
  <c r="D46"/>
  <c r="C46"/>
  <c r="O45"/>
  <c r="I45"/>
  <c r="H45"/>
  <c r="G45"/>
  <c r="F45"/>
  <c r="E45"/>
  <c r="D45"/>
  <c r="C45"/>
  <c r="O38"/>
  <c r="I38"/>
  <c r="H38"/>
  <c r="G38"/>
  <c r="F38"/>
  <c r="E38"/>
  <c r="D38"/>
  <c r="C38"/>
  <c r="O37"/>
  <c r="I37"/>
  <c r="H37"/>
  <c r="G37"/>
  <c r="F37"/>
  <c r="E37"/>
  <c r="D37"/>
  <c r="C37"/>
  <c r="O27"/>
  <c r="I27"/>
  <c r="H27"/>
  <c r="G27"/>
  <c r="F27"/>
  <c r="E27"/>
  <c r="D27"/>
  <c r="C27"/>
  <c r="O26"/>
  <c r="I26"/>
  <c r="H26"/>
  <c r="G26"/>
  <c r="F26"/>
  <c r="E26"/>
  <c r="D26"/>
  <c r="C26"/>
  <c r="R50" i="15"/>
  <c r="A20" i="12"/>
  <c r="A930" i="10"/>
  <c r="Q483"/>
  <c r="Q480"/>
  <c r="J74"/>
  <c r="E54" i="9"/>
  <c r="Y572" i="10" s="1"/>
  <c r="E54" i="8"/>
  <c r="H64" i="10"/>
  <c r="H931" s="1"/>
  <c r="H943" s="1"/>
  <c r="E54" i="7"/>
  <c r="W572" i="10" s="1"/>
  <c r="E54" i="6"/>
  <c r="F64" i="10" s="1"/>
  <c r="F931" s="1"/>
  <c r="E54" i="5"/>
  <c r="U572" i="10" s="1"/>
  <c r="E54" i="4"/>
  <c r="T572" i="10"/>
  <c r="A58" i="4"/>
  <c r="E54" i="3"/>
  <c r="S64" i="10" s="1"/>
  <c r="E54" i="2"/>
  <c r="R572" i="10" s="1"/>
  <c r="B63"/>
  <c r="B930" s="1"/>
  <c r="C63"/>
  <c r="C930" s="1"/>
  <c r="D63"/>
  <c r="D930" s="1"/>
  <c r="E63"/>
  <c r="E930" s="1"/>
  <c r="F63"/>
  <c r="F930" s="1"/>
  <c r="G63"/>
  <c r="G930" s="1"/>
  <c r="H63"/>
  <c r="H930" s="1"/>
  <c r="I63"/>
  <c r="I930" s="1"/>
  <c r="J63"/>
  <c r="J930" s="1"/>
  <c r="R63"/>
  <c r="S63"/>
  <c r="T63"/>
  <c r="U63"/>
  <c r="V63"/>
  <c r="W63"/>
  <c r="X63"/>
  <c r="Y63"/>
  <c r="Z63"/>
  <c r="D64"/>
  <c r="D931" s="1"/>
  <c r="E64"/>
  <c r="E931" s="1"/>
  <c r="G64"/>
  <c r="G931" s="1"/>
  <c r="I64"/>
  <c r="I931" s="1"/>
  <c r="R64"/>
  <c r="T64"/>
  <c r="U64"/>
  <c r="W64"/>
  <c r="X64"/>
  <c r="Y64"/>
  <c r="B65"/>
  <c r="B932" s="1"/>
  <c r="C65"/>
  <c r="D65"/>
  <c r="D932" s="1"/>
  <c r="E65"/>
  <c r="E932"/>
  <c r="F65"/>
  <c r="F932" s="1"/>
  <c r="G65"/>
  <c r="G932" s="1"/>
  <c r="H65"/>
  <c r="H932" s="1"/>
  <c r="I65"/>
  <c r="I932" s="1"/>
  <c r="J65"/>
  <c r="J932" s="1"/>
  <c r="B66"/>
  <c r="C66"/>
  <c r="C933" s="1"/>
  <c r="D66"/>
  <c r="D933" s="1"/>
  <c r="E66"/>
  <c r="E933" s="1"/>
  <c r="F66"/>
  <c r="F933" s="1"/>
  <c r="G66"/>
  <c r="G933" s="1"/>
  <c r="H66"/>
  <c r="H933" s="1"/>
  <c r="I66"/>
  <c r="I933" s="1"/>
  <c r="J66"/>
  <c r="J933" s="1"/>
  <c r="B67"/>
  <c r="C67"/>
  <c r="D67"/>
  <c r="E67"/>
  <c r="F67"/>
  <c r="G67"/>
  <c r="H67"/>
  <c r="X68" s="1"/>
  <c r="I67"/>
  <c r="J67"/>
  <c r="B68"/>
  <c r="C68"/>
  <c r="D68"/>
  <c r="E68"/>
  <c r="U65" s="1"/>
  <c r="F68"/>
  <c r="G68"/>
  <c r="H68"/>
  <c r="I68"/>
  <c r="J68"/>
  <c r="B69"/>
  <c r="C69"/>
  <c r="D69"/>
  <c r="T66"/>
  <c r="E69"/>
  <c r="U66" s="1"/>
  <c r="F69"/>
  <c r="G69"/>
  <c r="H69"/>
  <c r="X66" s="1"/>
  <c r="I69"/>
  <c r="J69"/>
  <c r="B70"/>
  <c r="C70"/>
  <c r="D70"/>
  <c r="T67" s="1"/>
  <c r="E70"/>
  <c r="F70"/>
  <c r="G70"/>
  <c r="H70"/>
  <c r="I70"/>
  <c r="J70"/>
  <c r="B71"/>
  <c r="C71"/>
  <c r="D71"/>
  <c r="E71"/>
  <c r="F71"/>
  <c r="V68" s="1"/>
  <c r="G71"/>
  <c r="H71"/>
  <c r="I71"/>
  <c r="J71"/>
  <c r="Z68" s="1"/>
  <c r="B72"/>
  <c r="C72"/>
  <c r="D72"/>
  <c r="E72"/>
  <c r="F72"/>
  <c r="G72"/>
  <c r="H72"/>
  <c r="I72"/>
  <c r="J72"/>
  <c r="R73"/>
  <c r="S73"/>
  <c r="T73"/>
  <c r="U73"/>
  <c r="W73"/>
  <c r="X73"/>
  <c r="Y73"/>
  <c r="B74"/>
  <c r="C74"/>
  <c r="D74"/>
  <c r="E74"/>
  <c r="G74"/>
  <c r="H74"/>
  <c r="I74"/>
  <c r="B75"/>
  <c r="C75"/>
  <c r="C934" s="1"/>
  <c r="D75"/>
  <c r="D934"/>
  <c r="E75"/>
  <c r="E934" s="1"/>
  <c r="F75"/>
  <c r="F934"/>
  <c r="G75"/>
  <c r="G934" s="1"/>
  <c r="H75"/>
  <c r="H934" s="1"/>
  <c r="I75"/>
  <c r="I934" s="1"/>
  <c r="J75"/>
  <c r="J934" s="1"/>
  <c r="B76"/>
  <c r="C76"/>
  <c r="D76"/>
  <c r="E76"/>
  <c r="F76"/>
  <c r="V102" s="1"/>
  <c r="G76"/>
  <c r="H76"/>
  <c r="I76"/>
  <c r="J76"/>
  <c r="Z102" s="1"/>
  <c r="Z455" s="1"/>
  <c r="B77"/>
  <c r="C77"/>
  <c r="D77"/>
  <c r="E77"/>
  <c r="U104" s="1"/>
  <c r="F77"/>
  <c r="G77"/>
  <c r="H77"/>
  <c r="I77"/>
  <c r="Y104" s="1"/>
  <c r="J77"/>
  <c r="B78"/>
  <c r="C78"/>
  <c r="D78"/>
  <c r="T105" s="1"/>
  <c r="E78"/>
  <c r="U103" s="1"/>
  <c r="F78"/>
  <c r="G78"/>
  <c r="H78"/>
  <c r="X105" s="1"/>
  <c r="I78"/>
  <c r="Y103" s="1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Z106" s="1"/>
  <c r="B81"/>
  <c r="C81"/>
  <c r="D81"/>
  <c r="E81"/>
  <c r="F81"/>
  <c r="G81"/>
  <c r="H81"/>
  <c r="I81"/>
  <c r="J81"/>
  <c r="B82"/>
  <c r="C82"/>
  <c r="D82"/>
  <c r="T109" s="1"/>
  <c r="E82"/>
  <c r="F82"/>
  <c r="G82"/>
  <c r="H82"/>
  <c r="X109" s="1"/>
  <c r="I82"/>
  <c r="J82"/>
  <c r="R82"/>
  <c r="S82"/>
  <c r="T82"/>
  <c r="U82"/>
  <c r="V82"/>
  <c r="W82"/>
  <c r="X82"/>
  <c r="Y82"/>
  <c r="B84"/>
  <c r="C84"/>
  <c r="D84"/>
  <c r="E84"/>
  <c r="F84"/>
  <c r="G84"/>
  <c r="H84"/>
  <c r="I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R89"/>
  <c r="S89"/>
  <c r="T89"/>
  <c r="U89"/>
  <c r="V89"/>
  <c r="W89"/>
  <c r="X89"/>
  <c r="Y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R101"/>
  <c r="S101"/>
  <c r="T101"/>
  <c r="U101"/>
  <c r="V101"/>
  <c r="W101"/>
  <c r="X101"/>
  <c r="Y101"/>
  <c r="B102"/>
  <c r="C102"/>
  <c r="D102"/>
  <c r="E102"/>
  <c r="F102"/>
  <c r="G102"/>
  <c r="H102"/>
  <c r="I102"/>
  <c r="J102"/>
  <c r="S102"/>
  <c r="T102"/>
  <c r="U102"/>
  <c r="W102"/>
  <c r="X102"/>
  <c r="Y102"/>
  <c r="B103"/>
  <c r="C103"/>
  <c r="D103"/>
  <c r="E103"/>
  <c r="F103"/>
  <c r="G103"/>
  <c r="H103"/>
  <c r="I103"/>
  <c r="J103"/>
  <c r="S103"/>
  <c r="T103"/>
  <c r="W103"/>
  <c r="X103"/>
  <c r="B104"/>
  <c r="C104"/>
  <c r="D104"/>
  <c r="E104"/>
  <c r="F104"/>
  <c r="G104"/>
  <c r="H104"/>
  <c r="I104"/>
  <c r="J104"/>
  <c r="R104"/>
  <c r="S104"/>
  <c r="T104"/>
  <c r="W104"/>
  <c r="X104"/>
  <c r="B105"/>
  <c r="C105"/>
  <c r="D105"/>
  <c r="E105"/>
  <c r="F105"/>
  <c r="G105"/>
  <c r="H105"/>
  <c r="I105"/>
  <c r="J105"/>
  <c r="R105"/>
  <c r="S105"/>
  <c r="U105"/>
  <c r="V105"/>
  <c r="W105"/>
  <c r="Y105"/>
  <c r="B106"/>
  <c r="C106"/>
  <c r="D106"/>
  <c r="E106"/>
  <c r="F106"/>
  <c r="G106"/>
  <c r="H106"/>
  <c r="I106"/>
  <c r="J106"/>
  <c r="S106"/>
  <c r="T106"/>
  <c r="U106"/>
  <c r="W106"/>
  <c r="X106"/>
  <c r="Y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R109"/>
  <c r="S109"/>
  <c r="U109"/>
  <c r="V109"/>
  <c r="W109"/>
  <c r="Y109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R112"/>
  <c r="S112"/>
  <c r="T112"/>
  <c r="U112"/>
  <c r="V112"/>
  <c r="W112"/>
  <c r="X112"/>
  <c r="Y112"/>
  <c r="B113"/>
  <c r="C113"/>
  <c r="D113"/>
  <c r="D936" s="1"/>
  <c r="E113"/>
  <c r="E936" s="1"/>
  <c r="F113"/>
  <c r="F936" s="1"/>
  <c r="G113"/>
  <c r="G936" s="1"/>
  <c r="H113"/>
  <c r="H936" s="1"/>
  <c r="I113"/>
  <c r="I936" s="1"/>
  <c r="J113"/>
  <c r="J936" s="1"/>
  <c r="B114"/>
  <c r="B937" s="1"/>
  <c r="C114"/>
  <c r="C937" s="1"/>
  <c r="D114"/>
  <c r="D937" s="1"/>
  <c r="E114"/>
  <c r="E937" s="1"/>
  <c r="F114"/>
  <c r="F937" s="1"/>
  <c r="G114"/>
  <c r="G937" s="1"/>
  <c r="H114"/>
  <c r="H937" s="1"/>
  <c r="I114"/>
  <c r="I937" s="1"/>
  <c r="J114"/>
  <c r="J937" s="1"/>
  <c r="B115"/>
  <c r="C115"/>
  <c r="D115"/>
  <c r="E115"/>
  <c r="F115"/>
  <c r="G115"/>
  <c r="H115"/>
  <c r="I115"/>
  <c r="J115"/>
  <c r="B116"/>
  <c r="C116"/>
  <c r="S74" s="1"/>
  <c r="D116"/>
  <c r="T74" s="1"/>
  <c r="E116"/>
  <c r="F116"/>
  <c r="G116"/>
  <c r="W74" s="1"/>
  <c r="H116"/>
  <c r="X74" s="1"/>
  <c r="I116"/>
  <c r="J116"/>
  <c r="AA116"/>
  <c r="AB116"/>
  <c r="B117"/>
  <c r="C117"/>
  <c r="D117"/>
  <c r="T75" s="1"/>
  <c r="E117"/>
  <c r="U75" s="1"/>
  <c r="F117"/>
  <c r="V75" s="1"/>
  <c r="G117"/>
  <c r="W75" s="1"/>
  <c r="H117"/>
  <c r="X75" s="1"/>
  <c r="I117"/>
  <c r="Y75" s="1"/>
  <c r="J117"/>
  <c r="Z75" s="1"/>
  <c r="B118"/>
  <c r="C118"/>
  <c r="D118"/>
  <c r="E118"/>
  <c r="F118"/>
  <c r="G118"/>
  <c r="H118"/>
  <c r="I118"/>
  <c r="J118"/>
  <c r="B119"/>
  <c r="C119"/>
  <c r="S77" s="1"/>
  <c r="D119"/>
  <c r="T77" s="1"/>
  <c r="E119"/>
  <c r="F119"/>
  <c r="G119"/>
  <c r="W77" s="1"/>
  <c r="H119"/>
  <c r="X77" s="1"/>
  <c r="I119"/>
  <c r="J119"/>
  <c r="B120"/>
  <c r="R78" s="1"/>
  <c r="C120"/>
  <c r="S78" s="1"/>
  <c r="D120"/>
  <c r="T78" s="1"/>
  <c r="E120"/>
  <c r="F120"/>
  <c r="V78" s="1"/>
  <c r="G120"/>
  <c r="W78" s="1"/>
  <c r="H120"/>
  <c r="X78" s="1"/>
  <c r="I120"/>
  <c r="J120"/>
  <c r="Z78" s="1"/>
  <c r="B122"/>
  <c r="C122"/>
  <c r="D122"/>
  <c r="E122"/>
  <c r="F122"/>
  <c r="G122"/>
  <c r="H122"/>
  <c r="I122"/>
  <c r="J122"/>
  <c r="B123"/>
  <c r="C123"/>
  <c r="C938" s="1"/>
  <c r="D123"/>
  <c r="D938" s="1"/>
  <c r="E123"/>
  <c r="E938" s="1"/>
  <c r="F123"/>
  <c r="F938" s="1"/>
  <c r="G123"/>
  <c r="G938" s="1"/>
  <c r="H123"/>
  <c r="H938" s="1"/>
  <c r="I123"/>
  <c r="I938" s="1"/>
  <c r="J123"/>
  <c r="J938" s="1"/>
  <c r="B124"/>
  <c r="C124"/>
  <c r="S113" s="1"/>
  <c r="S456" s="1"/>
  <c r="D124"/>
  <c r="E124"/>
  <c r="F124"/>
  <c r="G124"/>
  <c r="W113" s="1"/>
  <c r="W456" s="1"/>
  <c r="H124"/>
  <c r="I124"/>
  <c r="J124"/>
  <c r="B125"/>
  <c r="R114" s="1"/>
  <c r="C125"/>
  <c r="D125"/>
  <c r="T114"/>
  <c r="E125"/>
  <c r="U114" s="1"/>
  <c r="F125"/>
  <c r="V114" s="1"/>
  <c r="G125"/>
  <c r="W114" s="1"/>
  <c r="H125"/>
  <c r="X114" s="1"/>
  <c r="I125"/>
  <c r="J125"/>
  <c r="Z114" s="1"/>
  <c r="R125"/>
  <c r="S125"/>
  <c r="T125"/>
  <c r="U125"/>
  <c r="V125"/>
  <c r="W125"/>
  <c r="X125"/>
  <c r="Y125"/>
  <c r="Z125"/>
  <c r="B126"/>
  <c r="C126"/>
  <c r="S115" s="1"/>
  <c r="D126"/>
  <c r="T115" s="1"/>
  <c r="E126"/>
  <c r="F126"/>
  <c r="V115" s="1"/>
  <c r="G126"/>
  <c r="W115" s="1"/>
  <c r="H126"/>
  <c r="X115" s="1"/>
  <c r="I126"/>
  <c r="Y115" s="1"/>
  <c r="J126"/>
  <c r="B127"/>
  <c r="C127"/>
  <c r="D127"/>
  <c r="E127"/>
  <c r="F127"/>
  <c r="V118" s="1"/>
  <c r="G127"/>
  <c r="H127"/>
  <c r="I127"/>
  <c r="J127"/>
  <c r="B128"/>
  <c r="C128"/>
  <c r="D128"/>
  <c r="E128"/>
  <c r="F128"/>
  <c r="G128"/>
  <c r="H128"/>
  <c r="X119"/>
  <c r="I128"/>
  <c r="Y119" s="1"/>
  <c r="J128"/>
  <c r="B129"/>
  <c r="C129"/>
  <c r="S120" s="1"/>
  <c r="D129"/>
  <c r="T120" s="1"/>
  <c r="E129"/>
  <c r="F129"/>
  <c r="V120" s="1"/>
  <c r="G129"/>
  <c r="W120" s="1"/>
  <c r="H129"/>
  <c r="I129"/>
  <c r="Y120" s="1"/>
  <c r="J129"/>
  <c r="B130"/>
  <c r="R121" s="1"/>
  <c r="C130"/>
  <c r="S121" s="1"/>
  <c r="D130"/>
  <c r="E130"/>
  <c r="U117" s="1"/>
  <c r="F130"/>
  <c r="V121" s="1"/>
  <c r="G130"/>
  <c r="W117"/>
  <c r="H130"/>
  <c r="X117" s="1"/>
  <c r="I130"/>
  <c r="Y117" s="1"/>
  <c r="J130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R137"/>
  <c r="S137"/>
  <c r="T137"/>
  <c r="U137"/>
  <c r="V137"/>
  <c r="W137"/>
  <c r="X137"/>
  <c r="Y137"/>
  <c r="Z137"/>
  <c r="B138"/>
  <c r="C138"/>
  <c r="D138"/>
  <c r="E138"/>
  <c r="F138"/>
  <c r="G138"/>
  <c r="H138"/>
  <c r="I138"/>
  <c r="J138"/>
  <c r="Z186" s="1"/>
  <c r="Z506" s="1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Z188" s="1"/>
  <c r="Z510" s="1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M146" s="1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R154"/>
  <c r="S154"/>
  <c r="T154"/>
  <c r="U154"/>
  <c r="V154"/>
  <c r="W154"/>
  <c r="X154"/>
  <c r="Y154"/>
  <c r="Z154"/>
  <c r="B155"/>
  <c r="C155"/>
  <c r="D155"/>
  <c r="E155"/>
  <c r="F155"/>
  <c r="G155"/>
  <c r="H155"/>
  <c r="I155"/>
  <c r="J155"/>
  <c r="R155"/>
  <c r="S155"/>
  <c r="T155"/>
  <c r="U155"/>
  <c r="V155"/>
  <c r="W155"/>
  <c r="X155"/>
  <c r="Y155"/>
  <c r="Z155"/>
  <c r="B156"/>
  <c r="C156"/>
  <c r="D156"/>
  <c r="E156"/>
  <c r="F156"/>
  <c r="G156"/>
  <c r="H156"/>
  <c r="I156"/>
  <c r="J156"/>
  <c r="R157"/>
  <c r="S157"/>
  <c r="T157"/>
  <c r="U157"/>
  <c r="V157"/>
  <c r="W157"/>
  <c r="X157"/>
  <c r="Y157"/>
  <c r="Z157"/>
  <c r="R158"/>
  <c r="S158"/>
  <c r="T158"/>
  <c r="U158"/>
  <c r="V158"/>
  <c r="W158"/>
  <c r="X158"/>
  <c r="Y158"/>
  <c r="Z158"/>
  <c r="R159"/>
  <c r="S159"/>
  <c r="T159"/>
  <c r="U159"/>
  <c r="V159"/>
  <c r="W159"/>
  <c r="X159"/>
  <c r="Y159"/>
  <c r="Z159"/>
  <c r="B160"/>
  <c r="C160"/>
  <c r="D160"/>
  <c r="E160"/>
  <c r="F160"/>
  <c r="G160"/>
  <c r="H160"/>
  <c r="I160"/>
  <c r="J160"/>
  <c r="R160"/>
  <c r="S160"/>
  <c r="T160"/>
  <c r="U160"/>
  <c r="V160"/>
  <c r="W160"/>
  <c r="X160"/>
  <c r="Y160"/>
  <c r="Z160"/>
  <c r="R161"/>
  <c r="S161"/>
  <c r="T161"/>
  <c r="U161"/>
  <c r="V161"/>
  <c r="W161"/>
  <c r="X161"/>
  <c r="Y161"/>
  <c r="Z161"/>
  <c r="B162"/>
  <c r="C162"/>
  <c r="D162"/>
  <c r="E162"/>
  <c r="F162"/>
  <c r="G162"/>
  <c r="H162"/>
  <c r="I162"/>
  <c r="J162"/>
  <c r="B163"/>
  <c r="B940" s="1"/>
  <c r="C163"/>
  <c r="C940" s="1"/>
  <c r="D163"/>
  <c r="D940"/>
  <c r="E163"/>
  <c r="E940" s="1"/>
  <c r="F163"/>
  <c r="F940" s="1"/>
  <c r="G163"/>
  <c r="G940" s="1"/>
  <c r="H163"/>
  <c r="H940" s="1"/>
  <c r="I163"/>
  <c r="I940" s="1"/>
  <c r="J163"/>
  <c r="J940" s="1"/>
  <c r="B164"/>
  <c r="B941" s="1"/>
  <c r="C164"/>
  <c r="C941"/>
  <c r="D164"/>
  <c r="D941" s="1"/>
  <c r="E164"/>
  <c r="E941" s="1"/>
  <c r="F164"/>
  <c r="F941" s="1"/>
  <c r="G164"/>
  <c r="G941" s="1"/>
  <c r="H164"/>
  <c r="H941" s="1"/>
  <c r="I164"/>
  <c r="I941" s="1"/>
  <c r="J164"/>
  <c r="J941" s="1"/>
  <c r="R164"/>
  <c r="S164"/>
  <c r="T164"/>
  <c r="U164"/>
  <c r="V164"/>
  <c r="W164"/>
  <c r="X164"/>
  <c r="Y164"/>
  <c r="Z164"/>
  <c r="B165"/>
  <c r="C165"/>
  <c r="D165"/>
  <c r="E165"/>
  <c r="F165"/>
  <c r="G165"/>
  <c r="H165"/>
  <c r="I165"/>
  <c r="J165"/>
  <c r="R165"/>
  <c r="S165"/>
  <c r="S505" s="1"/>
  <c r="T165"/>
  <c r="U165"/>
  <c r="V165"/>
  <c r="W165"/>
  <c r="W505" s="1"/>
  <c r="X165"/>
  <c r="Y165"/>
  <c r="Z165"/>
  <c r="Z505" s="1"/>
  <c r="B166"/>
  <c r="C166"/>
  <c r="D166"/>
  <c r="E166"/>
  <c r="F166"/>
  <c r="G166"/>
  <c r="H166"/>
  <c r="I166"/>
  <c r="J166"/>
  <c r="R166"/>
  <c r="S166"/>
  <c r="S507" s="1"/>
  <c r="T166"/>
  <c r="U166"/>
  <c r="V166"/>
  <c r="W166"/>
  <c r="W507" s="1"/>
  <c r="X166"/>
  <c r="Y166"/>
  <c r="Z166"/>
  <c r="B167"/>
  <c r="C167"/>
  <c r="D167"/>
  <c r="E167"/>
  <c r="U84" s="1"/>
  <c r="F167"/>
  <c r="G167"/>
  <c r="H167"/>
  <c r="I167"/>
  <c r="Y84" s="1"/>
  <c r="J167"/>
  <c r="R167"/>
  <c r="S167"/>
  <c r="T167"/>
  <c r="U167"/>
  <c r="V167"/>
  <c r="W167"/>
  <c r="X167"/>
  <c r="Y167"/>
  <c r="Z167"/>
  <c r="B168"/>
  <c r="C168"/>
  <c r="S85" s="1"/>
  <c r="D168"/>
  <c r="E168"/>
  <c r="F168"/>
  <c r="G168"/>
  <c r="W85" s="1"/>
  <c r="H168"/>
  <c r="I168"/>
  <c r="Y85" s="1"/>
  <c r="J168"/>
  <c r="R168"/>
  <c r="S168"/>
  <c r="T168"/>
  <c r="U168"/>
  <c r="U511" s="1"/>
  <c r="V168"/>
  <c r="W168"/>
  <c r="X168"/>
  <c r="Y168"/>
  <c r="Y511" s="1"/>
  <c r="Z168"/>
  <c r="B169"/>
  <c r="C169"/>
  <c r="S86" s="1"/>
  <c r="D169"/>
  <c r="E169"/>
  <c r="U86" s="1"/>
  <c r="F169"/>
  <c r="V86" s="1"/>
  <c r="G169"/>
  <c r="W86" s="1"/>
  <c r="H169"/>
  <c r="I169"/>
  <c r="Y86" s="1"/>
  <c r="J169"/>
  <c r="Z86" s="1"/>
  <c r="R169"/>
  <c r="S169"/>
  <c r="T169"/>
  <c r="U169"/>
  <c r="V169"/>
  <c r="W169"/>
  <c r="X169"/>
  <c r="Y169"/>
  <c r="Z169"/>
  <c r="B170"/>
  <c r="C170"/>
  <c r="D170"/>
  <c r="E170"/>
  <c r="F170"/>
  <c r="G170"/>
  <c r="H170"/>
  <c r="I170"/>
  <c r="J170"/>
  <c r="AA170"/>
  <c r="AB170"/>
  <c r="R171"/>
  <c r="S171"/>
  <c r="T171"/>
  <c r="U171"/>
  <c r="V171"/>
  <c r="W171"/>
  <c r="X171"/>
  <c r="Y171"/>
  <c r="Z171"/>
  <c r="R172"/>
  <c r="S172"/>
  <c r="T172"/>
  <c r="U172"/>
  <c r="V172"/>
  <c r="W172"/>
  <c r="X172"/>
  <c r="Y172"/>
  <c r="Z172"/>
  <c r="B173"/>
  <c r="C173"/>
  <c r="D173"/>
  <c r="E173"/>
  <c r="F173"/>
  <c r="G173"/>
  <c r="H173"/>
  <c r="I173"/>
  <c r="J173"/>
  <c r="R173"/>
  <c r="S173"/>
  <c r="T173"/>
  <c r="U173"/>
  <c r="V173"/>
  <c r="W173"/>
  <c r="X173"/>
  <c r="Y173"/>
  <c r="Z173"/>
  <c r="B174"/>
  <c r="B942" s="1"/>
  <c r="C174"/>
  <c r="C942" s="1"/>
  <c r="D174"/>
  <c r="D942" s="1"/>
  <c r="E174"/>
  <c r="E942" s="1"/>
  <c r="F174"/>
  <c r="F942" s="1"/>
  <c r="G174"/>
  <c r="G942" s="1"/>
  <c r="H174"/>
  <c r="H942" s="1"/>
  <c r="I174"/>
  <c r="I942" s="1"/>
  <c r="J174"/>
  <c r="J942" s="1"/>
  <c r="R174"/>
  <c r="R532" s="1"/>
  <c r="S174"/>
  <c r="T174"/>
  <c r="U174"/>
  <c r="V174"/>
  <c r="V532" s="1"/>
  <c r="W174"/>
  <c r="X174"/>
  <c r="Y174"/>
  <c r="Z174"/>
  <c r="Z532" s="1"/>
  <c r="B175"/>
  <c r="R127" s="1"/>
  <c r="R467" s="1"/>
  <c r="C175"/>
  <c r="S127"/>
  <c r="D175"/>
  <c r="T127" s="1"/>
  <c r="T467" s="1"/>
  <c r="E175"/>
  <c r="U127" s="1"/>
  <c r="F175"/>
  <c r="V127" s="1"/>
  <c r="V467" s="1"/>
  <c r="G175"/>
  <c r="W127" s="1"/>
  <c r="W467" s="1"/>
  <c r="H175"/>
  <c r="I175"/>
  <c r="Y127" s="1"/>
  <c r="Y467" s="1"/>
  <c r="J175"/>
  <c r="R175"/>
  <c r="S175"/>
  <c r="T175"/>
  <c r="T536" s="1"/>
  <c r="U175"/>
  <c r="V175"/>
  <c r="W175"/>
  <c r="X175"/>
  <c r="Y175"/>
  <c r="Z175"/>
  <c r="B176"/>
  <c r="C176"/>
  <c r="S128" s="1"/>
  <c r="D176"/>
  <c r="E176"/>
  <c r="U128"/>
  <c r="F176"/>
  <c r="V312" s="1"/>
  <c r="G176"/>
  <c r="H176"/>
  <c r="I176"/>
  <c r="Y128" s="1"/>
  <c r="J176"/>
  <c r="B177"/>
  <c r="C177"/>
  <c r="S129" s="1"/>
  <c r="D177"/>
  <c r="E177"/>
  <c r="U129"/>
  <c r="F177"/>
  <c r="G177"/>
  <c r="W129" s="1"/>
  <c r="H177"/>
  <c r="X129" s="1"/>
  <c r="I177"/>
  <c r="Y129" s="1"/>
  <c r="J177"/>
  <c r="B178"/>
  <c r="L178" s="1"/>
  <c r="C178"/>
  <c r="S130" s="1"/>
  <c r="D178"/>
  <c r="T130" s="1"/>
  <c r="E178"/>
  <c r="U130" s="1"/>
  <c r="F178"/>
  <c r="G178"/>
  <c r="W130"/>
  <c r="H178"/>
  <c r="I178"/>
  <c r="Y130" s="1"/>
  <c r="J178"/>
  <c r="Z130" s="1"/>
  <c r="R178"/>
  <c r="S178"/>
  <c r="T178"/>
  <c r="U178"/>
  <c r="V178"/>
  <c r="W178"/>
  <c r="X178"/>
  <c r="Y178"/>
  <c r="Z178"/>
  <c r="B179"/>
  <c r="R131" s="1"/>
  <c r="C179"/>
  <c r="S131" s="1"/>
  <c r="D179"/>
  <c r="T131" s="1"/>
  <c r="E179"/>
  <c r="U131"/>
  <c r="F179"/>
  <c r="G179"/>
  <c r="W131" s="1"/>
  <c r="H179"/>
  <c r="I179"/>
  <c r="J179"/>
  <c r="R179"/>
  <c r="S179"/>
  <c r="T179"/>
  <c r="U179"/>
  <c r="V179"/>
  <c r="W179"/>
  <c r="X179"/>
  <c r="Y179"/>
  <c r="Z179"/>
  <c r="B180"/>
  <c r="C180"/>
  <c r="D180"/>
  <c r="E180"/>
  <c r="F180"/>
  <c r="G180"/>
  <c r="H180"/>
  <c r="I180"/>
  <c r="J180"/>
  <c r="R180"/>
  <c r="S180"/>
  <c r="T180"/>
  <c r="T478" s="1"/>
  <c r="U180"/>
  <c r="V180"/>
  <c r="W180"/>
  <c r="X180"/>
  <c r="X478" s="1"/>
  <c r="Y180"/>
  <c r="Z180"/>
  <c r="B181"/>
  <c r="C181"/>
  <c r="D181"/>
  <c r="T132" s="1"/>
  <c r="E181"/>
  <c r="U132" s="1"/>
  <c r="F181"/>
  <c r="V132" s="1"/>
  <c r="G181"/>
  <c r="W132" s="1"/>
  <c r="H181"/>
  <c r="X132" s="1"/>
  <c r="I181"/>
  <c r="J181"/>
  <c r="Z132" s="1"/>
  <c r="R181"/>
  <c r="S181"/>
  <c r="T181"/>
  <c r="T480" s="1"/>
  <c r="U181"/>
  <c r="V181"/>
  <c r="W181"/>
  <c r="X181"/>
  <c r="X480" s="1"/>
  <c r="Y181"/>
  <c r="Z181"/>
  <c r="R182"/>
  <c r="S182"/>
  <c r="S482" s="1"/>
  <c r="T182"/>
  <c r="U182"/>
  <c r="V182"/>
  <c r="W182"/>
  <c r="W482" s="1"/>
  <c r="X182"/>
  <c r="Y182"/>
  <c r="Z182"/>
  <c r="B183"/>
  <c r="C183"/>
  <c r="D183"/>
  <c r="E183"/>
  <c r="F183"/>
  <c r="G183"/>
  <c r="H183"/>
  <c r="I183"/>
  <c r="J183"/>
  <c r="R183"/>
  <c r="S183"/>
  <c r="T183"/>
  <c r="U183"/>
  <c r="V183"/>
  <c r="W183"/>
  <c r="X183"/>
  <c r="Y183"/>
  <c r="Z183"/>
  <c r="B184"/>
  <c r="C184"/>
  <c r="D184"/>
  <c r="T197" s="1"/>
  <c r="T491" s="1"/>
  <c r="E184"/>
  <c r="F184"/>
  <c r="G184"/>
  <c r="H184"/>
  <c r="X197" s="1"/>
  <c r="X491" s="1"/>
  <c r="I184"/>
  <c r="J184"/>
  <c r="R184"/>
  <c r="S184"/>
  <c r="T184"/>
  <c r="U184"/>
  <c r="V184"/>
  <c r="W184"/>
  <c r="X184"/>
  <c r="Y184"/>
  <c r="Z184"/>
  <c r="B185"/>
  <c r="C185"/>
  <c r="S197" s="1"/>
  <c r="S491" s="1"/>
  <c r="D185"/>
  <c r="E185"/>
  <c r="F185"/>
  <c r="V202" s="1"/>
  <c r="V495" s="1"/>
  <c r="G185"/>
  <c r="W197" s="1"/>
  <c r="W491" s="1"/>
  <c r="H185"/>
  <c r="I185"/>
  <c r="J185"/>
  <c r="B186"/>
  <c r="C186"/>
  <c r="D186"/>
  <c r="E186"/>
  <c r="U202" s="1"/>
  <c r="U495" s="1"/>
  <c r="F186"/>
  <c r="G186"/>
  <c r="H186"/>
  <c r="I186"/>
  <c r="Y202" s="1"/>
  <c r="Y495" s="1"/>
  <c r="J186"/>
  <c r="R186"/>
  <c r="S186"/>
  <c r="T186"/>
  <c r="T506" s="1"/>
  <c r="U186"/>
  <c r="V186"/>
  <c r="W186"/>
  <c r="X186"/>
  <c r="X506" s="1"/>
  <c r="Y186"/>
  <c r="B187"/>
  <c r="C187"/>
  <c r="D187"/>
  <c r="T268" s="1"/>
  <c r="E187"/>
  <c r="F187"/>
  <c r="G187"/>
  <c r="H187"/>
  <c r="X268" s="1"/>
  <c r="I187"/>
  <c r="J187"/>
  <c r="R187"/>
  <c r="S187"/>
  <c r="T187"/>
  <c r="U187"/>
  <c r="V187"/>
  <c r="W187"/>
  <c r="X187"/>
  <c r="Y187"/>
  <c r="Z187"/>
  <c r="B188"/>
  <c r="R200" s="1"/>
  <c r="C188"/>
  <c r="S201" s="1"/>
  <c r="S497" s="1"/>
  <c r="D188"/>
  <c r="E188"/>
  <c r="F188"/>
  <c r="V201" s="1"/>
  <c r="V497" s="1"/>
  <c r="G188"/>
  <c r="W201" s="1"/>
  <c r="W497" s="1"/>
  <c r="H188"/>
  <c r="I188"/>
  <c r="J188"/>
  <c r="R188"/>
  <c r="S188"/>
  <c r="T188"/>
  <c r="U188"/>
  <c r="V188"/>
  <c r="W188"/>
  <c r="X188"/>
  <c r="Y188"/>
  <c r="Y510" s="1"/>
  <c r="B189"/>
  <c r="C189"/>
  <c r="D189"/>
  <c r="E189"/>
  <c r="U204" s="1"/>
  <c r="U519" s="1"/>
  <c r="F189"/>
  <c r="G189"/>
  <c r="H189"/>
  <c r="I189"/>
  <c r="Y204" s="1"/>
  <c r="Y519" s="1"/>
  <c r="J189"/>
  <c r="R189"/>
  <c r="S189"/>
  <c r="T189"/>
  <c r="U189"/>
  <c r="V189"/>
  <c r="W189"/>
  <c r="X189"/>
  <c r="Y189"/>
  <c r="Z189"/>
  <c r="B190"/>
  <c r="C190"/>
  <c r="D190"/>
  <c r="E190"/>
  <c r="F190"/>
  <c r="G190"/>
  <c r="H190"/>
  <c r="I190"/>
  <c r="J190"/>
  <c r="R190"/>
  <c r="R531" s="1"/>
  <c r="S190"/>
  <c r="T190"/>
  <c r="U190"/>
  <c r="V190"/>
  <c r="V531" s="1"/>
  <c r="W190"/>
  <c r="X190"/>
  <c r="Y190"/>
  <c r="Z190"/>
  <c r="B191"/>
  <c r="C191"/>
  <c r="D191"/>
  <c r="T206" s="1"/>
  <c r="E191"/>
  <c r="U206" s="1"/>
  <c r="F191"/>
  <c r="G191"/>
  <c r="H191"/>
  <c r="X206" s="1"/>
  <c r="I191"/>
  <c r="Y206" s="1"/>
  <c r="J191"/>
  <c r="R191"/>
  <c r="S191"/>
  <c r="T191"/>
  <c r="U191"/>
  <c r="V191"/>
  <c r="W191"/>
  <c r="X191"/>
  <c r="Y191"/>
  <c r="Z191"/>
  <c r="B192"/>
  <c r="C192"/>
  <c r="D192"/>
  <c r="E192"/>
  <c r="F192"/>
  <c r="G192"/>
  <c r="H192"/>
  <c r="I192"/>
  <c r="J192"/>
  <c r="R192"/>
  <c r="R534" s="1"/>
  <c r="S192"/>
  <c r="T192"/>
  <c r="U192"/>
  <c r="V192"/>
  <c r="V534" s="1"/>
  <c r="W192"/>
  <c r="X192"/>
  <c r="Y192"/>
  <c r="Z192"/>
  <c r="Z534" s="1"/>
  <c r="B193"/>
  <c r="C193"/>
  <c r="D193"/>
  <c r="T207" s="1"/>
  <c r="E193"/>
  <c r="U207" s="1"/>
  <c r="F193"/>
  <c r="G193"/>
  <c r="H193"/>
  <c r="X207" s="1"/>
  <c r="I193"/>
  <c r="Y207" s="1"/>
  <c r="J193"/>
  <c r="R193"/>
  <c r="S193"/>
  <c r="T193"/>
  <c r="T535" s="1"/>
  <c r="U193"/>
  <c r="V193"/>
  <c r="W193"/>
  <c r="X193"/>
  <c r="Y193"/>
  <c r="Z193"/>
  <c r="B194"/>
  <c r="C194"/>
  <c r="S208" s="1"/>
  <c r="D194"/>
  <c r="E194"/>
  <c r="F194"/>
  <c r="G194"/>
  <c r="W208" s="1"/>
  <c r="H194"/>
  <c r="I194"/>
  <c r="J194"/>
  <c r="R194"/>
  <c r="R537" s="1"/>
  <c r="S194"/>
  <c r="T194"/>
  <c r="U194"/>
  <c r="V194"/>
  <c r="AB194" s="1"/>
  <c r="W194"/>
  <c r="X194"/>
  <c r="Y194"/>
  <c r="Z194"/>
  <c r="Z537" s="1"/>
  <c r="B195"/>
  <c r="C195"/>
  <c r="D195"/>
  <c r="E195"/>
  <c r="U210" s="1"/>
  <c r="F195"/>
  <c r="G195"/>
  <c r="H195"/>
  <c r="X210" s="1"/>
  <c r="I195"/>
  <c r="Y210" s="1"/>
  <c r="J195"/>
  <c r="B196"/>
  <c r="C196"/>
  <c r="D196"/>
  <c r="T214" s="1"/>
  <c r="E196"/>
  <c r="F196"/>
  <c r="G196"/>
  <c r="H196"/>
  <c r="X214" s="1"/>
  <c r="I196"/>
  <c r="J196"/>
  <c r="R196"/>
  <c r="S196"/>
  <c r="T196"/>
  <c r="U196"/>
  <c r="V196"/>
  <c r="W196"/>
  <c r="X196"/>
  <c r="Y196"/>
  <c r="Z196"/>
  <c r="B197"/>
  <c r="R215" s="1"/>
  <c r="C197"/>
  <c r="D197"/>
  <c r="E197"/>
  <c r="F197"/>
  <c r="V215" s="1"/>
  <c r="G197"/>
  <c r="H197"/>
  <c r="I197"/>
  <c r="J197"/>
  <c r="U197"/>
  <c r="Y197"/>
  <c r="B198"/>
  <c r="R209" s="1"/>
  <c r="C198"/>
  <c r="S209" s="1"/>
  <c r="D198"/>
  <c r="E198"/>
  <c r="F198"/>
  <c r="V209" s="1"/>
  <c r="G198"/>
  <c r="W209" s="1"/>
  <c r="H198"/>
  <c r="X209" s="1"/>
  <c r="I198"/>
  <c r="J198"/>
  <c r="R198"/>
  <c r="S198"/>
  <c r="T198"/>
  <c r="U198"/>
  <c r="V198"/>
  <c r="W198"/>
  <c r="X198"/>
  <c r="Y198"/>
  <c r="Z198"/>
  <c r="B199"/>
  <c r="C199"/>
  <c r="D199"/>
  <c r="E199"/>
  <c r="F199"/>
  <c r="V264" s="1"/>
  <c r="V561" s="1"/>
  <c r="G199"/>
  <c r="H199"/>
  <c r="I199"/>
  <c r="J199"/>
  <c r="T199"/>
  <c r="U199"/>
  <c r="X199"/>
  <c r="Y199"/>
  <c r="B200"/>
  <c r="C200"/>
  <c r="D200"/>
  <c r="E200"/>
  <c r="F200"/>
  <c r="G200"/>
  <c r="H200"/>
  <c r="I200"/>
  <c r="J200"/>
  <c r="S200"/>
  <c r="W200"/>
  <c r="B201"/>
  <c r="C201"/>
  <c r="D201"/>
  <c r="E201"/>
  <c r="F201"/>
  <c r="V265" s="1"/>
  <c r="V563" s="1"/>
  <c r="G201"/>
  <c r="H201"/>
  <c r="I201"/>
  <c r="J201"/>
  <c r="T201"/>
  <c r="U201"/>
  <c r="U497" s="1"/>
  <c r="X201"/>
  <c r="Y201"/>
  <c r="Y497" s="1"/>
  <c r="B202"/>
  <c r="C202"/>
  <c r="D202"/>
  <c r="E202"/>
  <c r="F202"/>
  <c r="G202"/>
  <c r="H202"/>
  <c r="I202"/>
  <c r="J202"/>
  <c r="S202"/>
  <c r="T202"/>
  <c r="T495" s="1"/>
  <c r="W202"/>
  <c r="X202"/>
  <c r="X495" s="1"/>
  <c r="B203"/>
  <c r="C203"/>
  <c r="D203"/>
  <c r="E203"/>
  <c r="F203"/>
  <c r="V271" s="1"/>
  <c r="G203"/>
  <c r="H203"/>
  <c r="I203"/>
  <c r="J203"/>
  <c r="Z271" s="1"/>
  <c r="R203"/>
  <c r="S203"/>
  <c r="T203"/>
  <c r="U203"/>
  <c r="V203"/>
  <c r="W203"/>
  <c r="X203"/>
  <c r="Y203"/>
  <c r="Z203"/>
  <c r="B204"/>
  <c r="C204"/>
  <c r="D204"/>
  <c r="E204"/>
  <c r="U272" s="1"/>
  <c r="F204"/>
  <c r="G204"/>
  <c r="H204"/>
  <c r="I204"/>
  <c r="J204"/>
  <c r="S204"/>
  <c r="T204"/>
  <c r="T519" s="1"/>
  <c r="W204"/>
  <c r="X204"/>
  <c r="X519" s="1"/>
  <c r="B205"/>
  <c r="C205"/>
  <c r="D205"/>
  <c r="T309" s="1"/>
  <c r="T465" s="1"/>
  <c r="E205"/>
  <c r="F205"/>
  <c r="G205"/>
  <c r="H205"/>
  <c r="X309" s="1"/>
  <c r="X465" s="1"/>
  <c r="I205"/>
  <c r="J205"/>
  <c r="S205"/>
  <c r="S521" s="1"/>
  <c r="T205"/>
  <c r="W205"/>
  <c r="W521" s="1"/>
  <c r="B206"/>
  <c r="C206"/>
  <c r="D206"/>
  <c r="E206"/>
  <c r="F206"/>
  <c r="G206"/>
  <c r="H206"/>
  <c r="I206"/>
  <c r="J206"/>
  <c r="R206"/>
  <c r="S206"/>
  <c r="V206"/>
  <c r="W206"/>
  <c r="R207"/>
  <c r="S207"/>
  <c r="V207"/>
  <c r="W207"/>
  <c r="X208"/>
  <c r="B209"/>
  <c r="C209"/>
  <c r="D209"/>
  <c r="E209"/>
  <c r="F209"/>
  <c r="G209"/>
  <c r="H209"/>
  <c r="I209"/>
  <c r="J209"/>
  <c r="T209"/>
  <c r="R210"/>
  <c r="S210"/>
  <c r="W210"/>
  <c r="B211"/>
  <c r="C211"/>
  <c r="D211"/>
  <c r="E211"/>
  <c r="F211"/>
  <c r="G211"/>
  <c r="H211"/>
  <c r="I211"/>
  <c r="J211"/>
  <c r="B212"/>
  <c r="C212"/>
  <c r="C944" s="1"/>
  <c r="D212"/>
  <c r="D944" s="1"/>
  <c r="E212"/>
  <c r="E944"/>
  <c r="F212"/>
  <c r="F944" s="1"/>
  <c r="G212"/>
  <c r="G944"/>
  <c r="H212"/>
  <c r="H944" s="1"/>
  <c r="I212"/>
  <c r="I944" s="1"/>
  <c r="J212"/>
  <c r="J944" s="1"/>
  <c r="B213"/>
  <c r="C213"/>
  <c r="C945" s="1"/>
  <c r="D213"/>
  <c r="D945" s="1"/>
  <c r="E213"/>
  <c r="E945" s="1"/>
  <c r="F213"/>
  <c r="F945" s="1"/>
  <c r="G213"/>
  <c r="G945" s="1"/>
  <c r="H213"/>
  <c r="H945" s="1"/>
  <c r="I213"/>
  <c r="I945" s="1"/>
  <c r="J213"/>
  <c r="J945" s="1"/>
  <c r="R213"/>
  <c r="S213"/>
  <c r="T213"/>
  <c r="V213"/>
  <c r="W213"/>
  <c r="X213"/>
  <c r="B214"/>
  <c r="C214"/>
  <c r="S94" s="1"/>
  <c r="D214"/>
  <c r="E214"/>
  <c r="U94" s="1"/>
  <c r="F214"/>
  <c r="V94" s="1"/>
  <c r="G214"/>
  <c r="W94" s="1"/>
  <c r="H214"/>
  <c r="X94" s="1"/>
  <c r="I214"/>
  <c r="J214"/>
  <c r="Z94" s="1"/>
  <c r="R214"/>
  <c r="S214"/>
  <c r="W214"/>
  <c r="B215"/>
  <c r="C215"/>
  <c r="D215"/>
  <c r="E215"/>
  <c r="U91" s="1"/>
  <c r="F215"/>
  <c r="G215"/>
  <c r="H215"/>
  <c r="I215"/>
  <c r="Y91" s="1"/>
  <c r="J215"/>
  <c r="S215"/>
  <c r="W215"/>
  <c r="B216"/>
  <c r="C216"/>
  <c r="D216"/>
  <c r="E216"/>
  <c r="F216"/>
  <c r="G216"/>
  <c r="W92" s="1"/>
  <c r="H216"/>
  <c r="I216"/>
  <c r="J216"/>
  <c r="B217"/>
  <c r="C217"/>
  <c r="D217"/>
  <c r="E217"/>
  <c r="F217"/>
  <c r="G217"/>
  <c r="H217"/>
  <c r="I217"/>
  <c r="J217"/>
  <c r="R217"/>
  <c r="S217"/>
  <c r="T217"/>
  <c r="U217"/>
  <c r="V217"/>
  <c r="W217"/>
  <c r="X217"/>
  <c r="Y217"/>
  <c r="Z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2"/>
  <c r="C222"/>
  <c r="D222"/>
  <c r="E222"/>
  <c r="F222"/>
  <c r="G222"/>
  <c r="H222"/>
  <c r="I222"/>
  <c r="J222"/>
  <c r="AA222"/>
  <c r="AB222"/>
  <c r="B223"/>
  <c r="C223"/>
  <c r="C946" s="1"/>
  <c r="D223"/>
  <c r="D946"/>
  <c r="E223"/>
  <c r="E946" s="1"/>
  <c r="F223"/>
  <c r="F946" s="1"/>
  <c r="G223"/>
  <c r="G946" s="1"/>
  <c r="H223"/>
  <c r="H946" s="1"/>
  <c r="I223"/>
  <c r="I946" s="1"/>
  <c r="J223"/>
  <c r="J946" s="1"/>
  <c r="B224"/>
  <c r="R138" s="1"/>
  <c r="R468" s="1"/>
  <c r="C224"/>
  <c r="S138" s="1"/>
  <c r="S468" s="1"/>
  <c r="D224"/>
  <c r="T138" s="1"/>
  <c r="T468" s="1"/>
  <c r="E224"/>
  <c r="F224"/>
  <c r="V138" s="1"/>
  <c r="V468" s="1"/>
  <c r="G224"/>
  <c r="W138" s="1"/>
  <c r="W468" s="1"/>
  <c r="H224"/>
  <c r="I224"/>
  <c r="J224"/>
  <c r="B225"/>
  <c r="C225"/>
  <c r="D225"/>
  <c r="E225"/>
  <c r="F225"/>
  <c r="G225"/>
  <c r="H225"/>
  <c r="I225"/>
  <c r="J225"/>
  <c r="B226"/>
  <c r="R140" s="1"/>
  <c r="C226"/>
  <c r="D226"/>
  <c r="T140" s="1"/>
  <c r="E226"/>
  <c r="F226"/>
  <c r="V140" s="1"/>
  <c r="G226"/>
  <c r="H226"/>
  <c r="I226"/>
  <c r="Y140" s="1"/>
  <c r="J226"/>
  <c r="Z140" s="1"/>
  <c r="B227"/>
  <c r="C227"/>
  <c r="D227"/>
  <c r="T141" s="1"/>
  <c r="E227"/>
  <c r="F227"/>
  <c r="G227"/>
  <c r="W324" s="1"/>
  <c r="H227"/>
  <c r="I227"/>
  <c r="J227"/>
  <c r="B228"/>
  <c r="C228"/>
  <c r="D228"/>
  <c r="E228"/>
  <c r="F228"/>
  <c r="V143" s="1"/>
  <c r="G228"/>
  <c r="H228"/>
  <c r="X143" s="1"/>
  <c r="I228"/>
  <c r="J228"/>
  <c r="B229"/>
  <c r="C229"/>
  <c r="D229"/>
  <c r="E229"/>
  <c r="F229"/>
  <c r="V144" s="1"/>
  <c r="AB144" s="1"/>
  <c r="G229"/>
  <c r="H229"/>
  <c r="X144" s="1"/>
  <c r="I229"/>
  <c r="J229"/>
  <c r="R229"/>
  <c r="S229"/>
  <c r="T229"/>
  <c r="U229"/>
  <c r="V229"/>
  <c r="W229"/>
  <c r="X229"/>
  <c r="Y229"/>
  <c r="Z229"/>
  <c r="B230"/>
  <c r="C230"/>
  <c r="D230"/>
  <c r="T145" s="1"/>
  <c r="E230"/>
  <c r="F230"/>
  <c r="V145" s="1"/>
  <c r="G230"/>
  <c r="H230"/>
  <c r="X145"/>
  <c r="I230"/>
  <c r="J230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U219" s="1"/>
  <c r="U492" s="1"/>
  <c r="F234"/>
  <c r="G234"/>
  <c r="H234"/>
  <c r="X219" s="1"/>
  <c r="X492" s="1"/>
  <c r="I234"/>
  <c r="Y219" s="1"/>
  <c r="Y492" s="1"/>
  <c r="J234"/>
  <c r="B235"/>
  <c r="C235"/>
  <c r="S220" s="1"/>
  <c r="S493" s="1"/>
  <c r="D235"/>
  <c r="T220" s="1"/>
  <c r="E235"/>
  <c r="F235"/>
  <c r="V220"/>
  <c r="G235"/>
  <c r="W220" s="1"/>
  <c r="W493" s="1"/>
  <c r="H235"/>
  <c r="X220"/>
  <c r="I235"/>
  <c r="Y220" s="1"/>
  <c r="Y493" s="1"/>
  <c r="J235"/>
  <c r="B236"/>
  <c r="C236"/>
  <c r="D236"/>
  <c r="E236"/>
  <c r="F236"/>
  <c r="V223"/>
  <c r="V496" s="1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U226" s="1"/>
  <c r="U522" s="1"/>
  <c r="F239"/>
  <c r="G239"/>
  <c r="W226" s="1"/>
  <c r="W522" s="1"/>
  <c r="H239"/>
  <c r="X226" s="1"/>
  <c r="X522" s="1"/>
  <c r="I239"/>
  <c r="Y226"/>
  <c r="J239"/>
  <c r="R239"/>
  <c r="S239"/>
  <c r="T239"/>
  <c r="U239"/>
  <c r="V239"/>
  <c r="W239"/>
  <c r="X239"/>
  <c r="Y239"/>
  <c r="Z239"/>
  <c r="B240"/>
  <c r="R227"/>
  <c r="R523" s="1"/>
  <c r="C240"/>
  <c r="S227" s="1"/>
  <c r="S523" s="1"/>
  <c r="D240"/>
  <c r="T227"/>
  <c r="T523" s="1"/>
  <c r="E240"/>
  <c r="U227" s="1"/>
  <c r="U523" s="1"/>
  <c r="F240"/>
  <c r="V227" s="1"/>
  <c r="G240"/>
  <c r="W227" s="1"/>
  <c r="W523" s="1"/>
  <c r="H240"/>
  <c r="X227" s="1"/>
  <c r="X523" s="1"/>
  <c r="I240"/>
  <c r="J240"/>
  <c r="R240"/>
  <c r="S240"/>
  <c r="T240"/>
  <c r="U240"/>
  <c r="V240"/>
  <c r="V545" s="1"/>
  <c r="W240"/>
  <c r="X240"/>
  <c r="Y240"/>
  <c r="Z240"/>
  <c r="Z545" s="1"/>
  <c r="B241"/>
  <c r="C241"/>
  <c r="D241"/>
  <c r="E241"/>
  <c r="F241"/>
  <c r="G241"/>
  <c r="H241"/>
  <c r="I241"/>
  <c r="J241"/>
  <c r="R241"/>
  <c r="R546"/>
  <c r="S241"/>
  <c r="S546" s="1"/>
  <c r="T241"/>
  <c r="T546" s="1"/>
  <c r="U241"/>
  <c r="U546" s="1"/>
  <c r="V241"/>
  <c r="V546" s="1"/>
  <c r="W241"/>
  <c r="W546" s="1"/>
  <c r="X241"/>
  <c r="X546"/>
  <c r="Y241"/>
  <c r="Y546" s="1"/>
  <c r="Z241"/>
  <c r="Z546"/>
  <c r="B242"/>
  <c r="C242"/>
  <c r="S228" s="1"/>
  <c r="S524" s="1"/>
  <c r="D242"/>
  <c r="E242"/>
  <c r="U228" s="1"/>
  <c r="U524" s="1"/>
  <c r="F242"/>
  <c r="G242"/>
  <c r="H242"/>
  <c r="I242"/>
  <c r="J242"/>
  <c r="R242"/>
  <c r="S242"/>
  <c r="T242"/>
  <c r="T547" s="1"/>
  <c r="U242"/>
  <c r="V242"/>
  <c r="W242"/>
  <c r="X242"/>
  <c r="X547" s="1"/>
  <c r="Y242"/>
  <c r="Z242"/>
  <c r="B243"/>
  <c r="C243"/>
  <c r="D243"/>
  <c r="E243"/>
  <c r="F243"/>
  <c r="G243"/>
  <c r="H243"/>
  <c r="X230" s="1"/>
  <c r="I243"/>
  <c r="J243"/>
  <c r="R243"/>
  <c r="S243"/>
  <c r="T243"/>
  <c r="U243"/>
  <c r="U550" s="1"/>
  <c r="U573" s="1"/>
  <c r="V243"/>
  <c r="W243"/>
  <c r="X243"/>
  <c r="Y243"/>
  <c r="Y550" s="1"/>
  <c r="Y573" s="1"/>
  <c r="Z243"/>
  <c r="B244"/>
  <c r="C244"/>
  <c r="S232" s="1"/>
  <c r="D244"/>
  <c r="T232" s="1"/>
  <c r="E244"/>
  <c r="F244"/>
  <c r="G244"/>
  <c r="H244"/>
  <c r="X232"/>
  <c r="I244"/>
  <c r="Y232" s="1"/>
  <c r="J244"/>
  <c r="R244"/>
  <c r="S244"/>
  <c r="T244"/>
  <c r="U244"/>
  <c r="V244"/>
  <c r="W244"/>
  <c r="X244"/>
  <c r="Y244"/>
  <c r="Z244"/>
  <c r="B245"/>
  <c r="R233" s="1"/>
  <c r="C245"/>
  <c r="D245"/>
  <c r="E245"/>
  <c r="U233"/>
  <c r="F245"/>
  <c r="G245"/>
  <c r="W233"/>
  <c r="H245"/>
  <c r="X233" s="1"/>
  <c r="I245"/>
  <c r="Y233" s="1"/>
  <c r="J245"/>
  <c r="R245"/>
  <c r="S245"/>
  <c r="T245"/>
  <c r="U245"/>
  <c r="V245"/>
  <c r="W245"/>
  <c r="W552" s="1"/>
  <c r="X245"/>
  <c r="Y245"/>
  <c r="Z245"/>
  <c r="B246"/>
  <c r="C246"/>
  <c r="S234" s="1"/>
  <c r="D246"/>
  <c r="T234"/>
  <c r="E246"/>
  <c r="F246"/>
  <c r="G246"/>
  <c r="W234" s="1"/>
  <c r="H246"/>
  <c r="X234" s="1"/>
  <c r="I246"/>
  <c r="J246"/>
  <c r="B247"/>
  <c r="R231"/>
  <c r="C247"/>
  <c r="D247"/>
  <c r="E247"/>
  <c r="F247"/>
  <c r="V231" s="1"/>
  <c r="G247"/>
  <c r="H247"/>
  <c r="X231" s="1"/>
  <c r="I247"/>
  <c r="Y231" s="1"/>
  <c r="J247"/>
  <c r="Z231" s="1"/>
  <c r="R247"/>
  <c r="S247"/>
  <c r="T247"/>
  <c r="U247"/>
  <c r="V247"/>
  <c r="W247"/>
  <c r="X247"/>
  <c r="Y247"/>
  <c r="Z247"/>
  <c r="B248"/>
  <c r="C248"/>
  <c r="S276" s="1"/>
  <c r="S562" s="1"/>
  <c r="D248"/>
  <c r="E248"/>
  <c r="F248"/>
  <c r="G248"/>
  <c r="W276" s="1"/>
  <c r="W562" s="1"/>
  <c r="H248"/>
  <c r="I248"/>
  <c r="J248"/>
  <c r="R248"/>
  <c r="S248"/>
  <c r="T248"/>
  <c r="U248"/>
  <c r="V248"/>
  <c r="W248"/>
  <c r="X248"/>
  <c r="Y248"/>
  <c r="Z248"/>
  <c r="B249"/>
  <c r="C249"/>
  <c r="D249"/>
  <c r="E249"/>
  <c r="U277" s="1"/>
  <c r="U564" s="1"/>
  <c r="F249"/>
  <c r="G249"/>
  <c r="H249"/>
  <c r="I249"/>
  <c r="Y276" s="1"/>
  <c r="Y562" s="1"/>
  <c r="J249"/>
  <c r="R249"/>
  <c r="S249"/>
  <c r="T249"/>
  <c r="U249"/>
  <c r="V249"/>
  <c r="W249"/>
  <c r="X249"/>
  <c r="Y249"/>
  <c r="Z249"/>
  <c r="B250"/>
  <c r="C250"/>
  <c r="S277" s="1"/>
  <c r="S564" s="1"/>
  <c r="D250"/>
  <c r="E250"/>
  <c r="F250"/>
  <c r="G250"/>
  <c r="W277" s="1"/>
  <c r="W564" s="1"/>
  <c r="H250"/>
  <c r="I250"/>
  <c r="J250"/>
  <c r="R250"/>
  <c r="S250"/>
  <c r="T250"/>
  <c r="U250"/>
  <c r="V250"/>
  <c r="W250"/>
  <c r="X250"/>
  <c r="Y250"/>
  <c r="Z250"/>
  <c r="B251"/>
  <c r="C251"/>
  <c r="D251"/>
  <c r="E251"/>
  <c r="U278" s="1"/>
  <c r="F251"/>
  <c r="G251"/>
  <c r="H251"/>
  <c r="I251"/>
  <c r="J251"/>
  <c r="B252"/>
  <c r="C252"/>
  <c r="D252"/>
  <c r="T279" s="1"/>
  <c r="T567" s="1"/>
  <c r="E252"/>
  <c r="F252"/>
  <c r="G252"/>
  <c r="H252"/>
  <c r="X279" s="1"/>
  <c r="X567" s="1"/>
  <c r="I252"/>
  <c r="J252"/>
  <c r="B253"/>
  <c r="C253"/>
  <c r="S281" s="1"/>
  <c r="S569" s="1"/>
  <c r="D253"/>
  <c r="E253"/>
  <c r="F253"/>
  <c r="G253"/>
  <c r="W281" s="1"/>
  <c r="H253"/>
  <c r="I253"/>
  <c r="J253"/>
  <c r="Z281"/>
  <c r="Z569" s="1"/>
  <c r="R253"/>
  <c r="S253"/>
  <c r="T253"/>
  <c r="U253"/>
  <c r="V253"/>
  <c r="W253"/>
  <c r="X253"/>
  <c r="Y253"/>
  <c r="Z253"/>
  <c r="B254"/>
  <c r="C254"/>
  <c r="D254"/>
  <c r="T319" s="1"/>
  <c r="T466" s="1"/>
  <c r="E254"/>
  <c r="F254"/>
  <c r="G254"/>
  <c r="H254"/>
  <c r="X319" s="1"/>
  <c r="X466" s="1"/>
  <c r="I254"/>
  <c r="J254"/>
  <c r="R254"/>
  <c r="S254"/>
  <c r="T254"/>
  <c r="U254"/>
  <c r="V254"/>
  <c r="W254"/>
  <c r="X254"/>
  <c r="Y254"/>
  <c r="Z254"/>
  <c r="B255"/>
  <c r="C255"/>
  <c r="D255"/>
  <c r="E255"/>
  <c r="F255"/>
  <c r="V321" s="1"/>
  <c r="G255"/>
  <c r="H255"/>
  <c r="I255"/>
  <c r="J255"/>
  <c r="Z321" s="1"/>
  <c r="R255"/>
  <c r="S255"/>
  <c r="T255"/>
  <c r="U255"/>
  <c r="V255"/>
  <c r="W255"/>
  <c r="X255"/>
  <c r="Y255"/>
  <c r="Z255"/>
  <c r="R256"/>
  <c r="S256"/>
  <c r="T256"/>
  <c r="T551" s="1"/>
  <c r="T574" s="1"/>
  <c r="U256"/>
  <c r="V256"/>
  <c r="W256"/>
  <c r="X256"/>
  <c r="X551" s="1"/>
  <c r="X574" s="1"/>
  <c r="Y256"/>
  <c r="Z256"/>
  <c r="R257"/>
  <c r="S257"/>
  <c r="T257"/>
  <c r="U257"/>
  <c r="V257"/>
  <c r="W257"/>
  <c r="W553" s="1"/>
  <c r="X257"/>
  <c r="Y257"/>
  <c r="Z257"/>
  <c r="Z553" s="1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R262"/>
  <c r="S262"/>
  <c r="T262"/>
  <c r="U262"/>
  <c r="V262"/>
  <c r="W262"/>
  <c r="X262"/>
  <c r="Y262"/>
  <c r="Z262"/>
  <c r="B263"/>
  <c r="C263"/>
  <c r="D263"/>
  <c r="E263"/>
  <c r="F263"/>
  <c r="G263"/>
  <c r="H263"/>
  <c r="I263"/>
  <c r="J263"/>
  <c r="R263"/>
  <c r="S263"/>
  <c r="T263"/>
  <c r="U263"/>
  <c r="V263"/>
  <c r="W263"/>
  <c r="X263"/>
  <c r="Y263"/>
  <c r="Z263"/>
  <c r="B264"/>
  <c r="C264"/>
  <c r="D264"/>
  <c r="E264"/>
  <c r="F264"/>
  <c r="G264"/>
  <c r="H264"/>
  <c r="I264"/>
  <c r="J264"/>
  <c r="S264"/>
  <c r="T264"/>
  <c r="T561" s="1"/>
  <c r="W264"/>
  <c r="X264"/>
  <c r="X561" s="1"/>
  <c r="B265"/>
  <c r="C265"/>
  <c r="D265"/>
  <c r="E265"/>
  <c r="F265"/>
  <c r="G265"/>
  <c r="H265"/>
  <c r="I265"/>
  <c r="J265"/>
  <c r="R265"/>
  <c r="T265"/>
  <c r="T563" s="1"/>
  <c r="W265"/>
  <c r="X265"/>
  <c r="Y265"/>
  <c r="Y563" s="1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R268"/>
  <c r="S268"/>
  <c r="U268"/>
  <c r="V268"/>
  <c r="W268"/>
  <c r="Y268"/>
  <c r="Z268"/>
  <c r="T269"/>
  <c r="V269"/>
  <c r="V565" s="1"/>
  <c r="W269"/>
  <c r="X269"/>
  <c r="R270"/>
  <c r="S270"/>
  <c r="V270"/>
  <c r="X270"/>
  <c r="Z270"/>
  <c r="R271"/>
  <c r="S271"/>
  <c r="U271"/>
  <c r="X271"/>
  <c r="Y271"/>
  <c r="R272"/>
  <c r="S272"/>
  <c r="T272"/>
  <c r="V272"/>
  <c r="W272"/>
  <c r="X272"/>
  <c r="Y272"/>
  <c r="Z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R274"/>
  <c r="S274"/>
  <c r="T274"/>
  <c r="U274"/>
  <c r="V274"/>
  <c r="W274"/>
  <c r="X274"/>
  <c r="Y274"/>
  <c r="Z274"/>
  <c r="R275"/>
  <c r="S275"/>
  <c r="T275"/>
  <c r="U275"/>
  <c r="V275"/>
  <c r="W275"/>
  <c r="X275"/>
  <c r="Y275"/>
  <c r="Z275"/>
  <c r="V276"/>
  <c r="V562" s="1"/>
  <c r="T277"/>
  <c r="T564" s="1"/>
  <c r="X277"/>
  <c r="X564" s="1"/>
  <c r="B278"/>
  <c r="C278"/>
  <c r="D278"/>
  <c r="E278"/>
  <c r="F278"/>
  <c r="G278"/>
  <c r="H278"/>
  <c r="I278"/>
  <c r="J278"/>
  <c r="R278"/>
  <c r="S278"/>
  <c r="V278"/>
  <c r="X278"/>
  <c r="B279"/>
  <c r="C279"/>
  <c r="D279"/>
  <c r="E279"/>
  <c r="F279"/>
  <c r="G279"/>
  <c r="H279"/>
  <c r="I279"/>
  <c r="J279"/>
  <c r="R279"/>
  <c r="S279"/>
  <c r="S567" s="1"/>
  <c r="V279"/>
  <c r="W279"/>
  <c r="W567" s="1"/>
  <c r="B280"/>
  <c r="C280"/>
  <c r="D280"/>
  <c r="E280"/>
  <c r="F280"/>
  <c r="G280"/>
  <c r="H280"/>
  <c r="I280"/>
  <c r="J280"/>
  <c r="S280"/>
  <c r="S568" s="1"/>
  <c r="U280"/>
  <c r="V280"/>
  <c r="W280"/>
  <c r="W568" s="1"/>
  <c r="Y280"/>
  <c r="B281"/>
  <c r="C281"/>
  <c r="D281"/>
  <c r="E281"/>
  <c r="F281"/>
  <c r="G281"/>
  <c r="H281"/>
  <c r="I281"/>
  <c r="J281"/>
  <c r="R281"/>
  <c r="R569" s="1"/>
  <c r="U281"/>
  <c r="V281"/>
  <c r="V569" s="1"/>
  <c r="Y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5"/>
  <c r="C285"/>
  <c r="D285"/>
  <c r="E285"/>
  <c r="F285"/>
  <c r="G285"/>
  <c r="H285"/>
  <c r="I285"/>
  <c r="J285"/>
  <c r="R285"/>
  <c r="S285"/>
  <c r="T285"/>
  <c r="U285"/>
  <c r="V285"/>
  <c r="W285"/>
  <c r="X285"/>
  <c r="Y285"/>
  <c r="Z285"/>
  <c r="B286"/>
  <c r="C286"/>
  <c r="D286"/>
  <c r="E286"/>
  <c r="F286"/>
  <c r="G286"/>
  <c r="H286"/>
  <c r="I286"/>
  <c r="J286"/>
  <c r="R286"/>
  <c r="S286"/>
  <c r="T286"/>
  <c r="U286"/>
  <c r="V286"/>
  <c r="W286"/>
  <c r="X286"/>
  <c r="Y286"/>
  <c r="Z286"/>
  <c r="R287"/>
  <c r="S287"/>
  <c r="T287"/>
  <c r="T453" s="1"/>
  <c r="U287"/>
  <c r="V287"/>
  <c r="W287"/>
  <c r="X287"/>
  <c r="X453" s="1"/>
  <c r="Y287"/>
  <c r="Z287"/>
  <c r="B288"/>
  <c r="C288"/>
  <c r="D288"/>
  <c r="E288"/>
  <c r="F288"/>
  <c r="G288"/>
  <c r="H288"/>
  <c r="I288"/>
  <c r="J288"/>
  <c r="R288"/>
  <c r="R575" s="1"/>
  <c r="S288"/>
  <c r="S575" s="1"/>
  <c r="T288"/>
  <c r="T575" s="1"/>
  <c r="U288"/>
  <c r="U575" s="1"/>
  <c r="V288"/>
  <c r="V575" s="1"/>
  <c r="W288"/>
  <c r="W575" s="1"/>
  <c r="X288"/>
  <c r="X575" s="1"/>
  <c r="Y288"/>
  <c r="Y575" s="1"/>
  <c r="Z288"/>
  <c r="Z575" s="1"/>
  <c r="B289"/>
  <c r="C289"/>
  <c r="D289"/>
  <c r="E289"/>
  <c r="F289"/>
  <c r="G289"/>
  <c r="H289"/>
  <c r="I289"/>
  <c r="J289"/>
  <c r="R289"/>
  <c r="S289"/>
  <c r="T289"/>
  <c r="U289"/>
  <c r="V289"/>
  <c r="W289"/>
  <c r="X289"/>
  <c r="Y289"/>
  <c r="Z289"/>
  <c r="B290"/>
  <c r="C290"/>
  <c r="D290"/>
  <c r="E290"/>
  <c r="F290"/>
  <c r="G290"/>
  <c r="H290"/>
  <c r="I290"/>
  <c r="J290"/>
  <c r="R290"/>
  <c r="S290"/>
  <c r="T290"/>
  <c r="U290"/>
  <c r="V290"/>
  <c r="W290"/>
  <c r="X290"/>
  <c r="Y290"/>
  <c r="Z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R292"/>
  <c r="S292"/>
  <c r="T292"/>
  <c r="U292"/>
  <c r="V292"/>
  <c r="W292"/>
  <c r="X292"/>
  <c r="Y292"/>
  <c r="Z292"/>
  <c r="R293"/>
  <c r="S293"/>
  <c r="T293"/>
  <c r="U293"/>
  <c r="V293"/>
  <c r="W293"/>
  <c r="X293"/>
  <c r="Y293"/>
  <c r="Z293"/>
  <c r="R294"/>
  <c r="S294"/>
  <c r="T294"/>
  <c r="T457" s="1"/>
  <c r="U294"/>
  <c r="V294"/>
  <c r="W294"/>
  <c r="X294"/>
  <c r="X457" s="1"/>
  <c r="Y294"/>
  <c r="Z294"/>
  <c r="R296"/>
  <c r="S296"/>
  <c r="T296"/>
  <c r="U296"/>
  <c r="V296"/>
  <c r="W296"/>
  <c r="X296"/>
  <c r="Y296"/>
  <c r="Z296"/>
  <c r="R297"/>
  <c r="S297"/>
  <c r="T297"/>
  <c r="U297"/>
  <c r="V297"/>
  <c r="W297"/>
  <c r="X297"/>
  <c r="Y297"/>
  <c r="Z297"/>
  <c r="B298"/>
  <c r="C298"/>
  <c r="D298"/>
  <c r="E298"/>
  <c r="F298"/>
  <c r="G298"/>
  <c r="H298"/>
  <c r="I298"/>
  <c r="J298"/>
  <c r="R298"/>
  <c r="S298"/>
  <c r="T298"/>
  <c r="U298"/>
  <c r="V298"/>
  <c r="W298"/>
  <c r="X298"/>
  <c r="X454" s="1"/>
  <c r="Y298"/>
  <c r="Z298"/>
  <c r="B299"/>
  <c r="C299"/>
  <c r="D299"/>
  <c r="E299"/>
  <c r="F299"/>
  <c r="G299"/>
  <c r="H299"/>
  <c r="I299"/>
  <c r="J299"/>
  <c r="R299"/>
  <c r="R576" s="1"/>
  <c r="S299"/>
  <c r="S576" s="1"/>
  <c r="T299"/>
  <c r="T576" s="1"/>
  <c r="U299"/>
  <c r="U576" s="1"/>
  <c r="V299"/>
  <c r="V576" s="1"/>
  <c r="W299"/>
  <c r="W576" s="1"/>
  <c r="X299"/>
  <c r="X576" s="1"/>
  <c r="Y299"/>
  <c r="Y576" s="1"/>
  <c r="Z299"/>
  <c r="Z576" s="1"/>
  <c r="R300"/>
  <c r="S300"/>
  <c r="T300"/>
  <c r="U300"/>
  <c r="V300"/>
  <c r="W300"/>
  <c r="X300"/>
  <c r="Y300"/>
  <c r="Z300"/>
  <c r="B301"/>
  <c r="C301"/>
  <c r="D301"/>
  <c r="E301"/>
  <c r="F301"/>
  <c r="G301"/>
  <c r="H301"/>
  <c r="I301"/>
  <c r="J301"/>
  <c r="R301"/>
  <c r="S301"/>
  <c r="T301"/>
  <c r="U301"/>
  <c r="V301"/>
  <c r="W301"/>
  <c r="X301"/>
  <c r="Y301"/>
  <c r="Z301"/>
  <c r="B302"/>
  <c r="C302"/>
  <c r="D302"/>
  <c r="E302"/>
  <c r="F302"/>
  <c r="G302"/>
  <c r="H302"/>
  <c r="I302"/>
  <c r="J302"/>
  <c r="R302"/>
  <c r="S302"/>
  <c r="T302"/>
  <c r="U302"/>
  <c r="V302"/>
  <c r="W302"/>
  <c r="X302"/>
  <c r="Y302"/>
  <c r="Z302"/>
  <c r="B303"/>
  <c r="C303"/>
  <c r="D303"/>
  <c r="E303"/>
  <c r="F303"/>
  <c r="G303"/>
  <c r="H303"/>
  <c r="I303"/>
  <c r="J303"/>
  <c r="R303"/>
  <c r="S303"/>
  <c r="T303"/>
  <c r="U303"/>
  <c r="V303"/>
  <c r="W303"/>
  <c r="X303"/>
  <c r="Y303"/>
  <c r="Z303"/>
  <c r="B304"/>
  <c r="C304"/>
  <c r="D304"/>
  <c r="E304"/>
  <c r="F304"/>
  <c r="G304"/>
  <c r="H304"/>
  <c r="I304"/>
  <c r="J304"/>
  <c r="R304"/>
  <c r="S304"/>
  <c r="T304"/>
  <c r="U304"/>
  <c r="V304"/>
  <c r="W304"/>
  <c r="X304"/>
  <c r="Y304"/>
  <c r="Z304"/>
  <c r="B305"/>
  <c r="C305"/>
  <c r="D305"/>
  <c r="E305"/>
  <c r="F305"/>
  <c r="G305"/>
  <c r="H305"/>
  <c r="I305"/>
  <c r="J305"/>
  <c r="R305"/>
  <c r="S305"/>
  <c r="S458" s="1"/>
  <c r="T305"/>
  <c r="U305"/>
  <c r="V305"/>
  <c r="W305"/>
  <c r="X305"/>
  <c r="Y305"/>
  <c r="Z305"/>
  <c r="B306"/>
  <c r="D306"/>
  <c r="E306"/>
  <c r="F306"/>
  <c r="G306"/>
  <c r="H306"/>
  <c r="I306"/>
  <c r="J306"/>
  <c r="AA306"/>
  <c r="AB306"/>
  <c r="R307"/>
  <c r="S307"/>
  <c r="T307"/>
  <c r="U307"/>
  <c r="V307"/>
  <c r="W307"/>
  <c r="X307"/>
  <c r="Y307"/>
  <c r="Z307"/>
  <c r="R308"/>
  <c r="S308"/>
  <c r="T308"/>
  <c r="U308"/>
  <c r="V308"/>
  <c r="W308"/>
  <c r="X308"/>
  <c r="Y308"/>
  <c r="Z308"/>
  <c r="R309"/>
  <c r="R465" s="1"/>
  <c r="S309"/>
  <c r="U309"/>
  <c r="V309"/>
  <c r="V465" s="1"/>
  <c r="Y309"/>
  <c r="Z309"/>
  <c r="Z465" s="1"/>
  <c r="R310"/>
  <c r="S310"/>
  <c r="T310"/>
  <c r="U310"/>
  <c r="V310"/>
  <c r="W310"/>
  <c r="X310"/>
  <c r="Y310"/>
  <c r="Z310"/>
  <c r="R311"/>
  <c r="S311"/>
  <c r="T311"/>
  <c r="U311"/>
  <c r="V311"/>
  <c r="W311"/>
  <c r="X311"/>
  <c r="Y311"/>
  <c r="Z311"/>
  <c r="B312"/>
  <c r="C312"/>
  <c r="D312"/>
  <c r="E312"/>
  <c r="F312"/>
  <c r="G312"/>
  <c r="H312"/>
  <c r="I312"/>
  <c r="J312"/>
  <c r="R312"/>
  <c r="T312"/>
  <c r="U312"/>
  <c r="W312"/>
  <c r="Y312"/>
  <c r="Z312"/>
  <c r="B313"/>
  <c r="C313"/>
  <c r="D313"/>
  <c r="E313"/>
  <c r="F313"/>
  <c r="G313"/>
  <c r="H313"/>
  <c r="I313"/>
  <c r="J313"/>
  <c r="S313"/>
  <c r="T313"/>
  <c r="U313"/>
  <c r="W313"/>
  <c r="X313"/>
  <c r="Y313"/>
  <c r="R314"/>
  <c r="S314"/>
  <c r="T314"/>
  <c r="U314"/>
  <c r="V314"/>
  <c r="X314"/>
  <c r="Y314"/>
  <c r="Z314"/>
  <c r="B315"/>
  <c r="C315"/>
  <c r="D315"/>
  <c r="E315"/>
  <c r="F315"/>
  <c r="G315"/>
  <c r="H315"/>
  <c r="I315"/>
  <c r="J315"/>
  <c r="R315"/>
  <c r="S315"/>
  <c r="T315"/>
  <c r="T469" s="1"/>
  <c r="U315"/>
  <c r="V315"/>
  <c r="W315"/>
  <c r="X315"/>
  <c r="X469" s="1"/>
  <c r="Y315"/>
  <c r="Z315"/>
  <c r="Z469" s="1"/>
  <c r="B316"/>
  <c r="C316"/>
  <c r="D316"/>
  <c r="E316"/>
  <c r="F316"/>
  <c r="G316"/>
  <c r="H316"/>
  <c r="I316"/>
  <c r="J316"/>
  <c r="B317"/>
  <c r="C317"/>
  <c r="D317"/>
  <c r="D338" s="1"/>
  <c r="E317"/>
  <c r="E338" s="1"/>
  <c r="F317"/>
  <c r="G317"/>
  <c r="H317"/>
  <c r="H338" s="1"/>
  <c r="I317"/>
  <c r="J317"/>
  <c r="R317"/>
  <c r="S317"/>
  <c r="T317"/>
  <c r="U317"/>
  <c r="V317"/>
  <c r="W317"/>
  <c r="X317"/>
  <c r="Y317"/>
  <c r="Z317"/>
  <c r="R318"/>
  <c r="S318"/>
  <c r="T318"/>
  <c r="U318"/>
  <c r="V318"/>
  <c r="W318"/>
  <c r="X318"/>
  <c r="Y318"/>
  <c r="Z318"/>
  <c r="R319"/>
  <c r="S319"/>
  <c r="U319"/>
  <c r="V319"/>
  <c r="V466" s="1"/>
  <c r="W319"/>
  <c r="Y319"/>
  <c r="R320"/>
  <c r="S320"/>
  <c r="U320"/>
  <c r="V320"/>
  <c r="W320"/>
  <c r="Y320"/>
  <c r="Z320"/>
  <c r="S321"/>
  <c r="U321"/>
  <c r="W321"/>
  <c r="X321"/>
  <c r="Y321"/>
  <c r="S322"/>
  <c r="T322"/>
  <c r="W322"/>
  <c r="X322"/>
  <c r="Z322"/>
  <c r="R323"/>
  <c r="S323"/>
  <c r="T323"/>
  <c r="W323"/>
  <c r="Y323"/>
  <c r="R324"/>
  <c r="U324"/>
  <c r="V324"/>
  <c r="X324"/>
  <c r="Y324"/>
  <c r="Z324"/>
  <c r="S325"/>
  <c r="T325"/>
  <c r="U325"/>
  <c r="V325"/>
  <c r="W325"/>
  <c r="X325"/>
  <c r="Y325"/>
  <c r="Z325"/>
  <c r="B326"/>
  <c r="C326"/>
  <c r="D326"/>
  <c r="E326"/>
  <c r="F326"/>
  <c r="G326"/>
  <c r="H326"/>
  <c r="I326"/>
  <c r="J326"/>
  <c r="R326"/>
  <c r="S326"/>
  <c r="S470" s="1"/>
  <c r="T326"/>
  <c r="U326"/>
  <c r="V326"/>
  <c r="W326"/>
  <c r="W470" s="1"/>
  <c r="X326"/>
  <c r="Z326"/>
  <c r="Z470" s="1"/>
  <c r="B327"/>
  <c r="C327"/>
  <c r="D327"/>
  <c r="D347" s="1"/>
  <c r="E327"/>
  <c r="E347" s="1"/>
  <c r="F327"/>
  <c r="G327"/>
  <c r="H327"/>
  <c r="I327"/>
  <c r="J327"/>
  <c r="B328"/>
  <c r="B348" s="1"/>
  <c r="C328"/>
  <c r="D328"/>
  <c r="D348" s="1"/>
  <c r="E328"/>
  <c r="F328"/>
  <c r="F348" s="1"/>
  <c r="G328"/>
  <c r="G348" s="1"/>
  <c r="H328"/>
  <c r="I328"/>
  <c r="J328"/>
  <c r="B336"/>
  <c r="C336"/>
  <c r="D336"/>
  <c r="E336"/>
  <c r="F336"/>
  <c r="G336"/>
  <c r="H336"/>
  <c r="I336"/>
  <c r="J336"/>
  <c r="D337"/>
  <c r="E337"/>
  <c r="F337"/>
  <c r="G337"/>
  <c r="H337"/>
  <c r="I337"/>
  <c r="B338"/>
  <c r="F338"/>
  <c r="G338"/>
  <c r="B346"/>
  <c r="C346"/>
  <c r="D346"/>
  <c r="E346"/>
  <c r="F346"/>
  <c r="G346"/>
  <c r="H346"/>
  <c r="I346"/>
  <c r="J346"/>
  <c r="H347"/>
  <c r="H348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R451"/>
  <c r="S451"/>
  <c r="T451"/>
  <c r="U451"/>
  <c r="V451"/>
  <c r="W451"/>
  <c r="X451"/>
  <c r="Y451"/>
  <c r="Z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Q453"/>
  <c r="R453"/>
  <c r="S453"/>
  <c r="U453"/>
  <c r="V453"/>
  <c r="W453"/>
  <c r="Y453"/>
  <c r="Z453"/>
  <c r="B454"/>
  <c r="C454"/>
  <c r="D454"/>
  <c r="E454"/>
  <c r="F454"/>
  <c r="G454"/>
  <c r="H454"/>
  <c r="I454"/>
  <c r="J454"/>
  <c r="Q454"/>
  <c r="R454"/>
  <c r="S454"/>
  <c r="U454"/>
  <c r="V454"/>
  <c r="W454"/>
  <c r="Y454"/>
  <c r="Z454"/>
  <c r="B455"/>
  <c r="C455"/>
  <c r="D455"/>
  <c r="E455"/>
  <c r="F455"/>
  <c r="G455"/>
  <c r="H455"/>
  <c r="I455"/>
  <c r="J455"/>
  <c r="Q455"/>
  <c r="S455"/>
  <c r="T455"/>
  <c r="U455"/>
  <c r="W455"/>
  <c r="X455"/>
  <c r="Y455"/>
  <c r="B456"/>
  <c r="C456"/>
  <c r="D456"/>
  <c r="E456"/>
  <c r="F456"/>
  <c r="G456"/>
  <c r="H456"/>
  <c r="I456"/>
  <c r="J456"/>
  <c r="Q456"/>
  <c r="B457"/>
  <c r="C457"/>
  <c r="D457"/>
  <c r="E457"/>
  <c r="F457"/>
  <c r="G457"/>
  <c r="H457"/>
  <c r="I457"/>
  <c r="J457"/>
  <c r="Q457"/>
  <c r="R457"/>
  <c r="S457"/>
  <c r="U457"/>
  <c r="V457"/>
  <c r="W457"/>
  <c r="Y457"/>
  <c r="Z457"/>
  <c r="B458"/>
  <c r="C458"/>
  <c r="D458"/>
  <c r="E458"/>
  <c r="F458"/>
  <c r="G458"/>
  <c r="H458"/>
  <c r="I458"/>
  <c r="J458"/>
  <c r="Q458"/>
  <c r="R458"/>
  <c r="T458"/>
  <c r="U458"/>
  <c r="V458"/>
  <c r="W458"/>
  <c r="X458"/>
  <c r="Y458"/>
  <c r="Z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R463"/>
  <c r="S463"/>
  <c r="T463"/>
  <c r="U463"/>
  <c r="V463"/>
  <c r="W463"/>
  <c r="X463"/>
  <c r="Y463"/>
  <c r="Z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Q465"/>
  <c r="S465"/>
  <c r="U465"/>
  <c r="Y465"/>
  <c r="Q466"/>
  <c r="S466"/>
  <c r="U466"/>
  <c r="W466"/>
  <c r="Y466"/>
  <c r="Q467"/>
  <c r="S467"/>
  <c r="Q468"/>
  <c r="Q469"/>
  <c r="R469"/>
  <c r="S469"/>
  <c r="U469"/>
  <c r="V469"/>
  <c r="W469"/>
  <c r="Y469"/>
  <c r="Q470"/>
  <c r="R470"/>
  <c r="T470"/>
  <c r="U470"/>
  <c r="V470"/>
  <c r="X470"/>
  <c r="R475"/>
  <c r="S475"/>
  <c r="T475"/>
  <c r="U475"/>
  <c r="V475"/>
  <c r="W475"/>
  <c r="X475"/>
  <c r="Y475"/>
  <c r="Z475"/>
  <c r="Q477"/>
  <c r="R477"/>
  <c r="S477"/>
  <c r="T477"/>
  <c r="U477"/>
  <c r="V477"/>
  <c r="W477"/>
  <c r="X477"/>
  <c r="Y477"/>
  <c r="Z477"/>
  <c r="B478"/>
  <c r="C478"/>
  <c r="D478"/>
  <c r="E478"/>
  <c r="F478"/>
  <c r="G478"/>
  <c r="H478"/>
  <c r="I478"/>
  <c r="J478"/>
  <c r="Q478"/>
  <c r="R478"/>
  <c r="S478"/>
  <c r="U478"/>
  <c r="V478"/>
  <c r="W478"/>
  <c r="Y478"/>
  <c r="Z478"/>
  <c r="B479"/>
  <c r="C479"/>
  <c r="D479"/>
  <c r="E479"/>
  <c r="F479"/>
  <c r="G479"/>
  <c r="H479"/>
  <c r="I479"/>
  <c r="J479"/>
  <c r="Q479"/>
  <c r="R479"/>
  <c r="S479"/>
  <c r="T479"/>
  <c r="U479"/>
  <c r="V479"/>
  <c r="W479"/>
  <c r="X479"/>
  <c r="Y479"/>
  <c r="Z479"/>
  <c r="R480"/>
  <c r="S480"/>
  <c r="U480"/>
  <c r="V480"/>
  <c r="W480"/>
  <c r="Y480"/>
  <c r="Z480"/>
  <c r="Q481"/>
  <c r="R481"/>
  <c r="S481"/>
  <c r="T481"/>
  <c r="U481"/>
  <c r="V481"/>
  <c r="W481"/>
  <c r="X481"/>
  <c r="Y481"/>
  <c r="Z481"/>
  <c r="B482"/>
  <c r="C482"/>
  <c r="D482"/>
  <c r="E482"/>
  <c r="F482"/>
  <c r="G482"/>
  <c r="H482"/>
  <c r="I482"/>
  <c r="J482"/>
  <c r="Q482"/>
  <c r="R482"/>
  <c r="T482"/>
  <c r="U482"/>
  <c r="V482"/>
  <c r="X482"/>
  <c r="Y482"/>
  <c r="Z482"/>
  <c r="B483"/>
  <c r="C483"/>
  <c r="D483"/>
  <c r="E483"/>
  <c r="F483"/>
  <c r="G483"/>
  <c r="H483"/>
  <c r="I483"/>
  <c r="J483"/>
  <c r="R483"/>
  <c r="S483"/>
  <c r="T483"/>
  <c r="U483"/>
  <c r="V483"/>
  <c r="W483"/>
  <c r="X483"/>
  <c r="Y483"/>
  <c r="Z483"/>
  <c r="B484"/>
  <c r="C484"/>
  <c r="D484"/>
  <c r="E484"/>
  <c r="F484"/>
  <c r="G484"/>
  <c r="H484"/>
  <c r="I484"/>
  <c r="J484"/>
  <c r="Q484"/>
  <c r="R484"/>
  <c r="S484"/>
  <c r="T484"/>
  <c r="U484"/>
  <c r="V484"/>
  <c r="W484"/>
  <c r="X484"/>
  <c r="Y484"/>
  <c r="Z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R489"/>
  <c r="S489"/>
  <c r="T489"/>
  <c r="U489"/>
  <c r="V489"/>
  <c r="W489"/>
  <c r="X489"/>
  <c r="Y489"/>
  <c r="Z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Q491"/>
  <c r="U491"/>
  <c r="Y491"/>
  <c r="B492"/>
  <c r="C492"/>
  <c r="D492"/>
  <c r="E492"/>
  <c r="F492"/>
  <c r="G492"/>
  <c r="H492"/>
  <c r="I492"/>
  <c r="J492"/>
  <c r="Q492"/>
  <c r="B493"/>
  <c r="C493"/>
  <c r="D493"/>
  <c r="E493"/>
  <c r="F493"/>
  <c r="G493"/>
  <c r="H493"/>
  <c r="I493"/>
  <c r="J493"/>
  <c r="Q493"/>
  <c r="V493"/>
  <c r="X493"/>
  <c r="B494"/>
  <c r="C494"/>
  <c r="D494"/>
  <c r="E494"/>
  <c r="F494"/>
  <c r="G494"/>
  <c r="H494"/>
  <c r="I494"/>
  <c r="J494"/>
  <c r="Q494"/>
  <c r="B495"/>
  <c r="C495"/>
  <c r="D495"/>
  <c r="E495"/>
  <c r="F495"/>
  <c r="G495"/>
  <c r="H495"/>
  <c r="I495"/>
  <c r="J495"/>
  <c r="Q495"/>
  <c r="S495"/>
  <c r="W495"/>
  <c r="B496"/>
  <c r="C496"/>
  <c r="D496"/>
  <c r="E496"/>
  <c r="F496"/>
  <c r="G496"/>
  <c r="H496"/>
  <c r="I496"/>
  <c r="J496"/>
  <c r="Q496"/>
  <c r="B497"/>
  <c r="C497"/>
  <c r="D497"/>
  <c r="E497"/>
  <c r="F497"/>
  <c r="G497"/>
  <c r="H497"/>
  <c r="I497"/>
  <c r="J497"/>
  <c r="Q497"/>
  <c r="T497"/>
  <c r="X497"/>
  <c r="B498"/>
  <c r="C498"/>
  <c r="D498"/>
  <c r="E498"/>
  <c r="F498"/>
  <c r="G498"/>
  <c r="H498"/>
  <c r="I498"/>
  <c r="J498"/>
  <c r="Q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R503"/>
  <c r="S503"/>
  <c r="T503"/>
  <c r="U503"/>
  <c r="V503"/>
  <c r="W503"/>
  <c r="X503"/>
  <c r="Y503"/>
  <c r="Z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Q505"/>
  <c r="R505"/>
  <c r="T505"/>
  <c r="U505"/>
  <c r="V505"/>
  <c r="X505"/>
  <c r="Y505"/>
  <c r="B506"/>
  <c r="C506"/>
  <c r="D506"/>
  <c r="E506"/>
  <c r="F506"/>
  <c r="G506"/>
  <c r="H506"/>
  <c r="I506"/>
  <c r="J506"/>
  <c r="Q506"/>
  <c r="R506"/>
  <c r="S506"/>
  <c r="U506"/>
  <c r="V506"/>
  <c r="W506"/>
  <c r="Y506"/>
  <c r="Q507"/>
  <c r="R507"/>
  <c r="T507"/>
  <c r="U507"/>
  <c r="V507"/>
  <c r="X507"/>
  <c r="Y507"/>
  <c r="Z507"/>
  <c r="Q508"/>
  <c r="R508"/>
  <c r="S508"/>
  <c r="T508"/>
  <c r="U508"/>
  <c r="V508"/>
  <c r="W508"/>
  <c r="X508"/>
  <c r="Y508"/>
  <c r="Z508"/>
  <c r="Q509"/>
  <c r="R509"/>
  <c r="S509"/>
  <c r="T509"/>
  <c r="U509"/>
  <c r="V509"/>
  <c r="W509"/>
  <c r="X509"/>
  <c r="Y509"/>
  <c r="Z509"/>
  <c r="Q510"/>
  <c r="R510"/>
  <c r="S510"/>
  <c r="T510"/>
  <c r="V510"/>
  <c r="W510"/>
  <c r="X510"/>
  <c r="Q511"/>
  <c r="R511"/>
  <c r="S511"/>
  <c r="T511"/>
  <c r="V511"/>
  <c r="W511"/>
  <c r="X511"/>
  <c r="Z511"/>
  <c r="Q512"/>
  <c r="R512"/>
  <c r="S512"/>
  <c r="T512"/>
  <c r="U512"/>
  <c r="V512"/>
  <c r="W512"/>
  <c r="X512"/>
  <c r="Y512"/>
  <c r="Z512"/>
  <c r="R517"/>
  <c r="S517"/>
  <c r="T517"/>
  <c r="U517"/>
  <c r="V517"/>
  <c r="W517"/>
  <c r="X517"/>
  <c r="Y517"/>
  <c r="Z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Q519"/>
  <c r="S519"/>
  <c r="W519"/>
  <c r="Q520"/>
  <c r="Q521"/>
  <c r="T521"/>
  <c r="B522"/>
  <c r="C522"/>
  <c r="D522"/>
  <c r="E522"/>
  <c r="F522"/>
  <c r="G522"/>
  <c r="H522"/>
  <c r="I522"/>
  <c r="J522"/>
  <c r="Q522"/>
  <c r="Y522"/>
  <c r="B523"/>
  <c r="C523"/>
  <c r="D523"/>
  <c r="E523"/>
  <c r="F523"/>
  <c r="G523"/>
  <c r="H523"/>
  <c r="I523"/>
  <c r="J523"/>
  <c r="Q523"/>
  <c r="B524"/>
  <c r="C524"/>
  <c r="D524"/>
  <c r="E524"/>
  <c r="F524"/>
  <c r="G524"/>
  <c r="H524"/>
  <c r="I524"/>
  <c r="J524"/>
  <c r="Q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R529"/>
  <c r="S529"/>
  <c r="T529"/>
  <c r="U529"/>
  <c r="V529"/>
  <c r="W529"/>
  <c r="X529"/>
  <c r="Y529"/>
  <c r="Z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Q531"/>
  <c r="S531"/>
  <c r="T531"/>
  <c r="U531"/>
  <c r="W531"/>
  <c r="X531"/>
  <c r="Y531"/>
  <c r="Z531"/>
  <c r="B532"/>
  <c r="C532"/>
  <c r="D532"/>
  <c r="E532"/>
  <c r="F532"/>
  <c r="G532"/>
  <c r="H532"/>
  <c r="I532"/>
  <c r="J532"/>
  <c r="Q532"/>
  <c r="S532"/>
  <c r="T532"/>
  <c r="U532"/>
  <c r="W532"/>
  <c r="X532"/>
  <c r="Y532"/>
  <c r="B533"/>
  <c r="C533"/>
  <c r="D533"/>
  <c r="E533"/>
  <c r="F533"/>
  <c r="G533"/>
  <c r="H533"/>
  <c r="I533"/>
  <c r="J533"/>
  <c r="Q533"/>
  <c r="R533"/>
  <c r="S533"/>
  <c r="T533"/>
  <c r="U533"/>
  <c r="V533"/>
  <c r="W533"/>
  <c r="X533"/>
  <c r="Y533"/>
  <c r="Z533"/>
  <c r="B534"/>
  <c r="C534"/>
  <c r="D534"/>
  <c r="E534"/>
  <c r="F534"/>
  <c r="G534"/>
  <c r="H534"/>
  <c r="I534"/>
  <c r="J534"/>
  <c r="Q534"/>
  <c r="S534"/>
  <c r="T534"/>
  <c r="U534"/>
  <c r="W534"/>
  <c r="X534"/>
  <c r="Y534"/>
  <c r="B535"/>
  <c r="C535"/>
  <c r="D535"/>
  <c r="E535"/>
  <c r="F535"/>
  <c r="G535"/>
  <c r="H535"/>
  <c r="I535"/>
  <c r="J535"/>
  <c r="Q535"/>
  <c r="R535"/>
  <c r="S535"/>
  <c r="U535"/>
  <c r="V535"/>
  <c r="W535"/>
  <c r="X535"/>
  <c r="Y535"/>
  <c r="Z535"/>
  <c r="B536"/>
  <c r="C536"/>
  <c r="D536"/>
  <c r="E536"/>
  <c r="F536"/>
  <c r="G536"/>
  <c r="H536"/>
  <c r="I536"/>
  <c r="J536"/>
  <c r="Q536"/>
  <c r="R536"/>
  <c r="S536"/>
  <c r="U536"/>
  <c r="V536"/>
  <c r="W536"/>
  <c r="X536"/>
  <c r="Y536"/>
  <c r="Z536"/>
  <c r="B537"/>
  <c r="C537"/>
  <c r="D537"/>
  <c r="E537"/>
  <c r="F537"/>
  <c r="G537"/>
  <c r="H537"/>
  <c r="I537"/>
  <c r="J537"/>
  <c r="Q537"/>
  <c r="S537"/>
  <c r="T537"/>
  <c r="U537"/>
  <c r="W537"/>
  <c r="X537"/>
  <c r="Y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R543"/>
  <c r="S543"/>
  <c r="T543"/>
  <c r="U543"/>
  <c r="V543"/>
  <c r="W543"/>
  <c r="X543"/>
  <c r="Y543"/>
  <c r="Z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Q545"/>
  <c r="S545"/>
  <c r="T545"/>
  <c r="U545"/>
  <c r="W545"/>
  <c r="X545"/>
  <c r="Y545"/>
  <c r="B546"/>
  <c r="C546"/>
  <c r="D546"/>
  <c r="E546"/>
  <c r="F546"/>
  <c r="G546"/>
  <c r="H546"/>
  <c r="I546"/>
  <c r="J546"/>
  <c r="Q547"/>
  <c r="R547"/>
  <c r="S547"/>
  <c r="U547"/>
  <c r="V547"/>
  <c r="W547"/>
  <c r="Y547"/>
  <c r="Z547"/>
  <c r="Q548"/>
  <c r="R548"/>
  <c r="S548"/>
  <c r="T548"/>
  <c r="U548"/>
  <c r="V548"/>
  <c r="W548"/>
  <c r="X548"/>
  <c r="Y548"/>
  <c r="Z548"/>
  <c r="Q549"/>
  <c r="R549"/>
  <c r="S549"/>
  <c r="T549"/>
  <c r="U549"/>
  <c r="V549"/>
  <c r="W549"/>
  <c r="X549"/>
  <c r="Y549"/>
  <c r="Z549"/>
  <c r="Q550"/>
  <c r="R550"/>
  <c r="R573" s="1"/>
  <c r="S550"/>
  <c r="S573" s="1"/>
  <c r="T550"/>
  <c r="T573"/>
  <c r="V550"/>
  <c r="V573"/>
  <c r="W550"/>
  <c r="W573" s="1"/>
  <c r="X550"/>
  <c r="X573" s="1"/>
  <c r="Z550"/>
  <c r="Z573" s="1"/>
  <c r="Q551"/>
  <c r="R551"/>
  <c r="R574"/>
  <c r="S551"/>
  <c r="S574" s="1"/>
  <c r="U551"/>
  <c r="U574" s="1"/>
  <c r="V551"/>
  <c r="V574" s="1"/>
  <c r="W551"/>
  <c r="W574" s="1"/>
  <c r="Y551"/>
  <c r="Y574" s="1"/>
  <c r="Z551"/>
  <c r="Z574" s="1"/>
  <c r="Q552"/>
  <c r="R552"/>
  <c r="T552"/>
  <c r="U552"/>
  <c r="V552"/>
  <c r="X552"/>
  <c r="Y552"/>
  <c r="Z552"/>
  <c r="Q553"/>
  <c r="R553"/>
  <c r="T553"/>
  <c r="U553"/>
  <c r="V553"/>
  <c r="X553"/>
  <c r="Y553"/>
  <c r="B559"/>
  <c r="C559"/>
  <c r="D559"/>
  <c r="E559"/>
  <c r="F559"/>
  <c r="G559"/>
  <c r="H559"/>
  <c r="I559"/>
  <c r="J559"/>
  <c r="R559"/>
  <c r="S559"/>
  <c r="T559"/>
  <c r="U559"/>
  <c r="V559"/>
  <c r="W559"/>
  <c r="X559"/>
  <c r="Y559"/>
  <c r="Z559"/>
  <c r="B560"/>
  <c r="C560"/>
  <c r="D560"/>
  <c r="E560"/>
  <c r="F560"/>
  <c r="G560"/>
  <c r="H560"/>
  <c r="I560"/>
  <c r="J560"/>
  <c r="Q561"/>
  <c r="S561"/>
  <c r="W561"/>
  <c r="Q562"/>
  <c r="B563"/>
  <c r="C563"/>
  <c r="D563"/>
  <c r="E563"/>
  <c r="F563"/>
  <c r="G563"/>
  <c r="H563"/>
  <c r="I563"/>
  <c r="J563"/>
  <c r="Q563"/>
  <c r="R563"/>
  <c r="W563"/>
  <c r="X563"/>
  <c r="B564"/>
  <c r="C564"/>
  <c r="D564"/>
  <c r="E564"/>
  <c r="F564"/>
  <c r="G564"/>
  <c r="H564"/>
  <c r="I564"/>
  <c r="J564"/>
  <c r="Q564"/>
  <c r="B565"/>
  <c r="C565"/>
  <c r="D565"/>
  <c r="E565"/>
  <c r="F565"/>
  <c r="G565"/>
  <c r="H565"/>
  <c r="I565"/>
  <c r="J565"/>
  <c r="Q565"/>
  <c r="T565"/>
  <c r="W565"/>
  <c r="X565"/>
  <c r="B566"/>
  <c r="C566"/>
  <c r="D566"/>
  <c r="E566"/>
  <c r="F566"/>
  <c r="G566"/>
  <c r="H566"/>
  <c r="I566"/>
  <c r="J566"/>
  <c r="Q566"/>
  <c r="R566"/>
  <c r="S566"/>
  <c r="V566"/>
  <c r="X566"/>
  <c r="B567"/>
  <c r="C567"/>
  <c r="D567"/>
  <c r="E567"/>
  <c r="F567"/>
  <c r="G567"/>
  <c r="H567"/>
  <c r="I567"/>
  <c r="J567"/>
  <c r="Q567"/>
  <c r="R567"/>
  <c r="V567"/>
  <c r="B568"/>
  <c r="C568"/>
  <c r="D568"/>
  <c r="E568"/>
  <c r="F568"/>
  <c r="G568"/>
  <c r="H568"/>
  <c r="I568"/>
  <c r="J568"/>
  <c r="Q568"/>
  <c r="U568"/>
  <c r="V568"/>
  <c r="Y568"/>
  <c r="B569"/>
  <c r="C569"/>
  <c r="D569"/>
  <c r="E569"/>
  <c r="F569"/>
  <c r="G569"/>
  <c r="H569"/>
  <c r="I569"/>
  <c r="J569"/>
  <c r="Q569"/>
  <c r="U569"/>
  <c r="Y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C9" i="81"/>
  <c r="D9"/>
  <c r="E9"/>
  <c r="F9"/>
  <c r="G9"/>
  <c r="H9"/>
  <c r="I9"/>
  <c r="O9"/>
  <c r="C10"/>
  <c r="D10"/>
  <c r="E10"/>
  <c r="F10"/>
  <c r="G10"/>
  <c r="H10"/>
  <c r="I10"/>
  <c r="O10"/>
  <c r="C12"/>
  <c r="D12"/>
  <c r="E12"/>
  <c r="F12"/>
  <c r="G12"/>
  <c r="H12"/>
  <c r="I12"/>
  <c r="O12"/>
  <c r="C13"/>
  <c r="D13"/>
  <c r="E13"/>
  <c r="F13"/>
  <c r="G13"/>
  <c r="H13"/>
  <c r="I13"/>
  <c r="O13"/>
  <c r="C18"/>
  <c r="D18"/>
  <c r="E18"/>
  <c r="F18"/>
  <c r="G18"/>
  <c r="H18"/>
  <c r="I18"/>
  <c r="O18"/>
  <c r="C19"/>
  <c r="D19"/>
  <c r="E19"/>
  <c r="F19"/>
  <c r="G19"/>
  <c r="H19"/>
  <c r="I19"/>
  <c r="O19"/>
  <c r="C21"/>
  <c r="D21"/>
  <c r="E21"/>
  <c r="F21"/>
  <c r="G21"/>
  <c r="H21"/>
  <c r="I21"/>
  <c r="O21"/>
  <c r="C22"/>
  <c r="D22"/>
  <c r="E22"/>
  <c r="F22"/>
  <c r="G22"/>
  <c r="H22"/>
  <c r="I22"/>
  <c r="O22"/>
  <c r="C9" i="80"/>
  <c r="D9"/>
  <c r="E9"/>
  <c r="F9"/>
  <c r="G9"/>
  <c r="H9"/>
  <c r="I9"/>
  <c r="J9"/>
  <c r="P9"/>
  <c r="C10"/>
  <c r="D10"/>
  <c r="E10"/>
  <c r="F10"/>
  <c r="G10"/>
  <c r="H10"/>
  <c r="I10"/>
  <c r="J10"/>
  <c r="P10"/>
  <c r="C18"/>
  <c r="D18"/>
  <c r="E18"/>
  <c r="F18"/>
  <c r="G18"/>
  <c r="H18"/>
  <c r="I18"/>
  <c r="J18"/>
  <c r="P18"/>
  <c r="C19"/>
  <c r="D19"/>
  <c r="E19"/>
  <c r="F19"/>
  <c r="G19"/>
  <c r="H19"/>
  <c r="I19"/>
  <c r="J19"/>
  <c r="P19"/>
  <c r="C27"/>
  <c r="D27"/>
  <c r="E27"/>
  <c r="F27"/>
  <c r="G27"/>
  <c r="H27"/>
  <c r="I27"/>
  <c r="J27"/>
  <c r="P27"/>
  <c r="C28"/>
  <c r="D28"/>
  <c r="E28"/>
  <c r="F28"/>
  <c r="H28"/>
  <c r="I28"/>
  <c r="J28"/>
  <c r="P28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9"/>
  <c r="D59"/>
  <c r="E59"/>
  <c r="F59"/>
  <c r="G59"/>
  <c r="H59"/>
  <c r="I59"/>
  <c r="J59"/>
  <c r="P59"/>
  <c r="C60"/>
  <c r="D60"/>
  <c r="E60"/>
  <c r="F60"/>
  <c r="G60"/>
  <c r="H60"/>
  <c r="I60"/>
  <c r="J60"/>
  <c r="P60"/>
  <c r="C70"/>
  <c r="D70"/>
  <c r="E70"/>
  <c r="F70"/>
  <c r="G70"/>
  <c r="H70"/>
  <c r="I70"/>
  <c r="J70"/>
  <c r="P70"/>
  <c r="C71"/>
  <c r="D71"/>
  <c r="E71"/>
  <c r="F71"/>
  <c r="H71"/>
  <c r="I71"/>
  <c r="J71"/>
  <c r="P71"/>
  <c r="C80"/>
  <c r="D80"/>
  <c r="E80"/>
  <c r="F80"/>
  <c r="G80"/>
  <c r="H80"/>
  <c r="I80"/>
  <c r="J80"/>
  <c r="P80"/>
  <c r="C81"/>
  <c r="D81"/>
  <c r="E81"/>
  <c r="F81"/>
  <c r="H81"/>
  <c r="I81"/>
  <c r="J81"/>
  <c r="P81"/>
  <c r="C9" i="79"/>
  <c r="D9"/>
  <c r="E9"/>
  <c r="F9"/>
  <c r="G9"/>
  <c r="H9"/>
  <c r="I9"/>
  <c r="J9"/>
  <c r="P9"/>
  <c r="C10"/>
  <c r="D10"/>
  <c r="E10"/>
  <c r="F10"/>
  <c r="G10"/>
  <c r="H10"/>
  <c r="I10"/>
  <c r="J10"/>
  <c r="P10"/>
  <c r="C26"/>
  <c r="D26"/>
  <c r="E26"/>
  <c r="F26"/>
  <c r="G26"/>
  <c r="H26"/>
  <c r="I26"/>
  <c r="J26"/>
  <c r="P26"/>
  <c r="C27"/>
  <c r="D27"/>
  <c r="E27"/>
  <c r="F27"/>
  <c r="G27"/>
  <c r="H27"/>
  <c r="I27"/>
  <c r="J27"/>
  <c r="P27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60"/>
  <c r="D60"/>
  <c r="E60"/>
  <c r="F60"/>
  <c r="G60"/>
  <c r="H60"/>
  <c r="I60"/>
  <c r="J60"/>
  <c r="P60"/>
  <c r="C61"/>
  <c r="D61"/>
  <c r="E61"/>
  <c r="F61"/>
  <c r="G61"/>
  <c r="H61"/>
  <c r="I61"/>
  <c r="J61"/>
  <c r="P61"/>
  <c r="C9" i="16"/>
  <c r="D9"/>
  <c r="E9"/>
  <c r="F9"/>
  <c r="G9"/>
  <c r="H9"/>
  <c r="I9"/>
  <c r="J9"/>
  <c r="P9"/>
  <c r="C10"/>
  <c r="D10"/>
  <c r="E10"/>
  <c r="F10"/>
  <c r="G10"/>
  <c r="H10"/>
  <c r="I10"/>
  <c r="J10"/>
  <c r="P10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31"/>
  <c r="D31"/>
  <c r="E31"/>
  <c r="F31"/>
  <c r="G31"/>
  <c r="H31"/>
  <c r="I31"/>
  <c r="J31"/>
  <c r="P31"/>
  <c r="C32"/>
  <c r="D32"/>
  <c r="E32"/>
  <c r="F32"/>
  <c r="H32"/>
  <c r="I32"/>
  <c r="J32"/>
  <c r="P32"/>
  <c r="C43"/>
  <c r="D43"/>
  <c r="E43"/>
  <c r="F43"/>
  <c r="G43"/>
  <c r="H43"/>
  <c r="I43"/>
  <c r="J43"/>
  <c r="P43"/>
  <c r="C44"/>
  <c r="D44"/>
  <c r="E44"/>
  <c r="F44"/>
  <c r="G44"/>
  <c r="H44"/>
  <c r="I44"/>
  <c r="J44"/>
  <c r="P44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62"/>
  <c r="D62"/>
  <c r="E62"/>
  <c r="F62"/>
  <c r="G62"/>
  <c r="H62"/>
  <c r="I62"/>
  <c r="J62"/>
  <c r="P62"/>
  <c r="C63"/>
  <c r="D63"/>
  <c r="E63"/>
  <c r="F63"/>
  <c r="H63"/>
  <c r="I63"/>
  <c r="J63"/>
  <c r="P63"/>
  <c r="C71"/>
  <c r="D71"/>
  <c r="E71"/>
  <c r="F71"/>
  <c r="G71"/>
  <c r="H71"/>
  <c r="I71"/>
  <c r="J71"/>
  <c r="P71"/>
  <c r="C72"/>
  <c r="D72"/>
  <c r="E72"/>
  <c r="F72"/>
  <c r="H72"/>
  <c r="I72"/>
  <c r="J72"/>
  <c r="P72"/>
  <c r="C8" i="15"/>
  <c r="F8"/>
  <c r="I8"/>
  <c r="L8"/>
  <c r="O8"/>
  <c r="R8"/>
  <c r="U8"/>
  <c r="X8"/>
  <c r="AF8"/>
  <c r="C9"/>
  <c r="F9"/>
  <c r="I9"/>
  <c r="L9"/>
  <c r="R9"/>
  <c r="U9"/>
  <c r="X9"/>
  <c r="AF9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F11"/>
  <c r="AG11"/>
  <c r="AH11"/>
  <c r="C12"/>
  <c r="D12"/>
  <c r="E12"/>
  <c r="F12"/>
  <c r="D26" i="16" s="1"/>
  <c r="G12" i="15"/>
  <c r="H12"/>
  <c r="I12"/>
  <c r="J12"/>
  <c r="K12"/>
  <c r="L12"/>
  <c r="F26" i="16" s="1"/>
  <c r="M12" i="15"/>
  <c r="N12"/>
  <c r="O12"/>
  <c r="P12"/>
  <c r="Q12"/>
  <c r="R12"/>
  <c r="H26" i="16" s="1"/>
  <c r="S12" i="15"/>
  <c r="T12"/>
  <c r="U12"/>
  <c r="I26" i="16" s="1"/>
  <c r="V12" i="15"/>
  <c r="W12"/>
  <c r="X12"/>
  <c r="J26" i="16" s="1"/>
  <c r="Y12" i="15"/>
  <c r="Z12"/>
  <c r="AF12"/>
  <c r="AG12"/>
  <c r="AH12"/>
  <c r="C13"/>
  <c r="D13"/>
  <c r="E13"/>
  <c r="F13"/>
  <c r="D27" i="16" s="1"/>
  <c r="G13" i="15"/>
  <c r="H13"/>
  <c r="I13"/>
  <c r="E27" i="16" s="1"/>
  <c r="J13" i="15"/>
  <c r="K13"/>
  <c r="L13"/>
  <c r="M13"/>
  <c r="N13"/>
  <c r="O13"/>
  <c r="P13"/>
  <c r="Q13"/>
  <c r="R13"/>
  <c r="H27" i="16" s="1"/>
  <c r="S13" i="15"/>
  <c r="T13"/>
  <c r="U13"/>
  <c r="I27" i="16" s="1"/>
  <c r="V13" i="15"/>
  <c r="W13"/>
  <c r="X13"/>
  <c r="Y13"/>
  <c r="Z13"/>
  <c r="AF13"/>
  <c r="AG13"/>
  <c r="AH13"/>
  <c r="C14"/>
  <c r="D14"/>
  <c r="E14"/>
  <c r="F14"/>
  <c r="G14"/>
  <c r="H14"/>
  <c r="I14"/>
  <c r="J14"/>
  <c r="K14"/>
  <c r="L14"/>
  <c r="F28" i="16" s="1"/>
  <c r="M14" i="15"/>
  <c r="N14"/>
  <c r="O14"/>
  <c r="P14"/>
  <c r="Q14"/>
  <c r="R14"/>
  <c r="S14"/>
  <c r="T14"/>
  <c r="U14"/>
  <c r="V14"/>
  <c r="W14"/>
  <c r="X14"/>
  <c r="J28" i="16" s="1"/>
  <c r="Y14" i="15"/>
  <c r="Z14"/>
  <c r="AF14"/>
  <c r="P28" i="16" s="1"/>
  <c r="AG14" i="15"/>
  <c r="AH14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F16"/>
  <c r="AG16"/>
  <c r="AH16"/>
  <c r="C17"/>
  <c r="D17"/>
  <c r="E17"/>
  <c r="F17"/>
  <c r="G17"/>
  <c r="H17"/>
  <c r="I17"/>
  <c r="E64" i="16" s="1"/>
  <c r="J17" i="15"/>
  <c r="K17"/>
  <c r="L17"/>
  <c r="M17"/>
  <c r="N17"/>
  <c r="O17"/>
  <c r="P17"/>
  <c r="Q17"/>
  <c r="R17"/>
  <c r="S17"/>
  <c r="T17"/>
  <c r="U17"/>
  <c r="V17"/>
  <c r="W17"/>
  <c r="X17"/>
  <c r="Y17"/>
  <c r="Z17"/>
  <c r="AF17"/>
  <c r="AG17"/>
  <c r="AH17"/>
  <c r="C18"/>
  <c r="D18"/>
  <c r="E18"/>
  <c r="F18"/>
  <c r="D75" i="80" s="1"/>
  <c r="G18" i="15"/>
  <c r="H18"/>
  <c r="I18"/>
  <c r="J18"/>
  <c r="K18"/>
  <c r="L18"/>
  <c r="M18"/>
  <c r="N18"/>
  <c r="O18"/>
  <c r="G75" i="80" s="1"/>
  <c r="P18" i="15"/>
  <c r="Q18"/>
  <c r="R18"/>
  <c r="H75" i="80" s="1"/>
  <c r="S18" i="15"/>
  <c r="T18"/>
  <c r="U18"/>
  <c r="V18"/>
  <c r="W18"/>
  <c r="X18"/>
  <c r="Y18"/>
  <c r="Z18"/>
  <c r="AF18"/>
  <c r="AG18"/>
  <c r="AH18"/>
  <c r="C19"/>
  <c r="D19"/>
  <c r="E19"/>
  <c r="F19"/>
  <c r="G19"/>
  <c r="H19"/>
  <c r="I19"/>
  <c r="J19"/>
  <c r="K19"/>
  <c r="L19"/>
  <c r="F76" i="80" s="1"/>
  <c r="M19" i="15"/>
  <c r="N19"/>
  <c r="O19"/>
  <c r="P19"/>
  <c r="Q19"/>
  <c r="R19"/>
  <c r="S19"/>
  <c r="T19"/>
  <c r="U19"/>
  <c r="V19"/>
  <c r="W19"/>
  <c r="X19"/>
  <c r="J76" i="80" s="1"/>
  <c r="Y19" i="15"/>
  <c r="Z19"/>
  <c r="AF19"/>
  <c r="AG19"/>
  <c r="AH19"/>
  <c r="C20"/>
  <c r="D20"/>
  <c r="E20"/>
  <c r="F20"/>
  <c r="D77" i="80" s="1"/>
  <c r="G20" i="15"/>
  <c r="H20"/>
  <c r="I20"/>
  <c r="J20"/>
  <c r="K20"/>
  <c r="L20"/>
  <c r="F77" i="80" s="1"/>
  <c r="M20" i="15"/>
  <c r="N20"/>
  <c r="O20"/>
  <c r="P20"/>
  <c r="Q20"/>
  <c r="R20"/>
  <c r="H77" i="80" s="1"/>
  <c r="S20" i="15"/>
  <c r="T20"/>
  <c r="U20"/>
  <c r="V20"/>
  <c r="W20"/>
  <c r="X20"/>
  <c r="J77" i="80" s="1"/>
  <c r="Y20" i="15"/>
  <c r="Z20"/>
  <c r="AF20"/>
  <c r="AG20"/>
  <c r="AH20"/>
  <c r="C21"/>
  <c r="C78" i="80" s="1"/>
  <c r="D21" i="15"/>
  <c r="E21"/>
  <c r="F21"/>
  <c r="D78" i="80" s="1"/>
  <c r="G21" i="15"/>
  <c r="H21"/>
  <c r="I21"/>
  <c r="E78" i="80" s="1"/>
  <c r="J21" i="15"/>
  <c r="K21"/>
  <c r="L21"/>
  <c r="F78" i="80" s="1"/>
  <c r="M21" i="15"/>
  <c r="N21"/>
  <c r="O21"/>
  <c r="G78" i="80" s="1"/>
  <c r="P21" i="15"/>
  <c r="Q21"/>
  <c r="R21"/>
  <c r="H78" i="80" s="1"/>
  <c r="S21" i="15"/>
  <c r="T21"/>
  <c r="U21"/>
  <c r="I78" i="80" s="1"/>
  <c r="V21" i="15"/>
  <c r="W21"/>
  <c r="X21"/>
  <c r="J78" i="80" s="1"/>
  <c r="Y21" i="15"/>
  <c r="Z21"/>
  <c r="AF21"/>
  <c r="P78" i="80" s="1"/>
  <c r="AG21" i="15"/>
  <c r="AH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F22"/>
  <c r="AG22"/>
  <c r="AH22"/>
  <c r="C23"/>
  <c r="D23"/>
  <c r="E23"/>
  <c r="F23"/>
  <c r="G23"/>
  <c r="H23"/>
  <c r="I23"/>
  <c r="E69" i="16" s="1"/>
  <c r="J23" i="15"/>
  <c r="K23"/>
  <c r="L23"/>
  <c r="F69" i="16" s="1"/>
  <c r="M23" i="15"/>
  <c r="N23"/>
  <c r="O23"/>
  <c r="G69" i="16" s="1"/>
  <c r="P23" i="15"/>
  <c r="Q23"/>
  <c r="R23"/>
  <c r="H69" i="16" s="1"/>
  <c r="S23" i="15"/>
  <c r="T23"/>
  <c r="U23"/>
  <c r="V23"/>
  <c r="W23"/>
  <c r="X23"/>
  <c r="J69" i="16" s="1"/>
  <c r="Y23" i="15"/>
  <c r="Z23"/>
  <c r="AF23"/>
  <c r="AG23"/>
  <c r="AH23"/>
  <c r="C24"/>
  <c r="D24"/>
  <c r="E24"/>
  <c r="F24"/>
  <c r="G24"/>
  <c r="H24"/>
  <c r="I24"/>
  <c r="J24"/>
  <c r="K24"/>
  <c r="L24"/>
  <c r="F45" i="79" s="1"/>
  <c r="M24" i="15"/>
  <c r="N24"/>
  <c r="O24"/>
  <c r="P24"/>
  <c r="Q24"/>
  <c r="R24"/>
  <c r="S24"/>
  <c r="T24"/>
  <c r="U24"/>
  <c r="V24"/>
  <c r="W24"/>
  <c r="X24"/>
  <c r="J45" i="79" s="1"/>
  <c r="Y24" i="15"/>
  <c r="Z24"/>
  <c r="AF24"/>
  <c r="AG24"/>
  <c r="AH24"/>
  <c r="C26"/>
  <c r="C46" i="79" s="1"/>
  <c r="D26" i="15"/>
  <c r="E26"/>
  <c r="F26"/>
  <c r="D46" i="79" s="1"/>
  <c r="G26" i="15"/>
  <c r="H26"/>
  <c r="I26"/>
  <c r="E46" i="79" s="1"/>
  <c r="J26" i="15"/>
  <c r="K26"/>
  <c r="L26"/>
  <c r="F46" i="79" s="1"/>
  <c r="M26" i="15"/>
  <c r="N26"/>
  <c r="O26"/>
  <c r="G46" i="79" s="1"/>
  <c r="P26" i="15"/>
  <c r="Q26"/>
  <c r="R26"/>
  <c r="H46" i="79" s="1"/>
  <c r="S26" i="15"/>
  <c r="T26"/>
  <c r="U26"/>
  <c r="I46" i="79" s="1"/>
  <c r="V26" i="15"/>
  <c r="W26"/>
  <c r="X26"/>
  <c r="J46" i="79" s="1"/>
  <c r="Y26" i="15"/>
  <c r="Z26"/>
  <c r="AF26"/>
  <c r="P46" i="79" s="1"/>
  <c r="AG26" i="15"/>
  <c r="AH26"/>
  <c r="C27"/>
  <c r="C48" i="79" s="1"/>
  <c r="D27" i="15"/>
  <c r="E27"/>
  <c r="F27"/>
  <c r="D48" i="79" s="1"/>
  <c r="G27" i="15"/>
  <c r="H27"/>
  <c r="I27"/>
  <c r="E48" i="79" s="1"/>
  <c r="J27" i="15"/>
  <c r="K27"/>
  <c r="L27"/>
  <c r="F48" i="79" s="1"/>
  <c r="M27" i="15"/>
  <c r="N27"/>
  <c r="O27"/>
  <c r="P27"/>
  <c r="Q27"/>
  <c r="R27"/>
  <c r="H48" i="79" s="1"/>
  <c r="S27" i="15"/>
  <c r="T27"/>
  <c r="U27"/>
  <c r="I48" i="79" s="1"/>
  <c r="V27" i="15"/>
  <c r="W27"/>
  <c r="X27"/>
  <c r="J48" i="79" s="1"/>
  <c r="Y27" i="15"/>
  <c r="Z27"/>
  <c r="AF27"/>
  <c r="P48" i="79" s="1"/>
  <c r="AG27" i="15"/>
  <c r="AH27"/>
  <c r="C28"/>
  <c r="D28"/>
  <c r="E28"/>
  <c r="F28"/>
  <c r="D47" i="79" s="1"/>
  <c r="G28" i="15"/>
  <c r="H28"/>
  <c r="I28"/>
  <c r="E47" i="79" s="1"/>
  <c r="J28" i="15"/>
  <c r="K28"/>
  <c r="L28"/>
  <c r="F47" i="79" s="1"/>
  <c r="M28" i="15"/>
  <c r="N28"/>
  <c r="O28"/>
  <c r="P28"/>
  <c r="Q28"/>
  <c r="R28"/>
  <c r="H47" i="79" s="1"/>
  <c r="S28" i="15"/>
  <c r="T28"/>
  <c r="U28"/>
  <c r="I47" i="79" s="1"/>
  <c r="V28" i="15"/>
  <c r="W28"/>
  <c r="X28"/>
  <c r="J47" i="79" s="1"/>
  <c r="Y28" i="15"/>
  <c r="Z28"/>
  <c r="AF28"/>
  <c r="AG28"/>
  <c r="AH28"/>
  <c r="C29"/>
  <c r="D29"/>
  <c r="E29"/>
  <c r="F29"/>
  <c r="D50" i="79" s="1"/>
  <c r="G29" i="15"/>
  <c r="H29"/>
  <c r="I29"/>
  <c r="J29"/>
  <c r="K29"/>
  <c r="L29"/>
  <c r="M29"/>
  <c r="N29"/>
  <c r="O29"/>
  <c r="G50" i="79" s="1"/>
  <c r="P29" i="15"/>
  <c r="Q29"/>
  <c r="R29"/>
  <c r="H50" i="79" s="1"/>
  <c r="S29" i="15"/>
  <c r="T29"/>
  <c r="U29"/>
  <c r="V29"/>
  <c r="W29"/>
  <c r="X29"/>
  <c r="Y29"/>
  <c r="Z29"/>
  <c r="AF29"/>
  <c r="P50" i="79" s="1"/>
  <c r="AG29" i="15"/>
  <c r="AH29"/>
  <c r="C30"/>
  <c r="C51" i="79" s="1"/>
  <c r="D30" i="15"/>
  <c r="E30"/>
  <c r="F30"/>
  <c r="D51" i="79" s="1"/>
  <c r="G30" i="15"/>
  <c r="H30"/>
  <c r="I30"/>
  <c r="J30"/>
  <c r="K30"/>
  <c r="L30"/>
  <c r="F51" i="79" s="1"/>
  <c r="M30" i="15"/>
  <c r="N30"/>
  <c r="O30"/>
  <c r="P30"/>
  <c r="Q30"/>
  <c r="R30"/>
  <c r="H51" i="79" s="1"/>
  <c r="S30" i="15"/>
  <c r="T30"/>
  <c r="U30"/>
  <c r="I51" i="79" s="1"/>
  <c r="V30" i="15"/>
  <c r="W30"/>
  <c r="X30"/>
  <c r="J51" i="79" s="1"/>
  <c r="Y30" i="15"/>
  <c r="Z30"/>
  <c r="AF30"/>
  <c r="AG30"/>
  <c r="AH30"/>
  <c r="C31"/>
  <c r="C52" i="79" s="1"/>
  <c r="D31" i="15"/>
  <c r="E31"/>
  <c r="F31"/>
  <c r="D52" i="79" s="1"/>
  <c r="G31" i="15"/>
  <c r="H31"/>
  <c r="I31"/>
  <c r="J31"/>
  <c r="K31"/>
  <c r="L31"/>
  <c r="F52" i="79" s="1"/>
  <c r="M31" i="15"/>
  <c r="N31"/>
  <c r="O31"/>
  <c r="P31"/>
  <c r="Q31"/>
  <c r="R31"/>
  <c r="H52" i="79" s="1"/>
  <c r="S31" i="15"/>
  <c r="T31"/>
  <c r="U31"/>
  <c r="V31"/>
  <c r="W31"/>
  <c r="X31"/>
  <c r="Y31"/>
  <c r="Z31"/>
  <c r="AF31"/>
  <c r="AG31"/>
  <c r="AH31"/>
  <c r="C32"/>
  <c r="C53" i="79" s="1"/>
  <c r="D32" i="15"/>
  <c r="E32"/>
  <c r="F32"/>
  <c r="D53" i="79" s="1"/>
  <c r="G32" i="15"/>
  <c r="H32"/>
  <c r="I32"/>
  <c r="J32"/>
  <c r="K32"/>
  <c r="L32"/>
  <c r="F53" i="79" s="1"/>
  <c r="M32" i="15"/>
  <c r="N32"/>
  <c r="O32"/>
  <c r="G53" i="79" s="1"/>
  <c r="P32" i="15"/>
  <c r="Q32"/>
  <c r="R32"/>
  <c r="H53" i="79" s="1"/>
  <c r="S32" i="15"/>
  <c r="T32"/>
  <c r="U32"/>
  <c r="I53" i="79" s="1"/>
  <c r="V32" i="15"/>
  <c r="W32"/>
  <c r="X32"/>
  <c r="J53" i="79" s="1"/>
  <c r="Y32" i="15"/>
  <c r="Z32"/>
  <c r="AF32"/>
  <c r="AG32"/>
  <c r="AH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F33"/>
  <c r="AG33"/>
  <c r="AH33"/>
  <c r="C34"/>
  <c r="C56" i="79" s="1"/>
  <c r="D34" i="15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F34"/>
  <c r="AG34"/>
  <c r="AH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F35"/>
  <c r="AG35"/>
  <c r="AH35"/>
  <c r="C36"/>
  <c r="D36"/>
  <c r="E36"/>
  <c r="F36"/>
  <c r="D58" i="79" s="1"/>
  <c r="G36" i="15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F36"/>
  <c r="AG36"/>
  <c r="AH36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F38"/>
  <c r="AG38"/>
  <c r="AH38"/>
  <c r="C39"/>
  <c r="D39"/>
  <c r="E39"/>
  <c r="F39"/>
  <c r="G39"/>
  <c r="H39"/>
  <c r="I39"/>
  <c r="J39"/>
  <c r="K39"/>
  <c r="L39"/>
  <c r="M39"/>
  <c r="N39"/>
  <c r="O39"/>
  <c r="G29" i="80" s="1"/>
  <c r="P39" i="15"/>
  <c r="Q39"/>
  <c r="R39"/>
  <c r="S39"/>
  <c r="T39"/>
  <c r="U39"/>
  <c r="V39"/>
  <c r="W39"/>
  <c r="X39"/>
  <c r="Y39"/>
  <c r="Z39"/>
  <c r="AF39"/>
  <c r="AG39"/>
  <c r="AH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F40"/>
  <c r="AG40"/>
  <c r="AH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F41"/>
  <c r="AG41"/>
  <c r="AH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F42"/>
  <c r="AG42"/>
  <c r="AH42"/>
  <c r="C43"/>
  <c r="D43"/>
  <c r="E43"/>
  <c r="F43"/>
  <c r="D34" i="80" s="1"/>
  <c r="G43" i="15"/>
  <c r="H43"/>
  <c r="I43"/>
  <c r="E34" i="80" s="1"/>
  <c r="J43" i="15"/>
  <c r="K43"/>
  <c r="L43"/>
  <c r="M43"/>
  <c r="N43"/>
  <c r="O43"/>
  <c r="G34" i="80" s="1"/>
  <c r="P43" i="15"/>
  <c r="Q43"/>
  <c r="R43"/>
  <c r="H34" i="80" s="1"/>
  <c r="S43" i="15"/>
  <c r="T43"/>
  <c r="U43"/>
  <c r="I34" i="80" s="1"/>
  <c r="V43" i="15"/>
  <c r="W43"/>
  <c r="X43"/>
  <c r="Y43"/>
  <c r="Z43"/>
  <c r="AF43"/>
  <c r="P34" i="80" s="1"/>
  <c r="AG43" i="15"/>
  <c r="AH43"/>
  <c r="C44"/>
  <c r="D44"/>
  <c r="E44"/>
  <c r="F44"/>
  <c r="G44"/>
  <c r="H44"/>
  <c r="I44"/>
  <c r="J44"/>
  <c r="K44"/>
  <c r="L44"/>
  <c r="M44"/>
  <c r="N44"/>
  <c r="O44"/>
  <c r="G72" i="80" s="1"/>
  <c r="P44" i="15"/>
  <c r="Q44"/>
  <c r="R44"/>
  <c r="S44"/>
  <c r="T44"/>
  <c r="U44"/>
  <c r="V44"/>
  <c r="W44"/>
  <c r="X44"/>
  <c r="Y44"/>
  <c r="Z44"/>
  <c r="AF44"/>
  <c r="AG44"/>
  <c r="AH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F45"/>
  <c r="AG45"/>
  <c r="AH45"/>
  <c r="C49"/>
  <c r="F49"/>
  <c r="I49"/>
  <c r="L49"/>
  <c r="O49"/>
  <c r="R49"/>
  <c r="U49"/>
  <c r="X49"/>
  <c r="AF49"/>
  <c r="C50"/>
  <c r="F50"/>
  <c r="I50"/>
  <c r="L50"/>
  <c r="U50"/>
  <c r="X50"/>
  <c r="AF50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F52"/>
  <c r="AG52"/>
  <c r="AH52"/>
  <c r="C53"/>
  <c r="D53"/>
  <c r="E53"/>
  <c r="F53"/>
  <c r="D33" i="16" s="1"/>
  <c r="M33" s="1"/>
  <c r="G53" i="15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F53"/>
  <c r="AG53"/>
  <c r="AH53"/>
  <c r="C54"/>
  <c r="D54"/>
  <c r="E54"/>
  <c r="F54"/>
  <c r="G54"/>
  <c r="H54"/>
  <c r="I54"/>
  <c r="J54"/>
  <c r="K54"/>
  <c r="L54"/>
  <c r="M54"/>
  <c r="N54"/>
  <c r="O54"/>
  <c r="P54"/>
  <c r="Q54"/>
  <c r="R54"/>
  <c r="H34" i="16" s="1"/>
  <c r="L34" s="1"/>
  <c r="S54" i="15"/>
  <c r="T54"/>
  <c r="U54"/>
  <c r="V54"/>
  <c r="W54"/>
  <c r="X54"/>
  <c r="Y54"/>
  <c r="Z54"/>
  <c r="AF54"/>
  <c r="AG54"/>
  <c r="AH54"/>
  <c r="C55"/>
  <c r="D55"/>
  <c r="E55"/>
  <c r="F55"/>
  <c r="G55"/>
  <c r="H55"/>
  <c r="I55"/>
  <c r="E35" i="16" s="1"/>
  <c r="J55" i="15"/>
  <c r="K55"/>
  <c r="L55"/>
  <c r="F35" i="16" s="1"/>
  <c r="M55" i="15"/>
  <c r="N55"/>
  <c r="O55"/>
  <c r="P55"/>
  <c r="Q55"/>
  <c r="R55"/>
  <c r="S55"/>
  <c r="T55"/>
  <c r="U55"/>
  <c r="V55"/>
  <c r="W55"/>
  <c r="X55"/>
  <c r="Y55"/>
  <c r="Z55"/>
  <c r="AF55"/>
  <c r="AG55"/>
  <c r="AH55"/>
  <c r="C56"/>
  <c r="C36" i="16" s="1"/>
  <c r="D56" i="15"/>
  <c r="E56"/>
  <c r="F56"/>
  <c r="D36" i="16" s="1"/>
  <c r="G56" i="15"/>
  <c r="H56"/>
  <c r="I56"/>
  <c r="E36" i="16" s="1"/>
  <c r="J56" i="15"/>
  <c r="K56"/>
  <c r="L56"/>
  <c r="F36" i="16" s="1"/>
  <c r="M56" i="15"/>
  <c r="N56"/>
  <c r="O56"/>
  <c r="G36" i="16" s="1"/>
  <c r="P56" i="15"/>
  <c r="Q56"/>
  <c r="R56"/>
  <c r="H36" i="16" s="1"/>
  <c r="S56" i="15"/>
  <c r="T56"/>
  <c r="U56"/>
  <c r="I36" i="16" s="1"/>
  <c r="V56" i="15"/>
  <c r="W56"/>
  <c r="X56"/>
  <c r="J36" i="16" s="1"/>
  <c r="Y56" i="15"/>
  <c r="Z56"/>
  <c r="AF56"/>
  <c r="P36" i="16" s="1"/>
  <c r="AG56" i="15"/>
  <c r="AH56"/>
  <c r="C57"/>
  <c r="C37" i="16" s="1"/>
  <c r="D57" i="15"/>
  <c r="E57"/>
  <c r="F57"/>
  <c r="D37" i="16" s="1"/>
  <c r="G57" i="15"/>
  <c r="H57"/>
  <c r="I57"/>
  <c r="E37" i="16" s="1"/>
  <c r="J57" i="15"/>
  <c r="K57"/>
  <c r="L57"/>
  <c r="F37" i="16" s="1"/>
  <c r="M57" i="15"/>
  <c r="N57"/>
  <c r="O57"/>
  <c r="G37" i="16" s="1"/>
  <c r="P57" i="15"/>
  <c r="Q57"/>
  <c r="R57"/>
  <c r="H37" i="16" s="1"/>
  <c r="S57" i="15"/>
  <c r="T57"/>
  <c r="U57"/>
  <c r="I37" i="16" s="1"/>
  <c r="V57" i="15"/>
  <c r="W57"/>
  <c r="X57"/>
  <c r="J37" i="16" s="1"/>
  <c r="Y57" i="15"/>
  <c r="Z57"/>
  <c r="AF57"/>
  <c r="P37" i="16" s="1"/>
  <c r="AG57" i="15"/>
  <c r="AH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F58"/>
  <c r="AG58"/>
  <c r="AH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J85" i="80" s="1"/>
  <c r="Y59" i="15"/>
  <c r="Z59"/>
  <c r="AF59"/>
  <c r="P85" i="80" s="1"/>
  <c r="AG59" i="15"/>
  <c r="AH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F60"/>
  <c r="AG60"/>
  <c r="AH60"/>
  <c r="C61"/>
  <c r="D61"/>
  <c r="E61"/>
  <c r="F61"/>
  <c r="G61"/>
  <c r="H61"/>
  <c r="I61"/>
  <c r="E87" i="80" s="1"/>
  <c r="J61" i="15"/>
  <c r="K61"/>
  <c r="L61"/>
  <c r="M61"/>
  <c r="N61"/>
  <c r="O61"/>
  <c r="P61"/>
  <c r="Q61"/>
  <c r="R61"/>
  <c r="S61"/>
  <c r="T61"/>
  <c r="U61"/>
  <c r="V61"/>
  <c r="W61"/>
  <c r="X61"/>
  <c r="J87" i="80" s="1"/>
  <c r="Y61" i="15"/>
  <c r="Z61"/>
  <c r="AF61"/>
  <c r="AG61"/>
  <c r="AH61"/>
  <c r="C62"/>
  <c r="C88" i="80"/>
  <c r="D62" i="15"/>
  <c r="E62"/>
  <c r="F62"/>
  <c r="G62"/>
  <c r="H62"/>
  <c r="I62"/>
  <c r="J62"/>
  <c r="K62"/>
  <c r="L62"/>
  <c r="M62"/>
  <c r="N62"/>
  <c r="O62"/>
  <c r="P62"/>
  <c r="Q62"/>
  <c r="R62"/>
  <c r="H88" i="80"/>
  <c r="S62" i="15"/>
  <c r="T62"/>
  <c r="U62"/>
  <c r="V62"/>
  <c r="W62"/>
  <c r="X62"/>
  <c r="Y62"/>
  <c r="Z62"/>
  <c r="AF62"/>
  <c r="AG62"/>
  <c r="AH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J78" i="16" s="1"/>
  <c r="Y63" i="15"/>
  <c r="Z63"/>
  <c r="AF63"/>
  <c r="AG63"/>
  <c r="AH63"/>
  <c r="C64"/>
  <c r="C79" i="16"/>
  <c r="D64" i="15"/>
  <c r="E64"/>
  <c r="F64"/>
  <c r="D79" i="16"/>
  <c r="G64" i="15"/>
  <c r="H64"/>
  <c r="I64"/>
  <c r="J64"/>
  <c r="K64"/>
  <c r="L64"/>
  <c r="M64"/>
  <c r="N64"/>
  <c r="O64"/>
  <c r="G79" i="16" s="1"/>
  <c r="P64" i="15"/>
  <c r="Q64"/>
  <c r="R64"/>
  <c r="H79" i="16" s="1"/>
  <c r="S64" i="15"/>
  <c r="T64"/>
  <c r="U64"/>
  <c r="V64"/>
  <c r="W64"/>
  <c r="X64"/>
  <c r="Y64"/>
  <c r="Z64"/>
  <c r="AF64"/>
  <c r="P79" i="16" s="1"/>
  <c r="AG64" i="15"/>
  <c r="AH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F65"/>
  <c r="AG65"/>
  <c r="AH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F66"/>
  <c r="AG66"/>
  <c r="AH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J63" i="79"/>
  <c r="Y67" i="15"/>
  <c r="Z67"/>
  <c r="AF67"/>
  <c r="AG67"/>
  <c r="AH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F68"/>
  <c r="AG68"/>
  <c r="AH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F69"/>
  <c r="AG69"/>
  <c r="AH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F70"/>
  <c r="AG70"/>
  <c r="AH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F71"/>
  <c r="AG71"/>
  <c r="AH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F72"/>
  <c r="AG72"/>
  <c r="AH72"/>
  <c r="C73"/>
  <c r="D73"/>
  <c r="E73"/>
  <c r="F73"/>
  <c r="G73"/>
  <c r="H73"/>
  <c r="I73"/>
  <c r="E70" i="79" s="1"/>
  <c r="J73" i="15"/>
  <c r="K73"/>
  <c r="L73"/>
  <c r="F70" i="79" s="1"/>
  <c r="M73" i="15"/>
  <c r="N73"/>
  <c r="O73"/>
  <c r="P73"/>
  <c r="Q73"/>
  <c r="R73"/>
  <c r="H70" i="79" s="1"/>
  <c r="S73" i="15"/>
  <c r="T73"/>
  <c r="U73"/>
  <c r="I70" i="79" s="1"/>
  <c r="V73" i="15"/>
  <c r="W73"/>
  <c r="X73"/>
  <c r="J70" i="79" s="1"/>
  <c r="Y73" i="15"/>
  <c r="Z73"/>
  <c r="AF73"/>
  <c r="AG73"/>
  <c r="AH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F74"/>
  <c r="AG74"/>
  <c r="AH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F75"/>
  <c r="AG75"/>
  <c r="AH75"/>
  <c r="C76"/>
  <c r="D76"/>
  <c r="E76"/>
  <c r="F76"/>
  <c r="D74" i="79" s="1"/>
  <c r="G76" i="15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F76"/>
  <c r="AG76"/>
  <c r="AH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F77"/>
  <c r="AG77"/>
  <c r="AH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F78"/>
  <c r="AG78"/>
  <c r="A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F79"/>
  <c r="AG79"/>
  <c r="AH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I38" i="80" s="1"/>
  <c r="V80" i="15"/>
  <c r="W80"/>
  <c r="X80"/>
  <c r="Y80"/>
  <c r="Z80"/>
  <c r="AF80"/>
  <c r="AG80"/>
  <c r="AH80"/>
  <c r="C81"/>
  <c r="D81"/>
  <c r="E81"/>
  <c r="F81"/>
  <c r="D39" i="80" s="1"/>
  <c r="G81" i="15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F81"/>
  <c r="AG81"/>
  <c r="AH81"/>
  <c r="C82"/>
  <c r="C40" i="80" s="1"/>
  <c r="D82" i="15"/>
  <c r="E82"/>
  <c r="F82"/>
  <c r="G82"/>
  <c r="H82"/>
  <c r="I82"/>
  <c r="J82"/>
  <c r="K82"/>
  <c r="L82"/>
  <c r="M82"/>
  <c r="N82"/>
  <c r="O82"/>
  <c r="P82"/>
  <c r="Q82"/>
  <c r="R82"/>
  <c r="H40" i="80" s="1"/>
  <c r="S82" i="15"/>
  <c r="T82"/>
  <c r="U82"/>
  <c r="V82"/>
  <c r="W82"/>
  <c r="X82"/>
  <c r="Y82"/>
  <c r="Z82"/>
  <c r="AF82"/>
  <c r="AG82"/>
  <c r="AH82"/>
  <c r="C83"/>
  <c r="C41" i="80" s="1"/>
  <c r="D83" i="15"/>
  <c r="E83"/>
  <c r="F83"/>
  <c r="G83"/>
  <c r="H83"/>
  <c r="I83"/>
  <c r="J83"/>
  <c r="K83"/>
  <c r="L83"/>
  <c r="F41" i="80" s="1"/>
  <c r="M83" i="15"/>
  <c r="N83"/>
  <c r="O83"/>
  <c r="P83"/>
  <c r="Q83"/>
  <c r="R83"/>
  <c r="H42" i="80" s="1"/>
  <c r="S83" i="15"/>
  <c r="T83"/>
  <c r="U83"/>
  <c r="V83"/>
  <c r="W83"/>
  <c r="X83"/>
  <c r="Y83"/>
  <c r="Z83"/>
  <c r="AF83"/>
  <c r="AG83"/>
  <c r="AH83"/>
  <c r="C84"/>
  <c r="D84"/>
  <c r="E84"/>
  <c r="F84"/>
  <c r="D43" i="80" s="1"/>
  <c r="G84" i="15"/>
  <c r="H84"/>
  <c r="I84"/>
  <c r="E43" i="80" s="1"/>
  <c r="J84" i="15"/>
  <c r="K84"/>
  <c r="L84"/>
  <c r="F43" i="80" s="1"/>
  <c r="M84" i="15"/>
  <c r="N84"/>
  <c r="O84"/>
  <c r="G43" i="80" s="1"/>
  <c r="P84" i="15"/>
  <c r="Q84"/>
  <c r="R84"/>
  <c r="H43" i="80" s="1"/>
  <c r="S84" i="15"/>
  <c r="T84"/>
  <c r="U84"/>
  <c r="I43" i="80" s="1"/>
  <c r="V84" i="15"/>
  <c r="W84"/>
  <c r="X84"/>
  <c r="J43" i="80" s="1"/>
  <c r="Y84" i="15"/>
  <c r="Z84"/>
  <c r="AF84"/>
  <c r="P43" i="80" s="1"/>
  <c r="AG84" i="15"/>
  <c r="AH84"/>
  <c r="C85"/>
  <c r="D85"/>
  <c r="E85"/>
  <c r="F85"/>
  <c r="G85"/>
  <c r="H85"/>
  <c r="I85"/>
  <c r="E82" i="80" s="1"/>
  <c r="J85" i="15"/>
  <c r="K85"/>
  <c r="L85"/>
  <c r="M85"/>
  <c r="N85"/>
  <c r="O85"/>
  <c r="P85"/>
  <c r="Q85"/>
  <c r="R85"/>
  <c r="S85"/>
  <c r="T85"/>
  <c r="U85"/>
  <c r="I83" i="80" s="1"/>
  <c r="V85" i="15"/>
  <c r="W85"/>
  <c r="X85"/>
  <c r="Y85"/>
  <c r="Z85"/>
  <c r="AF85"/>
  <c r="AG85"/>
  <c r="AH85"/>
  <c r="C86"/>
  <c r="D86"/>
  <c r="E86"/>
  <c r="F86"/>
  <c r="D84" i="80" s="1"/>
  <c r="G86" i="15"/>
  <c r="H86"/>
  <c r="I86"/>
  <c r="J86"/>
  <c r="K86"/>
  <c r="L86"/>
  <c r="M86"/>
  <c r="N86"/>
  <c r="O86"/>
  <c r="P86"/>
  <c r="Q86"/>
  <c r="R86"/>
  <c r="H84" i="80" s="1"/>
  <c r="S86" i="15"/>
  <c r="T86"/>
  <c r="U86"/>
  <c r="V86"/>
  <c r="W86"/>
  <c r="X86"/>
  <c r="Y86"/>
  <c r="Z86"/>
  <c r="AF86"/>
  <c r="AG86"/>
  <c r="AH86"/>
  <c r="C91"/>
  <c r="F91"/>
  <c r="I91"/>
  <c r="L91"/>
  <c r="O91"/>
  <c r="R91"/>
  <c r="U91"/>
  <c r="X91"/>
  <c r="AF91"/>
  <c r="C92"/>
  <c r="F92"/>
  <c r="I92"/>
  <c r="L92"/>
  <c r="R92"/>
  <c r="U92"/>
  <c r="X92"/>
  <c r="AF92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F94"/>
  <c r="AG94"/>
  <c r="AH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F95"/>
  <c r="AG95"/>
  <c r="AH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F96"/>
  <c r="AG96"/>
  <c r="AH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F97"/>
  <c r="AG97"/>
  <c r="AH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F98"/>
  <c r="AG98"/>
  <c r="AH98"/>
  <c r="C100"/>
  <c r="F100"/>
  <c r="I100"/>
  <c r="L100"/>
  <c r="O100"/>
  <c r="R100"/>
  <c r="U100"/>
  <c r="X100"/>
  <c r="AF100"/>
  <c r="C101"/>
  <c r="F101"/>
  <c r="I101"/>
  <c r="L101"/>
  <c r="R101"/>
  <c r="U101"/>
  <c r="X101"/>
  <c r="AF101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F103"/>
  <c r="AG103"/>
  <c r="AH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F104"/>
  <c r="AG104"/>
  <c r="AH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F105"/>
  <c r="AG105"/>
  <c r="AH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F106"/>
  <c r="AG106"/>
  <c r="AH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F107"/>
  <c r="AG107"/>
  <c r="AH107"/>
  <c r="C109"/>
  <c r="F109"/>
  <c r="I109"/>
  <c r="L109"/>
  <c r="O109"/>
  <c r="R109"/>
  <c r="U109"/>
  <c r="X109"/>
  <c r="AF109"/>
  <c r="C110"/>
  <c r="F110"/>
  <c r="I110"/>
  <c r="L110"/>
  <c r="R110"/>
  <c r="U110"/>
  <c r="X110"/>
  <c r="AF110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F112"/>
  <c r="AG112"/>
  <c r="AH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F113"/>
  <c r="AG113"/>
  <c r="AH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F114"/>
  <c r="AG114"/>
  <c r="AH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F115"/>
  <c r="AG115"/>
  <c r="AH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F116"/>
  <c r="AG116"/>
  <c r="AH116"/>
  <c r="C8" i="14"/>
  <c r="D8"/>
  <c r="E8"/>
  <c r="F8"/>
  <c r="G8"/>
  <c r="H8"/>
  <c r="I8"/>
  <c r="J8"/>
  <c r="P8"/>
  <c r="C9"/>
  <c r="D9"/>
  <c r="E9"/>
  <c r="F9"/>
  <c r="G9"/>
  <c r="H9"/>
  <c r="I9"/>
  <c r="J9"/>
  <c r="P9"/>
  <c r="C11"/>
  <c r="D11"/>
  <c r="E11"/>
  <c r="F11"/>
  <c r="G11"/>
  <c r="H11"/>
  <c r="I11"/>
  <c r="J11"/>
  <c r="P11"/>
  <c r="C12"/>
  <c r="D12"/>
  <c r="E12"/>
  <c r="F12"/>
  <c r="G12"/>
  <c r="H12"/>
  <c r="I12"/>
  <c r="J12"/>
  <c r="P12"/>
  <c r="C13"/>
  <c r="D13"/>
  <c r="D13" i="16" s="1"/>
  <c r="E13" i="14"/>
  <c r="F13"/>
  <c r="G13"/>
  <c r="G12" i="16"/>
  <c r="H13" i="14"/>
  <c r="I13"/>
  <c r="J13"/>
  <c r="P13"/>
  <c r="P13" i="16" s="1"/>
  <c r="C14" i="14"/>
  <c r="D14"/>
  <c r="E14"/>
  <c r="E13" i="16" s="1"/>
  <c r="F14" i="14"/>
  <c r="G14"/>
  <c r="H14"/>
  <c r="I14"/>
  <c r="J14"/>
  <c r="J56" i="80" s="1"/>
  <c r="P14" i="14"/>
  <c r="C16"/>
  <c r="D16"/>
  <c r="E16"/>
  <c r="F16"/>
  <c r="G16"/>
  <c r="H16"/>
  <c r="I16"/>
  <c r="J16"/>
  <c r="P16"/>
  <c r="C17"/>
  <c r="D17"/>
  <c r="E17"/>
  <c r="F17"/>
  <c r="G17"/>
  <c r="H17"/>
  <c r="I17"/>
  <c r="J17"/>
  <c r="P17"/>
  <c r="C18"/>
  <c r="D18"/>
  <c r="E18"/>
  <c r="F18"/>
  <c r="G18"/>
  <c r="H18"/>
  <c r="H54" i="80" s="1"/>
  <c r="I18" i="14"/>
  <c r="I54" i="80" s="1"/>
  <c r="J18" i="14"/>
  <c r="P18"/>
  <c r="C19"/>
  <c r="D19"/>
  <c r="E19"/>
  <c r="E47" i="16" s="1"/>
  <c r="F19" i="14"/>
  <c r="G19"/>
  <c r="G55" i="80" s="1"/>
  <c r="H19" i="14"/>
  <c r="H47" i="16" s="1"/>
  <c r="I19" i="14"/>
  <c r="I47" i="16" s="1"/>
  <c r="J19" i="14"/>
  <c r="P19"/>
  <c r="C20"/>
  <c r="D20"/>
  <c r="E20"/>
  <c r="F20"/>
  <c r="G20"/>
  <c r="H20"/>
  <c r="I20"/>
  <c r="J20"/>
  <c r="P20"/>
  <c r="P48" i="16" s="1"/>
  <c r="C21" i="14"/>
  <c r="C57" i="80" s="1"/>
  <c r="D21" i="14"/>
  <c r="D57" i="80" s="1"/>
  <c r="E21" i="14"/>
  <c r="E57" i="80" s="1"/>
  <c r="F21" i="14"/>
  <c r="F57" i="80" s="1"/>
  <c r="G21" i="14"/>
  <c r="G57" i="80" s="1"/>
  <c r="M57" s="1"/>
  <c r="H21" i="14"/>
  <c r="H57" i="80" s="1"/>
  <c r="I21" i="14"/>
  <c r="I57" i="80"/>
  <c r="J21" i="14"/>
  <c r="J57" i="80" s="1"/>
  <c r="P21" i="14"/>
  <c r="C22"/>
  <c r="D22"/>
  <c r="E22"/>
  <c r="F22"/>
  <c r="G22"/>
  <c r="H22"/>
  <c r="I22"/>
  <c r="J22"/>
  <c r="P22"/>
  <c r="C23"/>
  <c r="D23"/>
  <c r="E23"/>
  <c r="F23"/>
  <c r="G23"/>
  <c r="H23"/>
  <c r="I23"/>
  <c r="J23"/>
  <c r="P23"/>
  <c r="C24"/>
  <c r="D24"/>
  <c r="E24"/>
  <c r="F24"/>
  <c r="G24"/>
  <c r="H24"/>
  <c r="I24"/>
  <c r="J24"/>
  <c r="J11" i="79" s="1"/>
  <c r="P24" i="14"/>
  <c r="C26"/>
  <c r="D26"/>
  <c r="D12" i="79" s="1"/>
  <c r="E26" i="14"/>
  <c r="E12" i="79" s="1"/>
  <c r="F26" i="14"/>
  <c r="F12" i="79" s="1"/>
  <c r="G26" i="14"/>
  <c r="G12" i="79" s="1"/>
  <c r="H26" i="14"/>
  <c r="H12" i="79" s="1"/>
  <c r="I26" i="14"/>
  <c r="I12" i="79" s="1"/>
  <c r="J26" i="14"/>
  <c r="J12" i="79" s="1"/>
  <c r="P26" i="14"/>
  <c r="P12" i="79" s="1"/>
  <c r="C27" i="14"/>
  <c r="C14" i="79" s="1"/>
  <c r="D27" i="14"/>
  <c r="E27"/>
  <c r="E14" i="79"/>
  <c r="F27" i="14"/>
  <c r="F14" i="79" s="1"/>
  <c r="G27" i="14"/>
  <c r="G14" i="79" s="1"/>
  <c r="H27" i="14"/>
  <c r="H14" i="79" s="1"/>
  <c r="I27" i="14"/>
  <c r="I14" i="79"/>
  <c r="J27" i="14"/>
  <c r="J14" i="79" s="1"/>
  <c r="P27" i="14"/>
  <c r="P14" i="79" s="1"/>
  <c r="C28" i="14"/>
  <c r="D28"/>
  <c r="E28"/>
  <c r="F28"/>
  <c r="G28"/>
  <c r="G19" i="79" s="1"/>
  <c r="H28" i="14"/>
  <c r="I28"/>
  <c r="J28"/>
  <c r="P28"/>
  <c r="P13" i="79" s="1"/>
  <c r="C29" i="14"/>
  <c r="D29"/>
  <c r="E29"/>
  <c r="F29"/>
  <c r="G29"/>
  <c r="H29"/>
  <c r="I29"/>
  <c r="J29"/>
  <c r="P29"/>
  <c r="C30"/>
  <c r="D30"/>
  <c r="E30"/>
  <c r="F30"/>
  <c r="G30"/>
  <c r="H30"/>
  <c r="I30"/>
  <c r="J30"/>
  <c r="P30"/>
  <c r="C31"/>
  <c r="D31"/>
  <c r="E31"/>
  <c r="F31"/>
  <c r="F18" i="79" s="1"/>
  <c r="G31" i="14"/>
  <c r="H31"/>
  <c r="I31"/>
  <c r="J31"/>
  <c r="P31"/>
  <c r="C32"/>
  <c r="D32"/>
  <c r="E32"/>
  <c r="F32"/>
  <c r="G32"/>
  <c r="H32"/>
  <c r="H19" i="79" s="1"/>
  <c r="I32" i="14"/>
  <c r="J32"/>
  <c r="P32"/>
  <c r="C33"/>
  <c r="C20" i="79" s="1"/>
  <c r="D33" i="14"/>
  <c r="E33"/>
  <c r="F33"/>
  <c r="G33"/>
  <c r="H33"/>
  <c r="I33"/>
  <c r="J33"/>
  <c r="P33"/>
  <c r="C34"/>
  <c r="C22" i="79" s="1"/>
  <c r="D34" i="14"/>
  <c r="E34"/>
  <c r="F34"/>
  <c r="G34"/>
  <c r="H34"/>
  <c r="I34"/>
  <c r="J34"/>
  <c r="J22" i="79" s="1"/>
  <c r="P34" i="14"/>
  <c r="C35"/>
  <c r="D35"/>
  <c r="E35"/>
  <c r="F35"/>
  <c r="G35"/>
  <c r="H35"/>
  <c r="I35"/>
  <c r="J35"/>
  <c r="P35"/>
  <c r="C36"/>
  <c r="D36"/>
  <c r="E36"/>
  <c r="F36"/>
  <c r="G36"/>
  <c r="H36"/>
  <c r="I36"/>
  <c r="J36"/>
  <c r="P36"/>
  <c r="C38"/>
  <c r="D38"/>
  <c r="E38"/>
  <c r="F38"/>
  <c r="G38"/>
  <c r="H38"/>
  <c r="I38"/>
  <c r="J38"/>
  <c r="P38"/>
  <c r="C39"/>
  <c r="D39"/>
  <c r="E39"/>
  <c r="F39"/>
  <c r="G39"/>
  <c r="H39"/>
  <c r="I39"/>
  <c r="J39"/>
  <c r="P39"/>
  <c r="C40"/>
  <c r="D40"/>
  <c r="E40"/>
  <c r="F40"/>
  <c r="G40"/>
  <c r="H40"/>
  <c r="I40"/>
  <c r="J40"/>
  <c r="P40"/>
  <c r="C41"/>
  <c r="D41"/>
  <c r="E41"/>
  <c r="F41"/>
  <c r="G41"/>
  <c r="H41"/>
  <c r="I41"/>
  <c r="J41"/>
  <c r="P41"/>
  <c r="C42"/>
  <c r="D42"/>
  <c r="E42"/>
  <c r="F42"/>
  <c r="G42"/>
  <c r="H42"/>
  <c r="H14" i="80" s="1"/>
  <c r="I42" i="14"/>
  <c r="J42"/>
  <c r="P42"/>
  <c r="C43"/>
  <c r="D43"/>
  <c r="D16" i="80" s="1"/>
  <c r="E43" i="14"/>
  <c r="F43"/>
  <c r="G43"/>
  <c r="H43"/>
  <c r="H16" i="80" s="1"/>
  <c r="I43" i="14"/>
  <c r="J43"/>
  <c r="J16" i="80" s="1"/>
  <c r="P43" i="14"/>
  <c r="P16" i="80" s="1"/>
  <c r="C44" i="14"/>
  <c r="D44"/>
  <c r="E44"/>
  <c r="F44"/>
  <c r="G44"/>
  <c r="H44"/>
  <c r="I44"/>
  <c r="J44"/>
  <c r="P44"/>
  <c r="C45"/>
  <c r="D45"/>
  <c r="E45"/>
  <c r="F45"/>
  <c r="G45"/>
  <c r="H45"/>
  <c r="I45"/>
  <c r="I53" i="80" s="1"/>
  <c r="J45" i="14"/>
  <c r="P45"/>
  <c r="C49"/>
  <c r="D49"/>
  <c r="E49"/>
  <c r="F49"/>
  <c r="G49"/>
  <c r="H49"/>
  <c r="I49"/>
  <c r="J49"/>
  <c r="P49"/>
  <c r="C50"/>
  <c r="D50"/>
  <c r="E50"/>
  <c r="F50"/>
  <c r="G50"/>
  <c r="H50"/>
  <c r="I50"/>
  <c r="J50"/>
  <c r="P50"/>
  <c r="C52"/>
  <c r="D52"/>
  <c r="E52"/>
  <c r="F52"/>
  <c r="G52"/>
  <c r="H52"/>
  <c r="I52"/>
  <c r="J52"/>
  <c r="P52"/>
  <c r="C53"/>
  <c r="D53"/>
  <c r="E53"/>
  <c r="F53"/>
  <c r="G53"/>
  <c r="H53"/>
  <c r="I53"/>
  <c r="J53"/>
  <c r="P53"/>
  <c r="C54"/>
  <c r="C19" i="16" s="1"/>
  <c r="D54" i="14"/>
  <c r="E54"/>
  <c r="F54"/>
  <c r="G54"/>
  <c r="G19" i="16" s="1"/>
  <c r="H54" i="14"/>
  <c r="H19" i="16" s="1"/>
  <c r="I54" i="14"/>
  <c r="J54"/>
  <c r="P54"/>
  <c r="C55"/>
  <c r="D55"/>
  <c r="E55"/>
  <c r="F55"/>
  <c r="G55"/>
  <c r="H55"/>
  <c r="I55"/>
  <c r="I20" i="16" s="1"/>
  <c r="J55" i="14"/>
  <c r="P55"/>
  <c r="C56"/>
  <c r="C21" i="16" s="1"/>
  <c r="D56" i="14"/>
  <c r="E56"/>
  <c r="F56"/>
  <c r="G56"/>
  <c r="H56"/>
  <c r="I56"/>
  <c r="J56"/>
  <c r="P56"/>
  <c r="C57"/>
  <c r="D57"/>
  <c r="E57"/>
  <c r="F57"/>
  <c r="G57"/>
  <c r="H57"/>
  <c r="I57"/>
  <c r="J57"/>
  <c r="P57"/>
  <c r="C58"/>
  <c r="D58"/>
  <c r="E58"/>
  <c r="F58"/>
  <c r="G58"/>
  <c r="H58"/>
  <c r="I58"/>
  <c r="J58"/>
  <c r="P58"/>
  <c r="P54" i="16" s="1"/>
  <c r="C59" i="14"/>
  <c r="D59"/>
  <c r="E59"/>
  <c r="F59"/>
  <c r="G59"/>
  <c r="H59"/>
  <c r="I59"/>
  <c r="I55" i="16" s="1"/>
  <c r="J59" i="14"/>
  <c r="P59"/>
  <c r="C60"/>
  <c r="D60"/>
  <c r="E60"/>
  <c r="F60"/>
  <c r="G60"/>
  <c r="H60"/>
  <c r="I60"/>
  <c r="J60"/>
  <c r="J65" i="80" s="1"/>
  <c r="P60" i="14"/>
  <c r="P65" i="80" s="1"/>
  <c r="C61" i="14"/>
  <c r="D61"/>
  <c r="D57" i="16" s="1"/>
  <c r="E61" i="14"/>
  <c r="F61"/>
  <c r="G61"/>
  <c r="H61"/>
  <c r="I61"/>
  <c r="J61"/>
  <c r="P61"/>
  <c r="P57" i="16"/>
  <c r="C62" i="14"/>
  <c r="D62"/>
  <c r="E62"/>
  <c r="F62"/>
  <c r="G62"/>
  <c r="H62"/>
  <c r="I62"/>
  <c r="J62"/>
  <c r="P62"/>
  <c r="C63"/>
  <c r="D63"/>
  <c r="E63"/>
  <c r="F63"/>
  <c r="G63"/>
  <c r="H63"/>
  <c r="I63"/>
  <c r="J63"/>
  <c r="P63"/>
  <c r="P59" i="16" s="1"/>
  <c r="C64" i="14"/>
  <c r="D64"/>
  <c r="E64"/>
  <c r="F64"/>
  <c r="G64"/>
  <c r="H64"/>
  <c r="I64"/>
  <c r="J64"/>
  <c r="P64"/>
  <c r="P60" i="16" s="1"/>
  <c r="C65" i="14"/>
  <c r="D65"/>
  <c r="E65"/>
  <c r="F65"/>
  <c r="G65"/>
  <c r="G28" i="79" s="1"/>
  <c r="H65" i="14"/>
  <c r="I65"/>
  <c r="J65"/>
  <c r="J28" i="79" s="1"/>
  <c r="P65" i="14"/>
  <c r="C66"/>
  <c r="D66"/>
  <c r="E66"/>
  <c r="E29" i="79" s="1"/>
  <c r="F66" i="14"/>
  <c r="G66"/>
  <c r="H66"/>
  <c r="H28" i="79" s="1"/>
  <c r="I66" i="14"/>
  <c r="J66"/>
  <c r="P66"/>
  <c r="C67"/>
  <c r="D67"/>
  <c r="E67"/>
  <c r="F67"/>
  <c r="F29" i="79" s="1"/>
  <c r="G67" i="14"/>
  <c r="H67"/>
  <c r="I67"/>
  <c r="J67"/>
  <c r="P67"/>
  <c r="C68"/>
  <c r="D68"/>
  <c r="E68"/>
  <c r="F68"/>
  <c r="G68"/>
  <c r="H68"/>
  <c r="I68"/>
  <c r="J68"/>
  <c r="P68"/>
  <c r="C69"/>
  <c r="D69"/>
  <c r="E69"/>
  <c r="F69"/>
  <c r="G69"/>
  <c r="H69"/>
  <c r="I69"/>
  <c r="J69"/>
  <c r="P69"/>
  <c r="C70"/>
  <c r="D70"/>
  <c r="E70"/>
  <c r="F70"/>
  <c r="F33" i="79" s="1"/>
  <c r="G70" i="14"/>
  <c r="H70"/>
  <c r="I70"/>
  <c r="J70"/>
  <c r="P70"/>
  <c r="C71"/>
  <c r="D71"/>
  <c r="E71"/>
  <c r="F71"/>
  <c r="G71"/>
  <c r="H71"/>
  <c r="I71"/>
  <c r="J71"/>
  <c r="P71"/>
  <c r="C72"/>
  <c r="D72"/>
  <c r="E72"/>
  <c r="F72"/>
  <c r="F35" i="79" s="1"/>
  <c r="G72" i="14"/>
  <c r="H72"/>
  <c r="I72"/>
  <c r="J72"/>
  <c r="P72"/>
  <c r="C73"/>
  <c r="C36" i="79" s="1"/>
  <c r="D73" i="14"/>
  <c r="E73"/>
  <c r="F73"/>
  <c r="G73"/>
  <c r="G36" i="79" s="1"/>
  <c r="H73" i="14"/>
  <c r="I73"/>
  <c r="J73"/>
  <c r="P73"/>
  <c r="P36" i="79" s="1"/>
  <c r="C74" i="14"/>
  <c r="D74"/>
  <c r="E74"/>
  <c r="F74"/>
  <c r="F37" i="79" s="1"/>
  <c r="G74" i="14"/>
  <c r="H74"/>
  <c r="I74"/>
  <c r="J74"/>
  <c r="P74"/>
  <c r="C75"/>
  <c r="D75"/>
  <c r="E75"/>
  <c r="E39" i="79" s="1"/>
  <c r="F75" i="14"/>
  <c r="G75"/>
  <c r="H75"/>
  <c r="I75"/>
  <c r="J75"/>
  <c r="J39" i="79" s="1"/>
  <c r="P75" i="14"/>
  <c r="C76"/>
  <c r="D76"/>
  <c r="E76"/>
  <c r="F76"/>
  <c r="G76"/>
  <c r="H76"/>
  <c r="L76" s="1"/>
  <c r="I76"/>
  <c r="J76"/>
  <c r="P76"/>
  <c r="C77"/>
  <c r="D77"/>
  <c r="E77"/>
  <c r="F77"/>
  <c r="G77"/>
  <c r="H77"/>
  <c r="I77"/>
  <c r="J77"/>
  <c r="P77"/>
  <c r="C78"/>
  <c r="D78"/>
  <c r="E78"/>
  <c r="F78"/>
  <c r="G78"/>
  <c r="H78"/>
  <c r="H38" i="79" s="1"/>
  <c r="I78" i="14"/>
  <c r="J78"/>
  <c r="P78"/>
  <c r="C79"/>
  <c r="D79"/>
  <c r="E79"/>
  <c r="F79"/>
  <c r="G79"/>
  <c r="H79"/>
  <c r="I79"/>
  <c r="J79"/>
  <c r="P79"/>
  <c r="C80"/>
  <c r="D80"/>
  <c r="E80"/>
  <c r="F80"/>
  <c r="G80"/>
  <c r="H80"/>
  <c r="I80"/>
  <c r="I20" i="80" s="1"/>
  <c r="J80" i="14"/>
  <c r="P80"/>
  <c r="C81"/>
  <c r="D81"/>
  <c r="E81"/>
  <c r="F81"/>
  <c r="G81"/>
  <c r="H81"/>
  <c r="I81"/>
  <c r="J81"/>
  <c r="P81"/>
  <c r="C82"/>
  <c r="D82"/>
  <c r="E82"/>
  <c r="F82"/>
  <c r="G82"/>
  <c r="H82"/>
  <c r="H22" i="80" s="1"/>
  <c r="I82" i="14"/>
  <c r="J82"/>
  <c r="P82"/>
  <c r="C83"/>
  <c r="D83"/>
  <c r="E83"/>
  <c r="F83"/>
  <c r="G83"/>
  <c r="H83"/>
  <c r="I83"/>
  <c r="J83"/>
  <c r="P83"/>
  <c r="C84"/>
  <c r="C25" i="80" s="1"/>
  <c r="D84" i="14"/>
  <c r="D25" i="80" s="1"/>
  <c r="E84" i="14"/>
  <c r="E25" i="80" s="1"/>
  <c r="F84" i="14"/>
  <c r="F25" i="80" s="1"/>
  <c r="G84" i="14"/>
  <c r="G25" i="80" s="1"/>
  <c r="H84" i="14"/>
  <c r="H25" i="80" s="1"/>
  <c r="I84" i="14"/>
  <c r="I25" i="80" s="1"/>
  <c r="J84" i="14"/>
  <c r="J25" i="80" s="1"/>
  <c r="P84" i="14"/>
  <c r="P25" i="80" s="1"/>
  <c r="C85" i="14"/>
  <c r="D85"/>
  <c r="E85"/>
  <c r="F85"/>
  <c r="G85"/>
  <c r="H85"/>
  <c r="H62" i="80" s="1"/>
  <c r="I85" i="14"/>
  <c r="J85"/>
  <c r="P85"/>
  <c r="C86"/>
  <c r="C63" i="80" s="1"/>
  <c r="D86" i="14"/>
  <c r="E86"/>
  <c r="F86"/>
  <c r="G86"/>
  <c r="H86"/>
  <c r="I86"/>
  <c r="J86"/>
  <c r="P86"/>
  <c r="B1" i="13"/>
  <c r="B3"/>
  <c r="A13" i="12"/>
  <c r="A14"/>
  <c r="A15"/>
  <c r="A21"/>
  <c r="F31" i="79"/>
  <c r="C33"/>
  <c r="I20"/>
  <c r="E41"/>
  <c r="M41" i="14"/>
  <c r="H22" i="16"/>
  <c r="D22"/>
  <c r="AB106" i="15"/>
  <c r="H82" i="80"/>
  <c r="D82"/>
  <c r="AC76" i="15"/>
  <c r="AB75"/>
  <c r="J73" i="79"/>
  <c r="F73"/>
  <c r="AA74" i="15"/>
  <c r="AC72"/>
  <c r="AB71"/>
  <c r="J68" i="79"/>
  <c r="F68"/>
  <c r="AA70" i="15"/>
  <c r="H64" i="79"/>
  <c r="D64"/>
  <c r="D66"/>
  <c r="AC68" i="15"/>
  <c r="E65" i="79"/>
  <c r="AB67" i="15"/>
  <c r="AA66"/>
  <c r="E79" i="16"/>
  <c r="AB63" i="15"/>
  <c r="J89" i="80"/>
  <c r="F89"/>
  <c r="P88"/>
  <c r="P77" i="16"/>
  <c r="G88" i="80"/>
  <c r="G77" i="16"/>
  <c r="H87" i="80"/>
  <c r="H76" i="16"/>
  <c r="D87" i="80"/>
  <c r="D76" i="16"/>
  <c r="AC60" i="15"/>
  <c r="I86" i="80"/>
  <c r="I75" i="16"/>
  <c r="E86" i="80"/>
  <c r="E75" i="16"/>
  <c r="AB59" i="15"/>
  <c r="F85" i="80"/>
  <c r="F74" i="16"/>
  <c r="P83" i="80"/>
  <c r="P84"/>
  <c r="P73" i="16"/>
  <c r="G83" i="80"/>
  <c r="G84"/>
  <c r="C84"/>
  <c r="C73" i="16"/>
  <c r="AA43" i="15"/>
  <c r="C34" i="80"/>
  <c r="AB43" i="15"/>
  <c r="E30" i="80"/>
  <c r="AA40" i="15"/>
  <c r="I31" i="80"/>
  <c r="E31"/>
  <c r="AA38" i="15"/>
  <c r="E58" i="79"/>
  <c r="AA36" i="15"/>
  <c r="E56" i="79"/>
  <c r="AA34" i="15"/>
  <c r="E53" i="79"/>
  <c r="AA32" i="15"/>
  <c r="E51" i="79"/>
  <c r="AA30" i="15"/>
  <c r="I49" i="79"/>
  <c r="E49"/>
  <c r="AA28" i="15"/>
  <c r="AA26"/>
  <c r="AA24"/>
  <c r="AA22"/>
  <c r="I77" i="80"/>
  <c r="I67" i="16"/>
  <c r="E77" i="80"/>
  <c r="AA20" i="15"/>
  <c r="E67" i="16"/>
  <c r="I75" i="80"/>
  <c r="I65" i="16"/>
  <c r="E75" i="80"/>
  <c r="E65" i="16"/>
  <c r="AA18" i="15"/>
  <c r="AA16"/>
  <c r="E28" i="16"/>
  <c r="AA14" i="15"/>
  <c r="AB14"/>
  <c r="E26" i="16"/>
  <c r="AA12" i="15"/>
  <c r="AB12"/>
  <c r="C77" i="16"/>
  <c r="G75"/>
  <c r="P19"/>
  <c r="H21"/>
  <c r="J23" i="79"/>
  <c r="F23"/>
  <c r="H20"/>
  <c r="G50" i="16"/>
  <c r="AC98" i="15"/>
  <c r="P41" i="80"/>
  <c r="I39"/>
  <c r="E39"/>
  <c r="J38"/>
  <c r="F38"/>
  <c r="H72" i="79"/>
  <c r="I75"/>
  <c r="E75"/>
  <c r="F74"/>
  <c r="AA75" i="15"/>
  <c r="H71" i="79"/>
  <c r="D71"/>
  <c r="AB72" i="15"/>
  <c r="J69" i="79"/>
  <c r="F69"/>
  <c r="AA71" i="15"/>
  <c r="D67" i="79"/>
  <c r="AC69" i="15"/>
  <c r="I64" i="79"/>
  <c r="I66"/>
  <c r="E64"/>
  <c r="E66"/>
  <c r="AB68" i="15"/>
  <c r="P63" i="79"/>
  <c r="AA67" i="15"/>
  <c r="G63" i="79"/>
  <c r="C63"/>
  <c r="H62"/>
  <c r="D62"/>
  <c r="AC65" i="15"/>
  <c r="AB64"/>
  <c r="P89" i="80"/>
  <c r="P78" i="16"/>
  <c r="G89" i="80"/>
  <c r="G78" i="16"/>
  <c r="C89" i="80"/>
  <c r="C78" i="16"/>
  <c r="D88" i="80"/>
  <c r="D77" i="16"/>
  <c r="AC61" i="15"/>
  <c r="I87" i="80"/>
  <c r="I76" i="16"/>
  <c r="J86" i="80"/>
  <c r="J75" i="16"/>
  <c r="F86" i="80"/>
  <c r="F75" i="16"/>
  <c r="AA59" i="15"/>
  <c r="G85" i="80"/>
  <c r="G74" i="16"/>
  <c r="C85" i="80"/>
  <c r="C74" i="16"/>
  <c r="H83" i="80"/>
  <c r="H73" i="16"/>
  <c r="D83" i="80"/>
  <c r="D73" i="16"/>
  <c r="AC57" i="15"/>
  <c r="AC56"/>
  <c r="AA56"/>
  <c r="C35" i="16"/>
  <c r="AB55" i="15"/>
  <c r="D42" i="80"/>
  <c r="AC52" i="15"/>
  <c r="AA52"/>
  <c r="G32" i="80"/>
  <c r="C32"/>
  <c r="AB42" i="15"/>
  <c r="F78" i="16"/>
  <c r="J76"/>
  <c r="P74"/>
  <c r="G73"/>
  <c r="D63" i="79"/>
  <c r="J64"/>
  <c r="J66"/>
  <c r="F64"/>
  <c r="F66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/>
  <c r="E73" i="16"/>
  <c r="AB45" i="15"/>
  <c r="AB41"/>
  <c r="C29" i="80"/>
  <c r="AB39" i="15"/>
  <c r="AC39"/>
  <c r="AB35"/>
  <c r="AC35"/>
  <c r="AB33"/>
  <c r="AC33"/>
  <c r="AB31"/>
  <c r="AC31"/>
  <c r="AB29"/>
  <c r="AC29"/>
  <c r="AB27"/>
  <c r="AC27"/>
  <c r="C69" i="16"/>
  <c r="AB23" i="15"/>
  <c r="AC23"/>
  <c r="G68" i="16"/>
  <c r="AB21" i="15"/>
  <c r="AC21"/>
  <c r="C68" i="16"/>
  <c r="G76" i="80"/>
  <c r="G66" i="16"/>
  <c r="C76" i="80"/>
  <c r="C66" i="16"/>
  <c r="AB19" i="15"/>
  <c r="AC19"/>
  <c r="G74" i="80"/>
  <c r="G73"/>
  <c r="G64" i="16"/>
  <c r="C74" i="80"/>
  <c r="C73"/>
  <c r="C64" i="16"/>
  <c r="AB17" i="15"/>
  <c r="AC17"/>
  <c r="C27" i="16"/>
  <c r="AB13" i="15"/>
  <c r="AC13"/>
  <c r="G33" i="80"/>
  <c r="C33"/>
  <c r="AB11" i="15"/>
  <c r="AC11"/>
  <c r="E76" i="16"/>
  <c r="J74"/>
  <c r="G65"/>
  <c r="F28" i="79"/>
  <c r="F21" i="16"/>
  <c r="K43" i="14"/>
  <c r="H13" i="80"/>
  <c r="J11"/>
  <c r="H23" i="79"/>
  <c r="D23"/>
  <c r="I50" i="16"/>
  <c r="E50"/>
  <c r="G13"/>
  <c r="C13"/>
  <c r="G11"/>
  <c r="I41" i="80"/>
  <c r="E41"/>
  <c r="F40"/>
  <c r="G39"/>
  <c r="H38"/>
  <c r="D38"/>
  <c r="J72" i="79"/>
  <c r="F72"/>
  <c r="G75"/>
  <c r="H74"/>
  <c r="AC75" i="15"/>
  <c r="AB74"/>
  <c r="J71" i="79"/>
  <c r="F71"/>
  <c r="AA73" i="15"/>
  <c r="H69" i="79"/>
  <c r="D69"/>
  <c r="AC71" i="15"/>
  <c r="AD71" s="1"/>
  <c r="AB70"/>
  <c r="J67" i="79"/>
  <c r="F67"/>
  <c r="P66"/>
  <c r="P64"/>
  <c r="AA69" i="15"/>
  <c r="G66" i="79"/>
  <c r="G64"/>
  <c r="C66"/>
  <c r="C64"/>
  <c r="L64" s="1"/>
  <c r="I63"/>
  <c r="E63"/>
  <c r="AB66" i="15"/>
  <c r="J62" i="79"/>
  <c r="F62"/>
  <c r="AC63" i="15"/>
  <c r="I89" i="80"/>
  <c r="I78" i="16"/>
  <c r="M78" s="1"/>
  <c r="E89" i="80"/>
  <c r="E78" i="16"/>
  <c r="AB62" i="15"/>
  <c r="J88" i="80"/>
  <c r="J77" i="16"/>
  <c r="F88" i="80"/>
  <c r="F77" i="16"/>
  <c r="P87" i="80"/>
  <c r="P76" i="16"/>
  <c r="AA61" i="15"/>
  <c r="G87" i="80"/>
  <c r="G76" i="16"/>
  <c r="L76" s="1"/>
  <c r="C87" i="80"/>
  <c r="C76" i="16"/>
  <c r="H86" i="80"/>
  <c r="H75" i="16"/>
  <c r="L75" s="1"/>
  <c r="D86" i="80"/>
  <c r="D75" i="16"/>
  <c r="AC59" i="15"/>
  <c r="AD59" s="1"/>
  <c r="I85" i="80"/>
  <c r="I74" i="16"/>
  <c r="E85" i="80"/>
  <c r="E74" i="16"/>
  <c r="AB58" i="15"/>
  <c r="J84" i="80"/>
  <c r="J83"/>
  <c r="J73" i="16"/>
  <c r="F84" i="80"/>
  <c r="F83"/>
  <c r="F73" i="16"/>
  <c r="AA57" i="15"/>
  <c r="D34" i="16"/>
  <c r="AA54" i="15"/>
  <c r="AC54"/>
  <c r="AA53"/>
  <c r="C33" i="16"/>
  <c r="AB53" i="15"/>
  <c r="J42" i="80"/>
  <c r="F42"/>
  <c r="C72"/>
  <c r="AB44" i="15"/>
  <c r="AC43"/>
  <c r="AD43" s="1"/>
  <c r="H77" i="16"/>
  <c r="D74"/>
  <c r="H35"/>
  <c r="D35"/>
  <c r="J33"/>
  <c r="F33"/>
  <c r="P42" i="80"/>
  <c r="G42"/>
  <c r="J31"/>
  <c r="F31"/>
  <c r="AB34" i="15"/>
  <c r="AB32"/>
  <c r="AB30"/>
  <c r="AB28"/>
  <c r="J49" i="79"/>
  <c r="F49"/>
  <c r="H76" i="80"/>
  <c r="H66" i="16"/>
  <c r="D76" i="80"/>
  <c r="D66" i="16"/>
  <c r="J75" i="80"/>
  <c r="J65" i="16"/>
  <c r="F75" i="80"/>
  <c r="F65" i="16"/>
  <c r="P74" i="80"/>
  <c r="P73"/>
  <c r="P64" i="16"/>
  <c r="H73" i="80"/>
  <c r="H74"/>
  <c r="H64" i="16"/>
  <c r="D73" i="80"/>
  <c r="D74"/>
  <c r="D64" i="16"/>
  <c r="P33" i="80"/>
  <c r="H33"/>
  <c r="D33"/>
  <c r="H68" i="16"/>
  <c r="J67"/>
  <c r="D65"/>
  <c r="G30" i="80"/>
  <c r="C30"/>
  <c r="I29"/>
  <c r="E29"/>
  <c r="G31"/>
  <c r="C31"/>
  <c r="G58" i="79"/>
  <c r="I57"/>
  <c r="E57"/>
  <c r="I54"/>
  <c r="E54"/>
  <c r="I52"/>
  <c r="E52"/>
  <c r="I50"/>
  <c r="E50"/>
  <c r="G49"/>
  <c r="G77" i="80"/>
  <c r="G67" i="16"/>
  <c r="C77" i="80"/>
  <c r="C67" i="16"/>
  <c r="E76" i="80"/>
  <c r="E66" i="16"/>
  <c r="C75" i="80"/>
  <c r="C65" i="16"/>
  <c r="I73" i="80"/>
  <c r="I74"/>
  <c r="E73"/>
  <c r="E74"/>
  <c r="G28" i="16"/>
  <c r="C28"/>
  <c r="G26"/>
  <c r="C26"/>
  <c r="I33" i="80"/>
  <c r="E33"/>
  <c r="D67" i="16"/>
  <c r="F66"/>
  <c r="I42" i="80"/>
  <c r="E42"/>
  <c r="D32"/>
  <c r="F29"/>
  <c r="P31"/>
  <c r="H31"/>
  <c r="D31"/>
  <c r="P58" i="79"/>
  <c r="H58"/>
  <c r="J54"/>
  <c r="F54"/>
  <c r="J50"/>
  <c r="F50"/>
  <c r="P49"/>
  <c r="H49"/>
  <c r="D49"/>
  <c r="J68" i="16"/>
  <c r="F68"/>
  <c r="P77" i="80"/>
  <c r="P67" i="16"/>
  <c r="J73" i="80"/>
  <c r="J74"/>
  <c r="J64" i="16"/>
  <c r="F73" i="80"/>
  <c r="F74"/>
  <c r="F64" i="16"/>
  <c r="J33" i="80"/>
  <c r="M33" s="1"/>
  <c r="F33"/>
  <c r="E68" i="16"/>
  <c r="H67"/>
  <c r="P66"/>
  <c r="J66"/>
  <c r="H65"/>
  <c r="I64"/>
  <c r="K86" i="14"/>
  <c r="E61" i="80"/>
  <c r="G21"/>
  <c r="C21"/>
  <c r="D20"/>
  <c r="I40" i="79"/>
  <c r="E40"/>
  <c r="D33"/>
  <c r="L60" i="14"/>
  <c r="J12" i="80"/>
  <c r="F12"/>
  <c r="M21" i="14"/>
  <c r="D22" i="80"/>
  <c r="K30" i="14"/>
  <c r="K63"/>
  <c r="C14" i="80"/>
  <c r="E16" i="79"/>
  <c r="I32"/>
  <c r="E32"/>
  <c r="G59" i="16"/>
  <c r="C59"/>
  <c r="H58"/>
  <c r="D67" i="80"/>
  <c r="D58" i="16"/>
  <c r="I57"/>
  <c r="E66" i="80"/>
  <c r="E57" i="16"/>
  <c r="F65" i="80"/>
  <c r="F56" i="16"/>
  <c r="G64" i="80"/>
  <c r="C64"/>
  <c r="H63"/>
  <c r="H54" i="16"/>
  <c r="D63" i="80"/>
  <c r="D54" i="16"/>
  <c r="F24" i="80"/>
  <c r="I49" i="16"/>
  <c r="E49"/>
  <c r="J48"/>
  <c r="P55" i="80"/>
  <c r="C55"/>
  <c r="H46" i="16"/>
  <c r="D46"/>
  <c r="I52" i="80"/>
  <c r="E53"/>
  <c r="E52"/>
  <c r="L13" i="14"/>
  <c r="C11" i="16"/>
  <c r="H30" i="79"/>
  <c r="H32"/>
  <c r="J68" i="80"/>
  <c r="J59" i="16"/>
  <c r="F68" i="80"/>
  <c r="H66"/>
  <c r="H57" i="16"/>
  <c r="I65" i="80"/>
  <c r="E65"/>
  <c r="J64"/>
  <c r="F64"/>
  <c r="P62"/>
  <c r="G62"/>
  <c r="G54" i="16"/>
  <c r="C54"/>
  <c r="I24" i="80"/>
  <c r="M40" i="14"/>
  <c r="H49" i="16"/>
  <c r="D49"/>
  <c r="I48"/>
  <c r="E56" i="80"/>
  <c r="E48" i="16"/>
  <c r="J55" i="80"/>
  <c r="P54"/>
  <c r="G54"/>
  <c r="G46" i="16"/>
  <c r="C54" i="80"/>
  <c r="C46" i="16"/>
  <c r="H52" i="80"/>
  <c r="H53"/>
  <c r="H45" i="16"/>
  <c r="D52" i="80"/>
  <c r="D53"/>
  <c r="D45" i="16"/>
  <c r="K74" i="14"/>
  <c r="M72"/>
  <c r="C61" i="80"/>
  <c r="K81" i="14"/>
  <c r="L80"/>
  <c r="M75"/>
  <c r="I39" i="79"/>
  <c r="H35"/>
  <c r="D35"/>
  <c r="E34"/>
  <c r="P30"/>
  <c r="G30"/>
  <c r="C32"/>
  <c r="C30"/>
  <c r="H31"/>
  <c r="D31"/>
  <c r="H60" i="16"/>
  <c r="D60"/>
  <c r="M63" i="14"/>
  <c r="I68" i="80"/>
  <c r="I59" i="16"/>
  <c r="E68" i="80"/>
  <c r="E59" i="16"/>
  <c r="J67" i="80"/>
  <c r="F67"/>
  <c r="F58" i="16"/>
  <c r="G66" i="80"/>
  <c r="G57" i="16"/>
  <c r="C57"/>
  <c r="H56"/>
  <c r="D65" i="80"/>
  <c r="D56" i="16"/>
  <c r="M59" i="14"/>
  <c r="E64" i="80"/>
  <c r="E55" i="16"/>
  <c r="J54"/>
  <c r="F62" i="80"/>
  <c r="K57" i="14"/>
  <c r="L56"/>
  <c r="E20" i="16"/>
  <c r="J19"/>
  <c r="F19"/>
  <c r="G18"/>
  <c r="C18"/>
  <c r="H24" i="80"/>
  <c r="D24"/>
  <c r="H51"/>
  <c r="D51"/>
  <c r="M43" i="14"/>
  <c r="J14" i="80"/>
  <c r="F14"/>
  <c r="P13"/>
  <c r="K41" i="14"/>
  <c r="G13" i="80"/>
  <c r="C13"/>
  <c r="H12"/>
  <c r="D12"/>
  <c r="I11"/>
  <c r="E11"/>
  <c r="H24" i="79"/>
  <c r="M35" i="14"/>
  <c r="I23" i="79"/>
  <c r="E23"/>
  <c r="F22"/>
  <c r="K33" i="14"/>
  <c r="G20" i="79"/>
  <c r="L32" i="14"/>
  <c r="M31"/>
  <c r="I18" i="79"/>
  <c r="E18"/>
  <c r="J17"/>
  <c r="F17"/>
  <c r="K29" i="14"/>
  <c r="K21"/>
  <c r="G49" i="16"/>
  <c r="C49"/>
  <c r="H48"/>
  <c r="D56" i="80"/>
  <c r="E55"/>
  <c r="J54"/>
  <c r="F54"/>
  <c r="F46" i="16"/>
  <c r="G52" i="80"/>
  <c r="G53"/>
  <c r="G45" i="16"/>
  <c r="C52" i="80"/>
  <c r="C53"/>
  <c r="C45" i="16"/>
  <c r="K82" i="14"/>
  <c r="M80"/>
  <c r="G61" i="80"/>
  <c r="F61"/>
  <c r="L83" i="14"/>
  <c r="H23" i="80"/>
  <c r="D23"/>
  <c r="M82" i="14"/>
  <c r="I22" i="80"/>
  <c r="F21"/>
  <c r="K80" i="14"/>
  <c r="I38" i="79"/>
  <c r="J41"/>
  <c r="L75" i="14"/>
  <c r="D39" i="79"/>
  <c r="L71" i="14"/>
  <c r="H34" i="79"/>
  <c r="I33"/>
  <c r="E33"/>
  <c r="J30"/>
  <c r="F30"/>
  <c r="K68" i="14"/>
  <c r="L67"/>
  <c r="D29" i="79"/>
  <c r="I28"/>
  <c r="E28"/>
  <c r="G60" i="16"/>
  <c r="C60"/>
  <c r="H68" i="80"/>
  <c r="H59" i="16"/>
  <c r="I67" i="80"/>
  <c r="I58" i="16"/>
  <c r="E67" i="80"/>
  <c r="E58" i="16"/>
  <c r="J66" i="80"/>
  <c r="J57" i="16"/>
  <c r="F66" i="80"/>
  <c r="F57" i="16"/>
  <c r="K60" i="14"/>
  <c r="G65" i="80"/>
  <c r="G56" i="16"/>
  <c r="C56"/>
  <c r="L59" i="14"/>
  <c r="H64" i="80"/>
  <c r="H55" i="16"/>
  <c r="D64" i="80"/>
  <c r="D55" i="16"/>
  <c r="M58" i="14"/>
  <c r="I62" i="80"/>
  <c r="I63"/>
  <c r="I54" i="16"/>
  <c r="E62" i="80"/>
  <c r="E63"/>
  <c r="E54" i="16"/>
  <c r="J22"/>
  <c r="F22"/>
  <c r="H20"/>
  <c r="I19"/>
  <c r="E19"/>
  <c r="J18"/>
  <c r="F18"/>
  <c r="K52" i="14"/>
  <c r="G24" i="80"/>
  <c r="K44" i="14"/>
  <c r="G51" i="80"/>
  <c r="C51"/>
  <c r="M42" i="14"/>
  <c r="I14" i="80"/>
  <c r="E14"/>
  <c r="J13"/>
  <c r="F13"/>
  <c r="K40" i="14"/>
  <c r="G12" i="80"/>
  <c r="C12"/>
  <c r="L39" i="14"/>
  <c r="H11" i="80"/>
  <c r="D11"/>
  <c r="P24" i="79"/>
  <c r="K36" i="14"/>
  <c r="G24" i="79"/>
  <c r="C24"/>
  <c r="L35" i="14"/>
  <c r="M34"/>
  <c r="I22" i="79"/>
  <c r="E22"/>
  <c r="J20"/>
  <c r="F20"/>
  <c r="K32" i="14"/>
  <c r="L31"/>
  <c r="M30"/>
  <c r="I17" i="79"/>
  <c r="E17"/>
  <c r="J16"/>
  <c r="F16"/>
  <c r="M26" i="14"/>
  <c r="K24"/>
  <c r="L23"/>
  <c r="J49" i="16"/>
  <c r="F49"/>
  <c r="L49" s="1"/>
  <c r="P56" i="80"/>
  <c r="K20" i="14"/>
  <c r="G56" i="80"/>
  <c r="G48" i="16"/>
  <c r="C56" i="80"/>
  <c r="C48" i="16"/>
  <c r="L19" i="14"/>
  <c r="H55" i="80"/>
  <c r="M18" i="14"/>
  <c r="I46" i="16"/>
  <c r="J52" i="80"/>
  <c r="J45" i="16"/>
  <c r="F53" i="80"/>
  <c r="M14" i="14"/>
  <c r="K14"/>
  <c r="K64" i="79"/>
  <c r="J22" i="81"/>
  <c r="J48"/>
  <c r="L21"/>
  <c r="L13"/>
  <c r="J12"/>
  <c r="L48"/>
  <c r="L29"/>
  <c r="K30"/>
  <c r="L31"/>
  <c r="L40"/>
  <c r="L41"/>
  <c r="K40"/>
  <c r="L22"/>
  <c r="L32"/>
  <c r="P66" i="80"/>
  <c r="Z138" i="10"/>
  <c r="Z468" s="1"/>
  <c r="P35" i="79"/>
  <c r="P17"/>
  <c r="P40" i="80"/>
  <c r="P70" i="79"/>
  <c r="Z319" i="10"/>
  <c r="Z466" s="1"/>
  <c r="Z265"/>
  <c r="Z563" s="1"/>
  <c r="P53" i="79"/>
  <c r="P52"/>
  <c r="P76" i="80"/>
  <c r="J338" i="10"/>
  <c r="J337"/>
  <c r="Z215"/>
  <c r="Z104"/>
  <c r="P72" i="79"/>
  <c r="P71"/>
  <c r="P69"/>
  <c r="P72" i="80"/>
  <c r="P56" i="79"/>
  <c r="Z109" i="10"/>
  <c r="Z105"/>
  <c r="Z73"/>
  <c r="P34" i="79"/>
  <c r="P68"/>
  <c r="Z280" i="10"/>
  <c r="Z568" s="1"/>
  <c r="Z276"/>
  <c r="Z562" s="1"/>
  <c r="Z197"/>
  <c r="Z491" s="1"/>
  <c r="Z85"/>
  <c r="Z113"/>
  <c r="Z456"/>
  <c r="Z112"/>
  <c r="Z101"/>
  <c r="J93"/>
  <c r="J84"/>
  <c r="Z64"/>
  <c r="P74" i="79"/>
  <c r="Z204" i="10"/>
  <c r="Z519"/>
  <c r="Z129"/>
  <c r="Z128"/>
  <c r="Z83"/>
  <c r="P69" i="16"/>
  <c r="Z232" i="10"/>
  <c r="Z219"/>
  <c r="Z492" s="1"/>
  <c r="Z92"/>
  <c r="Z65"/>
  <c r="P29" i="80"/>
  <c r="P68" i="16"/>
  <c r="P75" i="80"/>
  <c r="P27" i="16"/>
  <c r="P26"/>
  <c r="Z277" i="10"/>
  <c r="Z564" s="1"/>
  <c r="Z233"/>
  <c r="Z227"/>
  <c r="Z523" s="1"/>
  <c r="Z145"/>
  <c r="Z202"/>
  <c r="Z495" s="1"/>
  <c r="Z84"/>
  <c r="Z118"/>
  <c r="Z115"/>
  <c r="P62" i="79"/>
  <c r="J348" i="10"/>
  <c r="J347"/>
  <c r="Z230"/>
  <c r="Z95"/>
  <c r="Z91"/>
  <c r="Z206"/>
  <c r="Z200"/>
  <c r="Z119"/>
  <c r="Z76"/>
  <c r="Z74"/>
  <c r="P35" i="16"/>
  <c r="P57" i="79"/>
  <c r="P51"/>
  <c r="Z234" i="10"/>
  <c r="Z223"/>
  <c r="Z496" s="1"/>
  <c r="Z121"/>
  <c r="Z117"/>
  <c r="P50" i="16"/>
  <c r="P54" i="79"/>
  <c r="Z278" i="10"/>
  <c r="Z566"/>
  <c r="Z224"/>
  <c r="Z498" s="1"/>
  <c r="P67" i="79"/>
  <c r="P32" i="80"/>
  <c r="P30"/>
  <c r="Z213" i="10"/>
  <c r="Z120"/>
  <c r="K12" i="81"/>
  <c r="L12"/>
  <c r="M12" s="1"/>
  <c r="K31"/>
  <c r="J31"/>
  <c r="K48"/>
  <c r="J49"/>
  <c r="J13"/>
  <c r="K13"/>
  <c r="M13" s="1"/>
  <c r="J29"/>
  <c r="K33"/>
  <c r="L30"/>
  <c r="L49"/>
  <c r="J40"/>
  <c r="M40" s="1"/>
  <c r="J33"/>
  <c r="K65" i="16"/>
  <c r="AB112" i="15"/>
  <c r="AB116"/>
  <c r="AA114"/>
  <c r="AA113"/>
  <c r="AB113"/>
  <c r="AC105"/>
  <c r="AC95"/>
  <c r="AA86"/>
  <c r="J82" i="80"/>
  <c r="AC82" i="15"/>
  <c r="AB81"/>
  <c r="AA76"/>
  <c r="AC74"/>
  <c r="AD74" s="1"/>
  <c r="C70" i="79"/>
  <c r="AB73" i="15"/>
  <c r="AA72"/>
  <c r="AD72"/>
  <c r="AC67"/>
  <c r="AD67" s="1"/>
  <c r="AC66"/>
  <c r="AD66" s="1"/>
  <c r="AC116"/>
  <c r="AC115"/>
  <c r="AB105"/>
  <c r="AB85"/>
  <c r="AA80"/>
  <c r="C65" i="79"/>
  <c r="AB57" i="15"/>
  <c r="AD57" s="1"/>
  <c r="AC107"/>
  <c r="AC78"/>
  <c r="D65" i="79"/>
  <c r="AB61" i="15"/>
  <c r="AD61" s="1"/>
  <c r="AA60"/>
  <c r="C34" i="16"/>
  <c r="AA45" i="15"/>
  <c r="AA41"/>
  <c r="F30" i="80"/>
  <c r="AC36" i="15"/>
  <c r="AC34"/>
  <c r="AD34" s="1"/>
  <c r="AC32"/>
  <c r="AD32" s="1"/>
  <c r="AC28"/>
  <c r="AD28" s="1"/>
  <c r="AC16"/>
  <c r="AD16" s="1"/>
  <c r="AC26"/>
  <c r="AC24"/>
  <c r="AC20"/>
  <c r="AB20"/>
  <c r="AC12"/>
  <c r="AD12" s="1"/>
  <c r="F67" i="16"/>
  <c r="AC44" i="15"/>
  <c r="I76" i="80"/>
  <c r="E33" i="16"/>
  <c r="G22"/>
  <c r="C22"/>
  <c r="J13"/>
  <c r="F13"/>
  <c r="H11"/>
  <c r="J12"/>
  <c r="F12"/>
  <c r="F22" i="80"/>
  <c r="J24" i="79"/>
  <c r="P23"/>
  <c r="G23"/>
  <c r="C23"/>
  <c r="J11" i="16"/>
  <c r="F11"/>
  <c r="P39" i="79"/>
  <c r="H21" i="80"/>
  <c r="D21"/>
  <c r="P38" i="79"/>
  <c r="H18"/>
  <c r="F24"/>
  <c r="D18"/>
  <c r="G34"/>
  <c r="P22"/>
  <c r="C34"/>
  <c r="J31"/>
  <c r="H67" i="80"/>
  <c r="H22" i="79"/>
  <c r="H13" i="16"/>
  <c r="G40" i="79"/>
  <c r="J34"/>
  <c r="F34"/>
  <c r="P33"/>
  <c r="G33"/>
  <c r="I60" i="16"/>
  <c r="D11"/>
  <c r="L86" i="14"/>
  <c r="J40" i="79"/>
  <c r="H33"/>
  <c r="E36"/>
  <c r="D28"/>
  <c r="K18" i="14"/>
  <c r="E21" i="16"/>
  <c r="L29" i="14"/>
  <c r="J20" i="80"/>
  <c r="F20"/>
  <c r="E24" i="79"/>
  <c r="L30" i="14"/>
  <c r="I61" i="80"/>
  <c r="E23"/>
  <c r="J22"/>
  <c r="P21"/>
  <c r="H20"/>
  <c r="K79" i="14"/>
  <c r="G38" i="79"/>
  <c r="D38"/>
  <c r="P40"/>
  <c r="G39"/>
  <c r="E35"/>
  <c r="I29"/>
  <c r="E31"/>
  <c r="L61" i="14"/>
  <c r="D13" i="80"/>
  <c r="F11"/>
  <c r="I23"/>
  <c r="M69" i="14"/>
  <c r="C23" i="80"/>
  <c r="I21"/>
  <c r="L79" i="14"/>
  <c r="M86"/>
  <c r="N86"/>
  <c r="F23" i="80"/>
  <c r="C22"/>
  <c r="E20"/>
  <c r="D36" i="79"/>
  <c r="M61" i="14"/>
  <c r="M60"/>
  <c r="N60" s="1"/>
  <c r="G20" i="16"/>
  <c r="I18"/>
  <c r="I35" i="79"/>
  <c r="I36"/>
  <c r="I30"/>
  <c r="K54" i="14"/>
  <c r="K45"/>
  <c r="L45"/>
  <c r="L44"/>
  <c r="L42"/>
  <c r="L40"/>
  <c r="L36"/>
  <c r="L33"/>
  <c r="I41" i="79"/>
  <c r="J36"/>
  <c r="K70" i="14"/>
  <c r="I31" i="79"/>
  <c r="K67" i="14"/>
  <c r="L65"/>
  <c r="D20" i="79"/>
  <c r="M33" i="14"/>
  <c r="D17" i="79"/>
  <c r="AA25" i="15"/>
  <c r="AB25"/>
  <c r="AA15"/>
  <c r="AB15"/>
  <c r="AD15" s="1"/>
  <c r="AC37"/>
  <c r="K128" i="10"/>
  <c r="AB304"/>
  <c r="M128"/>
  <c r="V119"/>
  <c r="L25" i="14"/>
  <c r="M25"/>
  <c r="K15"/>
  <c r="L37"/>
  <c r="M37"/>
  <c r="L15"/>
  <c r="M15"/>
  <c r="I21" i="16"/>
  <c r="F40" i="79"/>
  <c r="C39"/>
  <c r="J60" i="16"/>
  <c r="F60"/>
  <c r="G68" i="80"/>
  <c r="F51"/>
  <c r="H61"/>
  <c r="AA37" i="15"/>
  <c r="AB37"/>
  <c r="I74" i="79"/>
  <c r="E74"/>
  <c r="I69"/>
  <c r="P82" i="80"/>
  <c r="G82"/>
  <c r="C82"/>
  <c r="I73" i="79"/>
  <c r="I68"/>
  <c r="D41" i="80"/>
  <c r="I40"/>
  <c r="E40"/>
  <c r="J39"/>
  <c r="F39"/>
  <c r="P38"/>
  <c r="G38"/>
  <c r="F34" i="16"/>
  <c r="I72" i="80"/>
  <c r="E72"/>
  <c r="J58" i="79"/>
  <c r="F58"/>
  <c r="H54"/>
  <c r="G35" i="16"/>
  <c r="H57" i="79"/>
  <c r="D57"/>
  <c r="D56"/>
  <c r="F82" i="80"/>
  <c r="P65" i="79"/>
  <c r="G65"/>
  <c r="I62"/>
  <c r="E62"/>
  <c r="H65"/>
  <c r="D75"/>
  <c r="D73"/>
  <c r="C67"/>
  <c r="I12" i="16"/>
  <c r="AC106" i="15"/>
  <c r="J75" i="79"/>
  <c r="F75"/>
  <c r="J65"/>
  <c r="F65"/>
  <c r="F63"/>
  <c r="I33" i="16"/>
  <c r="I32" i="80"/>
  <c r="E32"/>
  <c r="H29"/>
  <c r="G51" i="79"/>
  <c r="L51" s="1"/>
  <c r="P32"/>
  <c r="J51" i="80"/>
  <c r="E12" i="16"/>
  <c r="H68" i="79"/>
  <c r="D68"/>
  <c r="E67"/>
  <c r="E34" i="16"/>
  <c r="H72" i="80"/>
  <c r="D72"/>
  <c r="J32"/>
  <c r="F32"/>
  <c r="D30"/>
  <c r="G54" i="79"/>
  <c r="G52"/>
  <c r="P22" i="16"/>
  <c r="J50"/>
  <c r="F50"/>
  <c r="P12"/>
  <c r="H63" i="79"/>
  <c r="D19"/>
  <c r="H16"/>
  <c r="D16"/>
  <c r="P33" i="16"/>
  <c r="G33"/>
  <c r="L82" i="14"/>
  <c r="N82" s="1"/>
  <c r="E21" i="80"/>
  <c r="J20" i="16"/>
  <c r="G22" i="79"/>
  <c r="H17"/>
  <c r="AA97" i="15"/>
  <c r="H41" i="80"/>
  <c r="AA62" i="15"/>
  <c r="P34" i="16"/>
  <c r="G34"/>
  <c r="J72" i="80"/>
  <c r="F72"/>
  <c r="H32"/>
  <c r="J30"/>
  <c r="F57" i="79"/>
  <c r="AC70" i="15"/>
  <c r="AD70" s="1"/>
  <c r="C62" i="79"/>
  <c r="AA39" i="15"/>
  <c r="AD39" s="1"/>
  <c r="K74" i="16"/>
  <c r="P20" i="80"/>
  <c r="P20" i="16"/>
  <c r="AA116" i="15"/>
  <c r="AD116" s="1"/>
  <c r="AA115"/>
  <c r="AB103"/>
  <c r="AC41"/>
  <c r="AD41" s="1"/>
  <c r="I30" i="80"/>
  <c r="I68" i="16"/>
  <c r="J18" i="79"/>
  <c r="H12" i="16"/>
  <c r="C38" i="80"/>
  <c r="AA44" i="15"/>
  <c r="J29" i="80"/>
  <c r="AB114" i="15"/>
  <c r="AB86"/>
  <c r="I67" i="79"/>
  <c r="I35" i="16"/>
  <c r="AA94" i="15"/>
  <c r="E38" i="80"/>
  <c r="I71" i="79"/>
  <c r="D70"/>
  <c r="C71"/>
  <c r="AB36" i="15"/>
  <c r="AA23"/>
  <c r="K53" i="79"/>
  <c r="L53"/>
  <c r="M53"/>
  <c r="AC114" i="15"/>
  <c r="AD114" s="1"/>
  <c r="AA95"/>
  <c r="AC86"/>
  <c r="AD86" s="1"/>
  <c r="J41" i="80"/>
  <c r="AC79" i="15"/>
  <c r="H75" i="79"/>
  <c r="E71"/>
  <c r="AA68" i="15"/>
  <c r="AD68" s="1"/>
  <c r="AC42"/>
  <c r="AD42" s="1"/>
  <c r="AA42"/>
  <c r="AA31"/>
  <c r="AD31" s="1"/>
  <c r="AC30"/>
  <c r="AD30" s="1"/>
  <c r="AB24"/>
  <c r="AD24"/>
  <c r="AB18"/>
  <c r="K21" i="81"/>
  <c r="AC113" i="15"/>
  <c r="AD113" s="1"/>
  <c r="AB77"/>
  <c r="G71" i="79"/>
  <c r="E68"/>
  <c r="G67"/>
  <c r="AB69" i="15"/>
  <c r="AD69" s="1"/>
  <c r="AB65"/>
  <c r="AD65" s="1"/>
  <c r="AA65"/>
  <c r="AA58"/>
  <c r="AB56"/>
  <c r="AD56" s="1"/>
  <c r="J35" i="16"/>
  <c r="M35" s="1"/>
  <c r="AC40" i="15"/>
  <c r="AC38"/>
  <c r="AA35"/>
  <c r="AD35" s="1"/>
  <c r="J56" i="79"/>
  <c r="I56"/>
  <c r="H56"/>
  <c r="G56"/>
  <c r="F56"/>
  <c r="AA33" i="15"/>
  <c r="AD33"/>
  <c r="AA29"/>
  <c r="AD29" s="1"/>
  <c r="AA21"/>
  <c r="AD21" s="1"/>
  <c r="AA19"/>
  <c r="AD19" s="1"/>
  <c r="AA11"/>
  <c r="AD11"/>
  <c r="K22" i="81"/>
  <c r="M22" s="1"/>
  <c r="D12" i="16"/>
  <c r="AB115" i="15"/>
  <c r="AA104"/>
  <c r="AB97"/>
  <c r="AB95"/>
  <c r="AD95" s="1"/>
  <c r="I82" i="80"/>
  <c r="AA84" i="15"/>
  <c r="H73" i="79"/>
  <c r="E69"/>
  <c r="H67"/>
  <c r="G62"/>
  <c r="AA64" i="15"/>
  <c r="AB60"/>
  <c r="AD60" s="1"/>
  <c r="AB54"/>
  <c r="AD54" s="1"/>
  <c r="AB52"/>
  <c r="AD52" s="1"/>
  <c r="AC45"/>
  <c r="AD45" s="1"/>
  <c r="AB38"/>
  <c r="G57" i="79"/>
  <c r="D54"/>
  <c r="M78" i="80"/>
  <c r="P65" i="16"/>
  <c r="AB16" i="15"/>
  <c r="AC96"/>
  <c r="AB94"/>
  <c r="AA63"/>
  <c r="AD63" s="1"/>
  <c r="AC62"/>
  <c r="AC55"/>
  <c r="AC53"/>
  <c r="AD53" s="1"/>
  <c r="H33" i="16"/>
  <c r="AB40" i="15"/>
  <c r="AA27"/>
  <c r="AD27" s="1"/>
  <c r="AB26"/>
  <c r="AB22"/>
  <c r="AC18"/>
  <c r="AA17"/>
  <c r="AD17" s="1"/>
  <c r="L33" i="81"/>
  <c r="M33" s="1"/>
  <c r="L31" i="80"/>
  <c r="K78"/>
  <c r="M77" i="16"/>
  <c r="M65"/>
  <c r="K76" i="80"/>
  <c r="K89"/>
  <c r="L67" i="16"/>
  <c r="K76"/>
  <c r="K67"/>
  <c r="L76" i="80"/>
  <c r="L65" i="16"/>
  <c r="L78" i="80"/>
  <c r="N78" s="1"/>
  <c r="M77"/>
  <c r="K75"/>
  <c r="K77" i="16"/>
  <c r="M76"/>
  <c r="M31" i="80"/>
  <c r="L89"/>
  <c r="K73"/>
  <c r="K75" i="16"/>
  <c r="L74"/>
  <c r="AC112" i="15"/>
  <c r="AA105"/>
  <c r="AD105" s="1"/>
  <c r="AB98"/>
  <c r="AD98" s="1"/>
  <c r="AA98"/>
  <c r="AD62"/>
  <c r="AB107"/>
  <c r="AA107"/>
  <c r="AB104"/>
  <c r="AA103"/>
  <c r="E73" i="79"/>
  <c r="C73"/>
  <c r="G86" i="80"/>
  <c r="D85"/>
  <c r="AC58" i="15"/>
  <c r="AD58" s="1"/>
  <c r="AA55"/>
  <c r="D29" i="80"/>
  <c r="AC22" i="15"/>
  <c r="AD22" s="1"/>
  <c r="AC14"/>
  <c r="AD14"/>
  <c r="J21" i="81"/>
  <c r="M21" s="1"/>
  <c r="J34" i="16"/>
  <c r="I34"/>
  <c r="H30" i="80"/>
  <c r="L30" s="1"/>
  <c r="I58" i="79"/>
  <c r="J57"/>
  <c r="J52"/>
  <c r="L52"/>
  <c r="K52"/>
  <c r="M51"/>
  <c r="AD38" i="15"/>
  <c r="M52" i="79"/>
  <c r="Z228" i="10"/>
  <c r="Z524"/>
  <c r="Z141"/>
  <c r="Z139"/>
  <c r="P37" i="79"/>
  <c r="P11" i="80"/>
  <c r="P15"/>
  <c r="Z226" i="10"/>
  <c r="Z522" s="1"/>
  <c r="Z127"/>
  <c r="Z467" s="1"/>
  <c r="P14" i="16"/>
  <c r="P11" i="79"/>
  <c r="P63" i="80"/>
  <c r="P55" i="79"/>
  <c r="P22" i="80"/>
  <c r="P21" i="79"/>
  <c r="P29" i="16"/>
  <c r="P45" i="79"/>
  <c r="P58" i="16"/>
  <c r="P55"/>
  <c r="P15" i="79"/>
  <c r="Z82" i="10"/>
  <c r="Z89"/>
  <c r="J64"/>
  <c r="J931" s="1"/>
  <c r="B1" i="81"/>
  <c r="K25" i="80"/>
  <c r="L25"/>
  <c r="M25"/>
  <c r="K46" i="79"/>
  <c r="L46"/>
  <c r="M46"/>
  <c r="B1" i="14"/>
  <c r="B1" i="80"/>
  <c r="B1" i="15"/>
  <c r="B1" i="79"/>
  <c r="B1" i="16"/>
  <c r="A1" i="85"/>
  <c r="Z103" i="10"/>
  <c r="P68" i="80"/>
  <c r="P16" i="79"/>
  <c r="P75"/>
  <c r="P47"/>
  <c r="Z225" i="10"/>
  <c r="Z520" s="1"/>
  <c r="Z208"/>
  <c r="Z131"/>
  <c r="Z67"/>
  <c r="P28" i="79"/>
  <c r="P21" i="16"/>
  <c r="P12" i="80"/>
  <c r="P57"/>
  <c r="Z210" i="10"/>
  <c r="P24" i="80"/>
  <c r="P41" i="79"/>
  <c r="P18" i="16"/>
  <c r="P20" i="79"/>
  <c r="P45" i="16"/>
  <c r="Z220" i="10"/>
  <c r="Z493" s="1"/>
  <c r="Z143"/>
  <c r="Z209"/>
  <c r="P56" i="16"/>
  <c r="P52" i="80"/>
  <c r="Z221" i="10"/>
  <c r="Z494" s="1"/>
  <c r="Z201"/>
  <c r="Z497" s="1"/>
  <c r="P64" i="80"/>
  <c r="P46" i="16"/>
  <c r="P23" i="80"/>
  <c r="P61"/>
  <c r="B32" i="12"/>
  <c r="B2" i="81" s="1"/>
  <c r="B34" i="12"/>
  <c r="B3" i="15" s="1"/>
  <c r="AA534" i="10"/>
  <c r="AA512"/>
  <c r="AA511"/>
  <c r="AA481"/>
  <c r="AA480"/>
  <c r="AA478"/>
  <c r="AA458"/>
  <c r="K304"/>
  <c r="M304"/>
  <c r="L303"/>
  <c r="AA293"/>
  <c r="AB310"/>
  <c r="M305"/>
  <c r="K305"/>
  <c r="AB303"/>
  <c r="M302"/>
  <c r="K302"/>
  <c r="AA292"/>
  <c r="AB551"/>
  <c r="AB574"/>
  <c r="AB550"/>
  <c r="AB573" s="1"/>
  <c r="AB319"/>
  <c r="M317"/>
  <c r="M316"/>
  <c r="AB311"/>
  <c r="AA304"/>
  <c r="AB301"/>
  <c r="AA300"/>
  <c r="AB299"/>
  <c r="AB576" s="1"/>
  <c r="AA298"/>
  <c r="AB294"/>
  <c r="AA294"/>
  <c r="AB293"/>
  <c r="AA551"/>
  <c r="AA574" s="1"/>
  <c r="AA550"/>
  <c r="AA573" s="1"/>
  <c r="AA305"/>
  <c r="L304"/>
  <c r="M303"/>
  <c r="AA302"/>
  <c r="M292"/>
  <c r="M291"/>
  <c r="L290"/>
  <c r="AA289"/>
  <c r="K289"/>
  <c r="M283"/>
  <c r="M282"/>
  <c r="K281"/>
  <c r="M280"/>
  <c r="K279"/>
  <c r="M268"/>
  <c r="M267"/>
  <c r="M266"/>
  <c r="K265"/>
  <c r="AA254"/>
  <c r="K254"/>
  <c r="M250"/>
  <c r="M248"/>
  <c r="K246"/>
  <c r="M244"/>
  <c r="L243"/>
  <c r="AA242"/>
  <c r="K242"/>
  <c r="AA240"/>
  <c r="K240"/>
  <c r="L239"/>
  <c r="L238"/>
  <c r="L237"/>
  <c r="L236"/>
  <c r="L235"/>
  <c r="R234"/>
  <c r="L233"/>
  <c r="R232"/>
  <c r="S230"/>
  <c r="K230"/>
  <c r="W145"/>
  <c r="S145"/>
  <c r="L229"/>
  <c r="Y144"/>
  <c r="U144"/>
  <c r="K228"/>
  <c r="W143"/>
  <c r="S143"/>
  <c r="M227"/>
  <c r="Y141"/>
  <c r="U141"/>
  <c r="S226"/>
  <c r="S522" s="1"/>
  <c r="K226"/>
  <c r="X224"/>
  <c r="X498" s="1"/>
  <c r="T224"/>
  <c r="T498" s="1"/>
  <c r="L224"/>
  <c r="L219"/>
  <c r="L218"/>
  <c r="M217"/>
  <c r="V92"/>
  <c r="R92"/>
  <c r="L215"/>
  <c r="X91"/>
  <c r="T91"/>
  <c r="M213"/>
  <c r="K206"/>
  <c r="L204"/>
  <c r="M203"/>
  <c r="K202"/>
  <c r="M201"/>
  <c r="K200"/>
  <c r="M199"/>
  <c r="M195"/>
  <c r="L194"/>
  <c r="K193"/>
  <c r="K191"/>
  <c r="M189"/>
  <c r="K188"/>
  <c r="M185"/>
  <c r="M180"/>
  <c r="K178"/>
  <c r="L177"/>
  <c r="L176"/>
  <c r="K175"/>
  <c r="K174"/>
  <c r="AB171"/>
  <c r="M168"/>
  <c r="M166"/>
  <c r="X83"/>
  <c r="T83"/>
  <c r="K166"/>
  <c r="S233"/>
  <c r="V230"/>
  <c r="R230"/>
  <c r="R228"/>
  <c r="W224"/>
  <c r="W498" s="1"/>
  <c r="S224"/>
  <c r="S498" s="1"/>
  <c r="S221"/>
  <c r="S494" s="1"/>
  <c r="S219"/>
  <c r="S492" s="1"/>
  <c r="AB169"/>
  <c r="R86"/>
  <c r="L169"/>
  <c r="R84"/>
  <c r="L167"/>
  <c r="K167"/>
  <c r="AA166"/>
  <c r="L166"/>
  <c r="K165"/>
  <c r="Y118"/>
  <c r="U118"/>
  <c r="AA299"/>
  <c r="AA576" s="1"/>
  <c r="M289"/>
  <c r="AB288"/>
  <c r="AB575" s="1"/>
  <c r="M281"/>
  <c r="M279"/>
  <c r="M265"/>
  <c r="M254"/>
  <c r="L253"/>
  <c r="L247"/>
  <c r="M246"/>
  <c r="M242"/>
  <c r="AB241"/>
  <c r="AB546" s="1"/>
  <c r="M240"/>
  <c r="M230"/>
  <c r="W144"/>
  <c r="S144"/>
  <c r="M228"/>
  <c r="Y143"/>
  <c r="U143"/>
  <c r="K227"/>
  <c r="W141"/>
  <c r="S141"/>
  <c r="M226"/>
  <c r="V224"/>
  <c r="V498" s="1"/>
  <c r="R224"/>
  <c r="L223"/>
  <c r="V95"/>
  <c r="R95"/>
  <c r="K217"/>
  <c r="L216"/>
  <c r="X92"/>
  <c r="T92"/>
  <c r="V91"/>
  <c r="R91"/>
  <c r="L214"/>
  <c r="K213"/>
  <c r="L212"/>
  <c r="M206"/>
  <c r="M202"/>
  <c r="M200"/>
  <c r="L197"/>
  <c r="L181"/>
  <c r="L179"/>
  <c r="M178"/>
  <c r="M175"/>
  <c r="M174"/>
  <c r="M169"/>
  <c r="V85"/>
  <c r="R85"/>
  <c r="L168"/>
  <c r="AB166"/>
  <c r="L165"/>
  <c r="X118"/>
  <c r="T118"/>
  <c r="AA288"/>
  <c r="AA575" s="1"/>
  <c r="AB254"/>
  <c r="K247"/>
  <c r="K245"/>
  <c r="L240"/>
  <c r="M238"/>
  <c r="M236"/>
  <c r="M235"/>
  <c r="K234"/>
  <c r="L230"/>
  <c r="M229"/>
  <c r="L228"/>
  <c r="L226"/>
  <c r="K225"/>
  <c r="W139"/>
  <c r="S139"/>
  <c r="Y224"/>
  <c r="Y498" s="1"/>
  <c r="U224"/>
  <c r="U498" s="1"/>
  <c r="M224"/>
  <c r="K223"/>
  <c r="M219"/>
  <c r="K216"/>
  <c r="M215"/>
  <c r="K214"/>
  <c r="K212"/>
  <c r="M170"/>
  <c r="AB168"/>
  <c r="AB167"/>
  <c r="AA167"/>
  <c r="M165"/>
  <c r="W118"/>
  <c r="S118"/>
  <c r="X85"/>
  <c r="T85"/>
  <c r="W84"/>
  <c r="S84"/>
  <c r="V83"/>
  <c r="R83"/>
  <c r="K163"/>
  <c r="AA160"/>
  <c r="AA159"/>
  <c r="K154"/>
  <c r="K153"/>
  <c r="K152"/>
  <c r="K151"/>
  <c r="K150"/>
  <c r="K149"/>
  <c r="K140"/>
  <c r="K139"/>
  <c r="M138"/>
  <c r="K130"/>
  <c r="M129"/>
  <c r="K126"/>
  <c r="L125"/>
  <c r="M124"/>
  <c r="M123"/>
  <c r="Y121"/>
  <c r="U121"/>
  <c r="K120"/>
  <c r="K119"/>
  <c r="V117"/>
  <c r="S75"/>
  <c r="M117"/>
  <c r="L117"/>
  <c r="R118"/>
  <c r="X121"/>
  <c r="T121"/>
  <c r="R120"/>
  <c r="R119"/>
  <c r="S117"/>
  <c r="R74"/>
  <c r="L116"/>
  <c r="K116"/>
  <c r="L164"/>
  <c r="M163"/>
  <c r="M154"/>
  <c r="M153"/>
  <c r="M152"/>
  <c r="M151"/>
  <c r="M150"/>
  <c r="M149"/>
  <c r="M139"/>
  <c r="M130"/>
  <c r="M127"/>
  <c r="M126"/>
  <c r="K124"/>
  <c r="K123"/>
  <c r="W121"/>
  <c r="M120"/>
  <c r="M119"/>
  <c r="M118"/>
  <c r="X76"/>
  <c r="K118"/>
  <c r="T76"/>
  <c r="R117"/>
  <c r="X84"/>
  <c r="T84"/>
  <c r="W83"/>
  <c r="S83"/>
  <c r="K164"/>
  <c r="L163"/>
  <c r="L130"/>
  <c r="L127"/>
  <c r="L126"/>
  <c r="M125"/>
  <c r="L120"/>
  <c r="L119"/>
  <c r="L118"/>
  <c r="K114"/>
  <c r="K106"/>
  <c r="M105"/>
  <c r="K104"/>
  <c r="M103"/>
  <c r="K102"/>
  <c r="K101"/>
  <c r="L99"/>
  <c r="L98"/>
  <c r="L97"/>
  <c r="L96"/>
  <c r="L94"/>
  <c r="L92"/>
  <c r="L86"/>
  <c r="U68"/>
  <c r="L68"/>
  <c r="W67"/>
  <c r="B933"/>
  <c r="K66"/>
  <c r="G943"/>
  <c r="G939"/>
  <c r="G935"/>
  <c r="K99"/>
  <c r="K98"/>
  <c r="K97"/>
  <c r="K96"/>
  <c r="M95"/>
  <c r="K94"/>
  <c r="K92"/>
  <c r="M89"/>
  <c r="M88"/>
  <c r="M87"/>
  <c r="M79"/>
  <c r="B934"/>
  <c r="K75"/>
  <c r="Y68"/>
  <c r="L67"/>
  <c r="R65"/>
  <c r="M67"/>
  <c r="F943"/>
  <c r="F939"/>
  <c r="F935"/>
  <c r="L81"/>
  <c r="L80"/>
  <c r="M77"/>
  <c r="K76"/>
  <c r="M75"/>
  <c r="S67"/>
  <c r="M66"/>
  <c r="I943"/>
  <c r="I939"/>
  <c r="I935"/>
  <c r="E943"/>
  <c r="E939"/>
  <c r="E935"/>
  <c r="W76"/>
  <c r="S76"/>
  <c r="L114"/>
  <c r="K113"/>
  <c r="L82"/>
  <c r="M80"/>
  <c r="L79"/>
  <c r="K78"/>
  <c r="L76"/>
  <c r="L75"/>
  <c r="K70"/>
  <c r="R66"/>
  <c r="K69"/>
  <c r="K68"/>
  <c r="R67"/>
  <c r="L66"/>
  <c r="C932"/>
  <c r="H935"/>
  <c r="H939"/>
  <c r="AA224"/>
  <c r="R524"/>
  <c r="A2" i="85"/>
  <c r="L86" i="80"/>
  <c r="K82"/>
  <c r="L75"/>
  <c r="M75"/>
  <c r="K77"/>
  <c r="L77"/>
  <c r="N77" s="1"/>
  <c r="G37" i="79"/>
  <c r="I15"/>
  <c r="I13"/>
  <c r="E15"/>
  <c r="E13"/>
  <c r="I15" i="80"/>
  <c r="E15"/>
  <c r="C50" i="79"/>
  <c r="D68" i="16"/>
  <c r="L68" s="1"/>
  <c r="AB549" i="10"/>
  <c r="AB548"/>
  <c r="AB547"/>
  <c r="AB532"/>
  <c r="AA483"/>
  <c r="AA482"/>
  <c r="AB479"/>
  <c r="M328"/>
  <c r="L317"/>
  <c r="L281"/>
  <c r="H15" i="79"/>
  <c r="H13"/>
  <c r="D15"/>
  <c r="D13"/>
  <c r="G47" i="16"/>
  <c r="C47"/>
  <c r="H15" i="80"/>
  <c r="D15"/>
  <c r="AB315" i="10"/>
  <c r="L292"/>
  <c r="L291"/>
  <c r="K282"/>
  <c r="L282"/>
  <c r="I37" i="79"/>
  <c r="C24" i="80"/>
  <c r="G13" i="79"/>
  <c r="G15"/>
  <c r="C13"/>
  <c r="C15"/>
  <c r="J47" i="16"/>
  <c r="F47"/>
  <c r="G15" i="80"/>
  <c r="C15"/>
  <c r="C54" i="79"/>
  <c r="K54" s="1"/>
  <c r="AB531" i="10"/>
  <c r="AB509"/>
  <c r="AB508"/>
  <c r="AB507"/>
  <c r="AB453"/>
  <c r="AB292"/>
  <c r="AB290"/>
  <c r="AA290"/>
  <c r="AB287"/>
  <c r="L283"/>
  <c r="K283"/>
  <c r="J13" i="79"/>
  <c r="J15"/>
  <c r="F13"/>
  <c r="F15"/>
  <c r="J15" i="80"/>
  <c r="J14" i="16"/>
  <c r="F15" i="80"/>
  <c r="F14" i="16"/>
  <c r="C47" i="79"/>
  <c r="C49"/>
  <c r="AB535" i="10"/>
  <c r="AA533"/>
  <c r="K292"/>
  <c r="AB289"/>
  <c r="K288"/>
  <c r="M288"/>
  <c r="K280"/>
  <c r="K268"/>
  <c r="L264"/>
  <c r="AA256"/>
  <c r="M251"/>
  <c r="K250"/>
  <c r="AA244"/>
  <c r="K244"/>
  <c r="Y228"/>
  <c r="Y524" s="1"/>
  <c r="W228"/>
  <c r="W524" s="1"/>
  <c r="R139"/>
  <c r="Y138"/>
  <c r="Y94"/>
  <c r="K203"/>
  <c r="AA193"/>
  <c r="AA190"/>
  <c r="AA189"/>
  <c r="M188"/>
  <c r="K186"/>
  <c r="K184"/>
  <c r="M181"/>
  <c r="K180"/>
  <c r="K179"/>
  <c r="X131"/>
  <c r="M156"/>
  <c r="M140"/>
  <c r="L138"/>
  <c r="K138"/>
  <c r="L136"/>
  <c r="R76"/>
  <c r="K115"/>
  <c r="M107"/>
  <c r="K107"/>
  <c r="L107"/>
  <c r="R75"/>
  <c r="AB75" s="1"/>
  <c r="K117"/>
  <c r="L267"/>
  <c r="AA255"/>
  <c r="K252"/>
  <c r="AA249"/>
  <c r="L248"/>
  <c r="AA243"/>
  <c r="K224"/>
  <c r="AA206"/>
  <c r="L195"/>
  <c r="L193"/>
  <c r="AB192"/>
  <c r="AB191"/>
  <c r="L189"/>
  <c r="M184"/>
  <c r="AB183"/>
  <c r="AB182"/>
  <c r="K176"/>
  <c r="AA157"/>
  <c r="C936"/>
  <c r="M113"/>
  <c r="K233"/>
  <c r="K204"/>
  <c r="M155"/>
  <c r="M142"/>
  <c r="L135"/>
  <c r="B938"/>
  <c r="L123"/>
  <c r="M108"/>
  <c r="K108"/>
  <c r="L108"/>
  <c r="L106"/>
  <c r="L104"/>
  <c r="L102"/>
  <c r="K86"/>
  <c r="K85"/>
  <c r="K81"/>
  <c r="M76"/>
  <c r="F55" i="79"/>
  <c r="J55"/>
  <c r="E14" i="16"/>
  <c r="I14"/>
  <c r="C21" i="79"/>
  <c r="G21"/>
  <c r="F29" i="16"/>
  <c r="J29"/>
  <c r="E45" i="79"/>
  <c r="I45"/>
  <c r="K125" i="10"/>
  <c r="V106"/>
  <c r="M104"/>
  <c r="R103"/>
  <c r="K95"/>
  <c r="L91"/>
  <c r="L90"/>
  <c r="K82"/>
  <c r="K80"/>
  <c r="L72"/>
  <c r="U67"/>
  <c r="L69"/>
  <c r="E55" i="79"/>
  <c r="I55"/>
  <c r="D21"/>
  <c r="H21"/>
  <c r="G11"/>
  <c r="E29" i="16"/>
  <c r="I29"/>
  <c r="D45" i="79"/>
  <c r="H45"/>
  <c r="L129" i="10"/>
  <c r="R106"/>
  <c r="AB106" s="1"/>
  <c r="K103"/>
  <c r="R102"/>
  <c r="M101"/>
  <c r="K89"/>
  <c r="K87"/>
  <c r="M85"/>
  <c r="M81"/>
  <c r="K79"/>
  <c r="L77"/>
  <c r="R68"/>
  <c r="K71"/>
  <c r="L70"/>
  <c r="M70"/>
  <c r="M69"/>
  <c r="A1" i="83"/>
  <c r="D55" i="79"/>
  <c r="H55"/>
  <c r="C14" i="16"/>
  <c r="G14"/>
  <c r="E21" i="79"/>
  <c r="I21"/>
  <c r="D11"/>
  <c r="H11"/>
  <c r="D29" i="16"/>
  <c r="H29"/>
  <c r="C45" i="79"/>
  <c r="G45"/>
  <c r="L88" i="10"/>
  <c r="M78"/>
  <c r="C55" i="79"/>
  <c r="L55" s="1"/>
  <c r="G55"/>
  <c r="D14" i="16"/>
  <c r="H14"/>
  <c r="F21" i="79"/>
  <c r="J21"/>
  <c r="E11"/>
  <c r="I11"/>
  <c r="C29" i="16"/>
  <c r="G29"/>
  <c r="K72" i="10"/>
  <c r="V64"/>
  <c r="C64"/>
  <c r="C931" s="1"/>
  <c r="J32" i="81"/>
  <c r="C11" i="79"/>
  <c r="AC25" i="15"/>
  <c r="V572" i="10"/>
  <c r="F74"/>
  <c r="V73"/>
  <c r="S572"/>
  <c r="R455"/>
  <c r="Y468"/>
  <c r="L54" i="79"/>
  <c r="AA106" i="10"/>
  <c r="M15" i="79"/>
  <c r="M49"/>
  <c r="K49"/>
  <c r="L49"/>
  <c r="K35" i="16"/>
  <c r="L35"/>
  <c r="N35" s="1"/>
  <c r="M88" i="80"/>
  <c r="L88"/>
  <c r="K88"/>
  <c r="N88" s="1"/>
  <c r="A3" i="83"/>
  <c r="C37" i="79"/>
  <c r="F36"/>
  <c r="M76" i="80"/>
  <c r="AB505" i="10"/>
  <c r="AA477"/>
  <c r="AB469"/>
  <c r="L328"/>
  <c r="K327"/>
  <c r="AB272"/>
  <c r="K264"/>
  <c r="L251"/>
  <c r="AB243"/>
  <c r="M243"/>
  <c r="K243"/>
  <c r="W221"/>
  <c r="W494" s="1"/>
  <c r="W223"/>
  <c r="W496" s="1"/>
  <c r="K290"/>
  <c r="M239"/>
  <c r="R226"/>
  <c r="K239"/>
  <c r="K238"/>
  <c r="S225"/>
  <c r="S520"/>
  <c r="X228"/>
  <c r="X225"/>
  <c r="X520"/>
  <c r="X221"/>
  <c r="X494" s="1"/>
  <c r="T228"/>
  <c r="T225"/>
  <c r="T520" s="1"/>
  <c r="T221"/>
  <c r="Y221"/>
  <c r="Y494" s="1"/>
  <c r="Y223"/>
  <c r="Y496" s="1"/>
  <c r="K236"/>
  <c r="S223"/>
  <c r="S496" s="1"/>
  <c r="M327"/>
  <c r="K255"/>
  <c r="K249"/>
  <c r="L242"/>
  <c r="AB506"/>
  <c r="AB484"/>
  <c r="L244"/>
  <c r="V228"/>
  <c r="V524" s="1"/>
  <c r="V225"/>
  <c r="V520" s="1"/>
  <c r="V221"/>
  <c r="V494"/>
  <c r="M237"/>
  <c r="R225"/>
  <c r="R520" s="1"/>
  <c r="R221"/>
  <c r="K237"/>
  <c r="U221"/>
  <c r="U494" s="1"/>
  <c r="U223"/>
  <c r="U496" s="1"/>
  <c r="R220"/>
  <c r="R493" s="1"/>
  <c r="K235"/>
  <c r="T219"/>
  <c r="R219"/>
  <c r="R492" s="1"/>
  <c r="R144"/>
  <c r="L225"/>
  <c r="B946"/>
  <c r="K218"/>
  <c r="R94"/>
  <c r="B944"/>
  <c r="K196"/>
  <c r="M191"/>
  <c r="M190"/>
  <c r="AA188"/>
  <c r="L187"/>
  <c r="AB207"/>
  <c r="AA184"/>
  <c r="M179"/>
  <c r="K170"/>
  <c r="R223"/>
  <c r="R496" s="1"/>
  <c r="M234"/>
  <c r="X128"/>
  <c r="V128"/>
  <c r="T128"/>
  <c r="R128"/>
  <c r="L227"/>
  <c r="AA194"/>
  <c r="AB186"/>
  <c r="L175"/>
  <c r="K137"/>
  <c r="M137"/>
  <c r="K136"/>
  <c r="L134"/>
  <c r="L133"/>
  <c r="L124"/>
  <c r="X113"/>
  <c r="X456" s="1"/>
  <c r="V113"/>
  <c r="V456" s="1"/>
  <c r="T113"/>
  <c r="R113"/>
  <c r="M115"/>
  <c r="K105"/>
  <c r="Y66"/>
  <c r="M68"/>
  <c r="L65"/>
  <c r="X572"/>
  <c r="K155"/>
  <c r="K67"/>
  <c r="M164"/>
  <c r="L156"/>
  <c r="K147"/>
  <c r="K146"/>
  <c r="M145"/>
  <c r="K144"/>
  <c r="M143"/>
  <c r="K134"/>
  <c r="K133"/>
  <c r="Y78"/>
  <c r="U78"/>
  <c r="R77"/>
  <c r="M114"/>
  <c r="K135"/>
  <c r="M71"/>
  <c r="R456"/>
  <c r="R522"/>
  <c r="R494"/>
  <c r="T524"/>
  <c r="AB228"/>
  <c r="T494"/>
  <c r="M56" i="79"/>
  <c r="L56"/>
  <c r="AD44" i="15"/>
  <c r="M29" i="80"/>
  <c r="L29"/>
  <c r="K29"/>
  <c r="M32"/>
  <c r="L32"/>
  <c r="L23" i="79"/>
  <c r="M23"/>
  <c r="K23"/>
  <c r="L15"/>
  <c r="M54"/>
  <c r="M72" i="80"/>
  <c r="M86"/>
  <c r="K86"/>
  <c r="N53" i="79"/>
  <c r="L71"/>
  <c r="AD26" i="15"/>
  <c r="K32" i="80"/>
  <c r="K72"/>
  <c r="AD40" i="15"/>
  <c r="M62" i="79"/>
  <c r="L78" i="14"/>
  <c r="M73"/>
  <c r="L73"/>
  <c r="H36" i="79"/>
  <c r="K36" s="1"/>
  <c r="C28"/>
  <c r="C29"/>
  <c r="L66" i="14"/>
  <c r="M65"/>
  <c r="K62"/>
  <c r="L62"/>
  <c r="C58" i="16"/>
  <c r="C19" i="79"/>
  <c r="L28" i="14"/>
  <c r="D14" i="79"/>
  <c r="K27" i="14"/>
  <c r="L27"/>
  <c r="H50" i="16"/>
  <c r="K23" i="14"/>
  <c r="M20"/>
  <c r="L20"/>
  <c r="F56" i="80"/>
  <c r="D47" i="16"/>
  <c r="K19" i="14"/>
  <c r="L18"/>
  <c r="N18" s="1"/>
  <c r="M16"/>
  <c r="K13"/>
  <c r="K12"/>
  <c r="L12"/>
  <c r="I16" i="80"/>
  <c r="I11" i="16"/>
  <c r="E16" i="80"/>
  <c r="E45" i="16"/>
  <c r="AA112" i="15"/>
  <c r="AD112" s="1"/>
  <c r="AA106"/>
  <c r="AD106" s="1"/>
  <c r="AC104"/>
  <c r="AD104" s="1"/>
  <c r="AC103"/>
  <c r="AC97"/>
  <c r="AD97" s="1"/>
  <c r="AB96"/>
  <c r="AA96"/>
  <c r="AC94"/>
  <c r="AD94" s="1"/>
  <c r="M82" i="80"/>
  <c r="C83"/>
  <c r="K83" s="1"/>
  <c r="AC85" i="15"/>
  <c r="AD85" s="1"/>
  <c r="AA85"/>
  <c r="L62" i="79"/>
  <c r="K71"/>
  <c r="L38" i="80"/>
  <c r="D41" i="79"/>
  <c r="M73" i="16"/>
  <c r="M13" i="14"/>
  <c r="F45" i="16"/>
  <c r="J53" i="80"/>
  <c r="M53" s="1"/>
  <c r="E46" i="16"/>
  <c r="K49"/>
  <c r="M66" i="14"/>
  <c r="C31" i="79"/>
  <c r="F32"/>
  <c r="H39"/>
  <c r="M78" i="14"/>
  <c r="I55" i="80"/>
  <c r="M27" i="14"/>
  <c r="C66" i="80"/>
  <c r="M67" i="14"/>
  <c r="N67" s="1"/>
  <c r="K73"/>
  <c r="N73" s="1"/>
  <c r="D40" i="79"/>
  <c r="L84" i="14"/>
  <c r="K11"/>
  <c r="F55" i="80"/>
  <c r="I45" i="16"/>
  <c r="D54" i="80"/>
  <c r="J29" i="79"/>
  <c r="K66" i="14"/>
  <c r="N66" s="1"/>
  <c r="E11" i="16"/>
  <c r="L54" i="14"/>
  <c r="J23" i="80"/>
  <c r="J24"/>
  <c r="G22"/>
  <c r="G23"/>
  <c r="M81" i="14"/>
  <c r="L81"/>
  <c r="N81" s="1"/>
  <c r="K71"/>
  <c r="L70"/>
  <c r="J33" i="79"/>
  <c r="J35"/>
  <c r="P31"/>
  <c r="M68" i="14"/>
  <c r="G21" i="16"/>
  <c r="M56" i="14"/>
  <c r="I51" i="80"/>
  <c r="P19" i="79"/>
  <c r="G17"/>
  <c r="C17"/>
  <c r="L17" s="1"/>
  <c r="M29" i="14"/>
  <c r="N29" s="1"/>
  <c r="M24"/>
  <c r="L24"/>
  <c r="F11" i="79"/>
  <c r="M11" s="1"/>
  <c r="AB82" i="15"/>
  <c r="G41" i="80"/>
  <c r="K41" s="1"/>
  <c r="G40"/>
  <c r="AB80" i="15"/>
  <c r="AC80"/>
  <c r="AD80" s="1"/>
  <c r="AB79"/>
  <c r="AA79"/>
  <c r="AB76"/>
  <c r="AD76" s="1"/>
  <c r="C75" i="79"/>
  <c r="C74"/>
  <c r="M49" i="16"/>
  <c r="K28" i="14"/>
  <c r="P51" i="80"/>
  <c r="M54" i="14"/>
  <c r="N54" s="1"/>
  <c r="L55"/>
  <c r="G31" i="79"/>
  <c r="K84" i="14"/>
  <c r="M76"/>
  <c r="M19"/>
  <c r="C16" i="79"/>
  <c r="H65" i="80"/>
  <c r="H40" i="79"/>
  <c r="K78" i="14"/>
  <c r="C67" i="80"/>
  <c r="M12" i="14"/>
  <c r="L14"/>
  <c r="N14" s="1"/>
  <c r="K55"/>
  <c r="M17"/>
  <c r="L16"/>
  <c r="K65"/>
  <c r="N65" s="1"/>
  <c r="M28"/>
  <c r="G18" i="79"/>
  <c r="L17" i="14"/>
  <c r="H37" i="79"/>
  <c r="M57" i="14"/>
  <c r="E22" i="16"/>
  <c r="L57" i="14"/>
  <c r="N57" s="1"/>
  <c r="M45"/>
  <c r="N45" s="1"/>
  <c r="E51" i="80"/>
  <c r="K42" i="14"/>
  <c r="N42"/>
  <c r="L41"/>
  <c r="N41" s="1"/>
  <c r="K39"/>
  <c r="K38"/>
  <c r="N38" s="1"/>
  <c r="M38"/>
  <c r="L38"/>
  <c r="K35"/>
  <c r="N35" s="1"/>
  <c r="L34"/>
  <c r="D22" i="79"/>
  <c r="C12"/>
  <c r="L26" i="14"/>
  <c r="K26"/>
  <c r="AA83" i="15"/>
  <c r="AC83"/>
  <c r="C42" i="80"/>
  <c r="AB83" i="15"/>
  <c r="AB78"/>
  <c r="AA78"/>
  <c r="C72" i="79"/>
  <c r="AC77" i="15"/>
  <c r="AA77"/>
  <c r="L57" i="16"/>
  <c r="K57"/>
  <c r="M73" i="80"/>
  <c r="M71" i="79"/>
  <c r="G29"/>
  <c r="L45" i="16"/>
  <c r="C18" i="79"/>
  <c r="M11" i="14"/>
  <c r="F52" i="80"/>
  <c r="K52" s="1"/>
  <c r="E54"/>
  <c r="D55"/>
  <c r="L51"/>
  <c r="D20" i="16"/>
  <c r="M62" i="14"/>
  <c r="E38" i="79"/>
  <c r="L11" i="14"/>
  <c r="N11" s="1"/>
  <c r="D48" i="16"/>
  <c r="M48" s="1"/>
  <c r="M23" i="14"/>
  <c r="N23" s="1"/>
  <c r="G16" i="79"/>
  <c r="M84" i="14"/>
  <c r="N84" s="1"/>
  <c r="G67" i="80"/>
  <c r="F48" i="16"/>
  <c r="L22" i="14"/>
  <c r="M22"/>
  <c r="K34"/>
  <c r="AB84" i="15"/>
  <c r="K75" i="14"/>
  <c r="N75" s="1"/>
  <c r="L74"/>
  <c r="D37" i="79"/>
  <c r="K59" i="14"/>
  <c r="N59" s="1"/>
  <c r="F55" i="16"/>
  <c r="G55"/>
  <c r="G63" i="80"/>
  <c r="L58" i="14"/>
  <c r="C55" i="16"/>
  <c r="C62" i="80"/>
  <c r="M32" i="14"/>
  <c r="N32" s="1"/>
  <c r="F19" i="79"/>
  <c r="P18"/>
  <c r="AC84" i="15"/>
  <c r="AD84" s="1"/>
  <c r="C43" i="80"/>
  <c r="AC81" i="15"/>
  <c r="C39" i="80"/>
  <c r="AA81" i="15"/>
  <c r="K63" i="79"/>
  <c r="AB268" i="10"/>
  <c r="AA268"/>
  <c r="AB257"/>
  <c r="AA253"/>
  <c r="M252"/>
  <c r="L252"/>
  <c r="T144"/>
  <c r="K229"/>
  <c r="U138"/>
  <c r="U468" s="1"/>
  <c r="U145"/>
  <c r="M223"/>
  <c r="B945"/>
  <c r="L213"/>
  <c r="L206"/>
  <c r="K201"/>
  <c r="K198"/>
  <c r="M198" s="1"/>
  <c r="M194"/>
  <c r="R208"/>
  <c r="K194"/>
  <c r="K190"/>
  <c r="X205"/>
  <c r="X521" s="1"/>
  <c r="B337"/>
  <c r="R276"/>
  <c r="L268"/>
  <c r="AA241"/>
  <c r="AA546" s="1"/>
  <c r="K253"/>
  <c r="K251"/>
  <c r="L249"/>
  <c r="K248"/>
  <c r="U231"/>
  <c r="L246"/>
  <c r="L245"/>
  <c r="W232"/>
  <c r="U230"/>
  <c r="AB242"/>
  <c r="Y145"/>
  <c r="U139"/>
  <c r="Y215"/>
  <c r="T94"/>
  <c r="AA94" s="1"/>
  <c r="T95"/>
  <c r="M212"/>
  <c r="AA207"/>
  <c r="AB206"/>
  <c r="L200"/>
  <c r="R264"/>
  <c r="L199"/>
  <c r="K197"/>
  <c r="M197" s="1"/>
  <c r="M196"/>
  <c r="AB193"/>
  <c r="AB190"/>
  <c r="K266"/>
  <c r="L250"/>
  <c r="U234"/>
  <c r="M233"/>
  <c r="L203"/>
  <c r="Z264"/>
  <c r="Z561" s="1"/>
  <c r="Z269"/>
  <c r="Z565" s="1"/>
  <c r="K199"/>
  <c r="Z207"/>
  <c r="Z214"/>
  <c r="V210"/>
  <c r="V208"/>
  <c r="V214"/>
  <c r="M193"/>
  <c r="R280"/>
  <c r="R277"/>
  <c r="M255"/>
  <c r="W231"/>
  <c r="S231"/>
  <c r="M247"/>
  <c r="U232"/>
  <c r="W230"/>
  <c r="W140"/>
  <c r="U140"/>
  <c r="S140"/>
  <c r="K219"/>
  <c r="M218"/>
  <c r="Y92"/>
  <c r="Y93"/>
  <c r="M214"/>
  <c r="K205"/>
  <c r="L202"/>
  <c r="R269"/>
  <c r="R565" s="1"/>
  <c r="L201"/>
  <c r="L198"/>
  <c r="K195"/>
  <c r="T210"/>
  <c r="AA210" s="1"/>
  <c r="AB253"/>
  <c r="M253"/>
  <c r="T233"/>
  <c r="W95"/>
  <c r="U92"/>
  <c r="W91"/>
  <c r="L205"/>
  <c r="AA191"/>
  <c r="AB189"/>
  <c r="L190"/>
  <c r="M205"/>
  <c r="AB175"/>
  <c r="K145"/>
  <c r="V67"/>
  <c r="K187"/>
  <c r="AB180"/>
  <c r="AB172"/>
  <c r="K168"/>
  <c r="AA161"/>
  <c r="M65"/>
  <c r="B64"/>
  <c r="B931" s="1"/>
  <c r="L174"/>
  <c r="K169"/>
  <c r="AB181"/>
  <c r="K12" i="79"/>
  <c r="M12"/>
  <c r="L12"/>
  <c r="AD79" i="15"/>
  <c r="K23" i="80"/>
  <c r="M23"/>
  <c r="L23"/>
  <c r="M83"/>
  <c r="R568" i="10"/>
  <c r="M337"/>
  <c r="K337"/>
  <c r="L337"/>
  <c r="L55" i="80"/>
  <c r="M22" i="79"/>
  <c r="L67" i="80"/>
  <c r="M75" i="79"/>
  <c r="L75"/>
  <c r="K75"/>
  <c r="L11" i="16"/>
  <c r="N62" i="14"/>
  <c r="R561" i="10"/>
  <c r="AD81" i="15"/>
  <c r="AD77"/>
  <c r="N34" i="14"/>
  <c r="M51" i="80"/>
  <c r="K51"/>
  <c r="N51" s="1"/>
  <c r="L31" i="79"/>
  <c r="M31"/>
  <c r="K31"/>
  <c r="M45" i="16"/>
  <c r="N12" i="14"/>
  <c r="N20"/>
  <c r="N27"/>
  <c r="N78"/>
  <c r="N71" i="79"/>
  <c r="N29" i="80"/>
  <c r="K48" i="16"/>
  <c r="M33" i="79"/>
  <c r="L33"/>
  <c r="L36"/>
  <c r="K33"/>
  <c r="K53" i="80"/>
  <c r="N23"/>
  <c r="N75" i="79"/>
  <c r="L18" l="1"/>
  <c r="K18"/>
  <c r="M18"/>
  <c r="K14"/>
  <c r="L14"/>
  <c r="K54" i="80"/>
  <c r="M54"/>
  <c r="L54"/>
  <c r="K42"/>
  <c r="L42"/>
  <c r="L64" i="16"/>
  <c r="K64"/>
  <c r="M64"/>
  <c r="N64" s="1"/>
  <c r="V523" i="10"/>
  <c r="AA523" s="1"/>
  <c r="K47" i="16"/>
  <c r="L47"/>
  <c r="M84" i="80"/>
  <c r="L84"/>
  <c r="K84"/>
  <c r="U467" i="10"/>
  <c r="D943"/>
  <c r="D939"/>
  <c r="D935"/>
  <c r="M37" i="16"/>
  <c r="L37"/>
  <c r="K37"/>
  <c r="T493" i="10"/>
  <c r="V455"/>
  <c r="AA455" s="1"/>
  <c r="AA102"/>
  <c r="AB102"/>
  <c r="AA105"/>
  <c r="L28" i="79"/>
  <c r="K28"/>
  <c r="K43" i="80"/>
  <c r="L43"/>
  <c r="M43"/>
  <c r="L87"/>
  <c r="K87"/>
  <c r="M87"/>
  <c r="L36" i="16"/>
  <c r="M36"/>
  <c r="K36"/>
  <c r="L26"/>
  <c r="K26"/>
  <c r="M47"/>
  <c r="AB103" i="10"/>
  <c r="N33" i="79"/>
  <c r="M42" i="80"/>
  <c r="N26" i="14"/>
  <c r="AD96" i="15"/>
  <c r="N13" i="14"/>
  <c r="N86" i="80"/>
  <c r="K55" i="79"/>
  <c r="L45"/>
  <c r="AA75" i="10"/>
  <c r="K67" i="79"/>
  <c r="K34" i="16"/>
  <c r="N40" i="14"/>
  <c r="K74" i="80"/>
  <c r="AD23" i="15"/>
  <c r="K73" i="16"/>
  <c r="D32" i="79"/>
  <c r="E30"/>
  <c r="K64" i="14"/>
  <c r="D59" i="16"/>
  <c r="J55"/>
  <c r="L55" s="1"/>
  <c r="H18"/>
  <c r="M53" i="14"/>
  <c r="I22" i="16"/>
  <c r="M52" i="14"/>
  <c r="L43"/>
  <c r="N43" s="1"/>
  <c r="P14" i="80"/>
  <c r="G14"/>
  <c r="D14"/>
  <c r="I12"/>
  <c r="E12"/>
  <c r="M39" i="14"/>
  <c r="N39" s="1"/>
  <c r="G11" i="80"/>
  <c r="C11"/>
  <c r="M11" s="1"/>
  <c r="I24" i="79"/>
  <c r="E19"/>
  <c r="K31" i="14"/>
  <c r="I16" i="79"/>
  <c r="M14"/>
  <c r="H56" i="80"/>
  <c r="P49" i="16"/>
  <c r="C50"/>
  <c r="K16" i="14"/>
  <c r="I13" i="16"/>
  <c r="K13" s="1"/>
  <c r="G69" i="79"/>
  <c r="C68"/>
  <c r="H66"/>
  <c r="K66" s="1"/>
  <c r="I65"/>
  <c r="L78" i="16"/>
  <c r="AB458" i="10"/>
  <c r="M264"/>
  <c r="T278"/>
  <c r="T566" s="1"/>
  <c r="V277"/>
  <c r="V564" s="1"/>
  <c r="X276"/>
  <c r="X562" s="1"/>
  <c r="T276"/>
  <c r="T562" s="1"/>
  <c r="Y227"/>
  <c r="Y523" s="1"/>
  <c r="T226"/>
  <c r="U220"/>
  <c r="U493" s="1"/>
  <c r="Y326"/>
  <c r="R141"/>
  <c r="Y139"/>
  <c r="S95"/>
  <c r="Z93"/>
  <c r="V93"/>
  <c r="R93"/>
  <c r="W270"/>
  <c r="T270"/>
  <c r="Y269"/>
  <c r="Y565" s="1"/>
  <c r="U269"/>
  <c r="U565" s="1"/>
  <c r="S269"/>
  <c r="U209"/>
  <c r="AA209" s="1"/>
  <c r="K181"/>
  <c r="V130"/>
  <c r="T129"/>
  <c r="Z313"/>
  <c r="M167"/>
  <c r="R313"/>
  <c r="X312"/>
  <c r="L155"/>
  <c r="L140"/>
  <c r="W119"/>
  <c r="S119"/>
  <c r="AB119" s="1"/>
  <c r="S114"/>
  <c r="AA114" s="1"/>
  <c r="Y113"/>
  <c r="Y456" s="1"/>
  <c r="U113"/>
  <c r="Y77"/>
  <c r="U77"/>
  <c r="AA77" s="1"/>
  <c r="V76"/>
  <c r="V74"/>
  <c r="M94"/>
  <c r="K90"/>
  <c r="T68"/>
  <c r="Y67"/>
  <c r="Z66"/>
  <c r="V66"/>
  <c r="AA66" s="1"/>
  <c r="S66"/>
  <c r="X65"/>
  <c r="T65"/>
  <c r="M55" i="80"/>
  <c r="M13" i="79"/>
  <c r="N46"/>
  <c r="M38" i="80"/>
  <c r="L63" i="79"/>
  <c r="N15" i="14"/>
  <c r="L33" i="16"/>
  <c r="M49" i="81"/>
  <c r="N31" i="14"/>
  <c r="N80"/>
  <c r="L53" i="80"/>
  <c r="N53" s="1"/>
  <c r="M44" i="14"/>
  <c r="N44" s="1"/>
  <c r="AA453" i="10"/>
  <c r="I348"/>
  <c r="L316"/>
  <c r="B347"/>
  <c r="AA272"/>
  <c r="AA257"/>
  <c r="Y279"/>
  <c r="Y567" s="1"/>
  <c r="V226"/>
  <c r="V522" s="1"/>
  <c r="U225"/>
  <c r="U520" s="1"/>
  <c r="R143"/>
  <c r="V322"/>
  <c r="W93"/>
  <c r="S93"/>
  <c r="X323"/>
  <c r="U323"/>
  <c r="X215"/>
  <c r="Y209"/>
  <c r="Y208"/>
  <c r="U215"/>
  <c r="Z205"/>
  <c r="Z521" s="1"/>
  <c r="Y200"/>
  <c r="U200"/>
  <c r="R132"/>
  <c r="X127"/>
  <c r="X467" s="1"/>
  <c r="AA467" s="1"/>
  <c r="Y83"/>
  <c r="U83"/>
  <c r="L139"/>
  <c r="T117"/>
  <c r="AA117" s="1"/>
  <c r="T119"/>
  <c r="Y114"/>
  <c r="Z77"/>
  <c r="V77"/>
  <c r="AB77" s="1"/>
  <c r="V103"/>
  <c r="W66"/>
  <c r="J30" i="81"/>
  <c r="M30" s="1"/>
  <c r="J41"/>
  <c r="M41" s="1"/>
  <c r="K37" i="14"/>
  <c r="K25"/>
  <c r="M50" i="16"/>
  <c r="N50" s="1"/>
  <c r="N28" i="14"/>
  <c r="N32" i="80"/>
  <c r="AA103" i="10"/>
  <c r="M14" i="16"/>
  <c r="K50" i="79"/>
  <c r="M85" i="80"/>
  <c r="K30"/>
  <c r="M67" i="79"/>
  <c r="N37" i="14"/>
  <c r="AD36" i="15"/>
  <c r="D61" i="80"/>
  <c r="M61" s="1"/>
  <c r="J61"/>
  <c r="K61" s="1"/>
  <c r="M83" i="14"/>
  <c r="E22" i="80"/>
  <c r="J21"/>
  <c r="K21" s="1"/>
  <c r="G20"/>
  <c r="K20" s="1"/>
  <c r="C20"/>
  <c r="F41" i="79"/>
  <c r="E37"/>
  <c r="C35"/>
  <c r="G58" i="16"/>
  <c r="C65" i="80"/>
  <c r="K65" s="1"/>
  <c r="I56" i="16"/>
  <c r="E60"/>
  <c r="K60" s="1"/>
  <c r="D50"/>
  <c r="P11"/>
  <c r="G16" i="80"/>
  <c r="C12" i="16"/>
  <c r="M12" s="1"/>
  <c r="AA82" i="15"/>
  <c r="AD82" s="1"/>
  <c r="AA535" i="10"/>
  <c r="K65"/>
  <c r="N12" i="79"/>
  <c r="AB145" i="10"/>
  <c r="AD83" i="15"/>
  <c r="AA226" i="10"/>
  <c r="AB455"/>
  <c r="L14" i="16"/>
  <c r="N65"/>
  <c r="N25" i="14"/>
  <c r="N33"/>
  <c r="AD115" i="15"/>
  <c r="M26" i="16"/>
  <c r="L77" i="14"/>
  <c r="K76"/>
  <c r="L72"/>
  <c r="I34" i="79"/>
  <c r="M71" i="14"/>
  <c r="N71" s="1"/>
  <c r="G32" i="79"/>
  <c r="J58" i="16"/>
  <c r="K58" i="14"/>
  <c r="C68" i="80"/>
  <c r="K68" s="1"/>
  <c r="K56" i="14"/>
  <c r="N56" s="1"/>
  <c r="M55"/>
  <c r="N55" s="1"/>
  <c r="I19" i="79"/>
  <c r="D28" i="16"/>
  <c r="V233" i="10"/>
  <c r="AA233" s="1"/>
  <c r="V232"/>
  <c r="AB232" s="1"/>
  <c r="R145"/>
  <c r="T281"/>
  <c r="T569" s="1"/>
  <c r="Y264"/>
  <c r="Y561" s="1"/>
  <c r="U264"/>
  <c r="U214"/>
  <c r="V204"/>
  <c r="V519" s="1"/>
  <c r="V131"/>
  <c r="X130"/>
  <c r="V129"/>
  <c r="X86"/>
  <c r="T86"/>
  <c r="AB86" s="1"/>
  <c r="L147"/>
  <c r="L142"/>
  <c r="Y74"/>
  <c r="U74"/>
  <c r="AB74" s="1"/>
  <c r="S68"/>
  <c r="W65"/>
  <c r="S65"/>
  <c r="K32" i="81"/>
  <c r="M32" s="1"/>
  <c r="AA228" i="10"/>
  <c r="X524"/>
  <c r="AB524" s="1"/>
  <c r="M14" i="80"/>
  <c r="L14"/>
  <c r="K14"/>
  <c r="K11"/>
  <c r="K22" i="79"/>
  <c r="L22"/>
  <c r="N22" s="1"/>
  <c r="L66"/>
  <c r="L11"/>
  <c r="N36"/>
  <c r="L48" i="16"/>
  <c r="N48" s="1"/>
  <c r="L83" i="80"/>
  <c r="N83" s="1"/>
  <c r="AB94" i="10"/>
  <c r="L64" i="80"/>
  <c r="M67"/>
  <c r="K67"/>
  <c r="N67" s="1"/>
  <c r="K68" i="16"/>
  <c r="N68" s="1"/>
  <c r="M68"/>
  <c r="L57" i="80"/>
  <c r="K57"/>
  <c r="M13" i="16"/>
  <c r="L13"/>
  <c r="K11" i="79"/>
  <c r="AA78" i="10"/>
  <c r="AB78"/>
  <c r="K29" i="16"/>
  <c r="M29"/>
  <c r="R498" i="10"/>
  <c r="AA498" s="1"/>
  <c r="AB224"/>
  <c r="L20" i="80"/>
  <c r="M20"/>
  <c r="K58" i="16"/>
  <c r="L65" i="80"/>
  <c r="M65"/>
  <c r="L12" i="16"/>
  <c r="K12"/>
  <c r="M41" i="80"/>
  <c r="L41"/>
  <c r="N42"/>
  <c r="K55"/>
  <c r="N55" s="1"/>
  <c r="AB221" i="10"/>
  <c r="K21" i="79"/>
  <c r="K13"/>
  <c r="N76" i="80"/>
  <c r="K22"/>
  <c r="L52"/>
  <c r="M52"/>
  <c r="K11" i="16"/>
  <c r="M11"/>
  <c r="T492" i="10"/>
  <c r="C943"/>
  <c r="C939"/>
  <c r="C935"/>
  <c r="L15" i="80"/>
  <c r="K15"/>
  <c r="M15"/>
  <c r="R564" i="10"/>
  <c r="M55" i="16"/>
  <c r="K55"/>
  <c r="AA113" i="10"/>
  <c r="T456"/>
  <c r="J943"/>
  <c r="J935"/>
  <c r="J939"/>
  <c r="N31" i="79"/>
  <c r="M17"/>
  <c r="K15"/>
  <c r="N15" s="1"/>
  <c r="M36"/>
  <c r="K17"/>
  <c r="N17" s="1"/>
  <c r="AA145" i="10"/>
  <c r="N47" i="16"/>
  <c r="N19" i="14"/>
  <c r="M56" i="80"/>
  <c r="M28" i="79"/>
  <c r="N28" s="1"/>
  <c r="L21"/>
  <c r="K65"/>
  <c r="G70"/>
  <c r="M70" s="1"/>
  <c r="G73"/>
  <c r="N26" i="16"/>
  <c r="N36" i="14"/>
  <c r="N49" i="16"/>
  <c r="M57"/>
  <c r="N57" s="1"/>
  <c r="N76" i="14"/>
  <c r="M36"/>
  <c r="W569" i="10"/>
  <c r="U566"/>
  <c r="B3" i="16"/>
  <c r="M50" i="79"/>
  <c r="L50"/>
  <c r="M55"/>
  <c r="N49"/>
  <c r="AD25" i="15"/>
  <c r="N54" i="79"/>
  <c r="N75" i="80"/>
  <c r="A2" i="83"/>
  <c r="AB117" i="10"/>
  <c r="AA121"/>
  <c r="B3" i="79"/>
  <c r="K51"/>
  <c r="N51" s="1"/>
  <c r="M30" i="80"/>
  <c r="N30" s="1"/>
  <c r="K33" i="16"/>
  <c r="K33" i="80"/>
  <c r="L33"/>
  <c r="N31"/>
  <c r="K56" i="79"/>
  <c r="N56" s="1"/>
  <c r="K38" i="80"/>
  <c r="N87"/>
  <c r="L72"/>
  <c r="N72" s="1"/>
  <c r="L65" i="79"/>
  <c r="AD37" i="15"/>
  <c r="N30" i="14"/>
  <c r="AD73" i="15"/>
  <c r="L74" i="80"/>
  <c r="D68"/>
  <c r="L63" i="14"/>
  <c r="N63" s="1"/>
  <c r="H29" i="79"/>
  <c r="L29" s="1"/>
  <c r="D34"/>
  <c r="M74" i="14"/>
  <c r="N74" s="1"/>
  <c r="M85"/>
  <c r="F63" i="80"/>
  <c r="J62"/>
  <c r="I64"/>
  <c r="K61" i="14"/>
  <c r="L64"/>
  <c r="K69"/>
  <c r="M79"/>
  <c r="E24" i="80"/>
  <c r="L24" s="1"/>
  <c r="D66"/>
  <c r="D30" i="79"/>
  <c r="L85" i="14"/>
  <c r="J56" i="16"/>
  <c r="L53" i="14"/>
  <c r="L52"/>
  <c r="N52" s="1"/>
  <c r="I13" i="80"/>
  <c r="L73"/>
  <c r="N73" s="1"/>
  <c r="L69" i="14"/>
  <c r="M74" i="16"/>
  <c r="N74" s="1"/>
  <c r="D21"/>
  <c r="D18"/>
  <c r="F38" i="79"/>
  <c r="G41"/>
  <c r="C41"/>
  <c r="I66" i="80"/>
  <c r="F20" i="16"/>
  <c r="D19"/>
  <c r="F16" i="80"/>
  <c r="C16"/>
  <c r="K22" i="14"/>
  <c r="G72" i="79"/>
  <c r="AA144" i="10"/>
  <c r="N58" i="14"/>
  <c r="AD78" i="15"/>
  <c r="K22" i="16"/>
  <c r="N24" i="14"/>
  <c r="AD103" i="15"/>
  <c r="K45" i="16"/>
  <c r="N45" s="1"/>
  <c r="B3" i="14"/>
  <c r="AB66" i="10"/>
  <c r="N23" i="79"/>
  <c r="AA221" i="10"/>
  <c r="N37" i="16"/>
  <c r="B3" i="81"/>
  <c r="K14" i="16"/>
  <c r="N14" s="1"/>
  <c r="AA83" i="10"/>
  <c r="AB118"/>
  <c r="B3" i="80"/>
  <c r="L85"/>
  <c r="L67" i="79"/>
  <c r="N67" s="1"/>
  <c r="AD55" i="15"/>
  <c r="K78" i="16"/>
  <c r="N78" s="1"/>
  <c r="M75"/>
  <c r="N75" s="1"/>
  <c r="M64" i="79"/>
  <c r="N64" s="1"/>
  <c r="AD18" i="15"/>
  <c r="N79" i="14"/>
  <c r="AD20" i="15"/>
  <c r="M74" i="80"/>
  <c r="M31" i="81"/>
  <c r="L12" i="80"/>
  <c r="M70" i="14"/>
  <c r="N70" s="1"/>
  <c r="K72"/>
  <c r="N72" s="1"/>
  <c r="K83"/>
  <c r="N83" s="1"/>
  <c r="D24" i="79"/>
  <c r="M24" s="1"/>
  <c r="K53" i="14"/>
  <c r="F54" i="16"/>
  <c r="J63" i="80"/>
  <c r="L68" i="14"/>
  <c r="N68" s="1"/>
  <c r="K77"/>
  <c r="N77" s="1"/>
  <c r="M77"/>
  <c r="I56" i="80"/>
  <c r="F59" i="16"/>
  <c r="L59" s="1"/>
  <c r="D62" i="80"/>
  <c r="K62" s="1"/>
  <c r="E13"/>
  <c r="M13" s="1"/>
  <c r="E18" i="16"/>
  <c r="L73"/>
  <c r="N73" s="1"/>
  <c r="M89" i="80"/>
  <c r="N89" s="1"/>
  <c r="AC73" i="15"/>
  <c r="D40" i="80"/>
  <c r="L77" i="16"/>
  <c r="AC64" i="15"/>
  <c r="AD64" s="1"/>
  <c r="L21" i="14"/>
  <c r="N21" s="1"/>
  <c r="E20" i="79"/>
  <c r="K20" s="1"/>
  <c r="K85" i="14"/>
  <c r="J38" i="79"/>
  <c r="C38"/>
  <c r="P67" i="80"/>
  <c r="E56" i="16"/>
  <c r="J21"/>
  <c r="C20"/>
  <c r="J19" i="79"/>
  <c r="K19" s="1"/>
  <c r="P47" i="16"/>
  <c r="G74" i="79"/>
  <c r="AB534" i="10"/>
  <c r="AA531"/>
  <c r="AA506"/>
  <c r="AB482"/>
  <c r="G48" i="79"/>
  <c r="G47"/>
  <c r="AA536" i="10"/>
  <c r="AB536"/>
  <c r="M45" i="79"/>
  <c r="B37" i="12"/>
  <c r="M21" i="79"/>
  <c r="N21" s="1"/>
  <c r="AA524" i="10"/>
  <c r="L13" i="79"/>
  <c r="A3" i="85"/>
  <c r="N25" i="80"/>
  <c r="N52" i="79"/>
  <c r="M34" i="16"/>
  <c r="N34" s="1"/>
  <c r="N76"/>
  <c r="K62" i="79"/>
  <c r="N62" s="1"/>
  <c r="M63"/>
  <c r="N63" s="1"/>
  <c r="L82" i="80"/>
  <c r="N82" s="1"/>
  <c r="N69" i="14"/>
  <c r="N61"/>
  <c r="AD107" i="15"/>
  <c r="M48" i="81"/>
  <c r="M54" i="16"/>
  <c r="M56"/>
  <c r="K31" i="80"/>
  <c r="M67" i="16"/>
  <c r="N67" s="1"/>
  <c r="AD75" i="15"/>
  <c r="J37" i="79"/>
  <c r="G35"/>
  <c r="P53" i="80"/>
  <c r="K17" i="14"/>
  <c r="N17" s="1"/>
  <c r="J74" i="79"/>
  <c r="I69" i="16"/>
  <c r="AB523" i="10"/>
  <c r="AA532"/>
  <c r="P73" i="79"/>
  <c r="G68"/>
  <c r="C57"/>
  <c r="J27" i="16"/>
  <c r="F27"/>
  <c r="S553" i="10"/>
  <c r="AB553" s="1"/>
  <c r="AA548"/>
  <c r="AA509"/>
  <c r="AB483"/>
  <c r="AA469"/>
  <c r="AB457"/>
  <c r="F347"/>
  <c r="I338"/>
  <c r="Z323"/>
  <c r="V323"/>
  <c r="AB323" s="1"/>
  <c r="T321"/>
  <c r="K316"/>
  <c r="V313"/>
  <c r="AB302"/>
  <c r="L289"/>
  <c r="U276"/>
  <c r="T271"/>
  <c r="Y270"/>
  <c r="U270"/>
  <c r="S265"/>
  <c r="L254"/>
  <c r="AB250"/>
  <c r="Y230"/>
  <c r="W225"/>
  <c r="T143"/>
  <c r="AA143" s="1"/>
  <c r="V141"/>
  <c r="K215"/>
  <c r="V205"/>
  <c r="V521" s="1"/>
  <c r="R205"/>
  <c r="R521" s="1"/>
  <c r="V200"/>
  <c r="AA182"/>
  <c r="AA181"/>
  <c r="AA171"/>
  <c r="AA169"/>
  <c r="AB165"/>
  <c r="AA165"/>
  <c r="AB161"/>
  <c r="AB158"/>
  <c r="M136"/>
  <c r="K129"/>
  <c r="L128"/>
  <c r="L115"/>
  <c r="M96"/>
  <c r="M91"/>
  <c r="L89"/>
  <c r="L85"/>
  <c r="K77"/>
  <c r="X67"/>
  <c r="AA67" s="1"/>
  <c r="AA508"/>
  <c r="AB481"/>
  <c r="AA457"/>
  <c r="AA319"/>
  <c r="AA310"/>
  <c r="L305"/>
  <c r="K303"/>
  <c r="AB298"/>
  <c r="L288"/>
  <c r="L255"/>
  <c r="AA250"/>
  <c r="AB245"/>
  <c r="AB240"/>
  <c r="M225"/>
  <c r="AB188"/>
  <c r="L188"/>
  <c r="AB187"/>
  <c r="K185"/>
  <c r="AB184"/>
  <c r="AA174"/>
  <c r="AA172"/>
  <c r="AB159"/>
  <c r="AA158"/>
  <c r="L154"/>
  <c r="L153"/>
  <c r="L150"/>
  <c r="L149"/>
  <c r="L145"/>
  <c r="K143"/>
  <c r="M133"/>
  <c r="U115"/>
  <c r="M116"/>
  <c r="L105"/>
  <c r="M97"/>
  <c r="K88"/>
  <c r="M82"/>
  <c r="H39" i="80"/>
  <c r="M39" s="1"/>
  <c r="E72" i="79"/>
  <c r="J79" i="16"/>
  <c r="F79"/>
  <c r="J34" i="80"/>
  <c r="F34"/>
  <c r="D69" i="16"/>
  <c r="I28"/>
  <c r="S552" i="10"/>
  <c r="AB552" s="1"/>
  <c r="AA549"/>
  <c r="AB511"/>
  <c r="AA507"/>
  <c r="AA505"/>
  <c r="AA479"/>
  <c r="AB478"/>
  <c r="AA466"/>
  <c r="E348"/>
  <c r="R325"/>
  <c r="AA325" s="1"/>
  <c r="S324"/>
  <c r="AA324" s="1"/>
  <c r="AA323"/>
  <c r="Y322"/>
  <c r="U322"/>
  <c r="R321"/>
  <c r="AA321" s="1"/>
  <c r="W314"/>
  <c r="AA314" s="1"/>
  <c r="AA311"/>
  <c r="W309"/>
  <c r="AB305"/>
  <c r="AA303"/>
  <c r="AA301"/>
  <c r="AB300"/>
  <c r="M290"/>
  <c r="AA287"/>
  <c r="X280"/>
  <c r="X568" s="1"/>
  <c r="T280"/>
  <c r="Y278"/>
  <c r="Y566" s="1"/>
  <c r="Y277"/>
  <c r="Y564" s="1"/>
  <c r="AA564" s="1"/>
  <c r="W271"/>
  <c r="L266"/>
  <c r="U265"/>
  <c r="U563" s="1"/>
  <c r="L265"/>
  <c r="AB255"/>
  <c r="AB249"/>
  <c r="M249"/>
  <c r="Y234"/>
  <c r="AB244"/>
  <c r="T230"/>
  <c r="T223"/>
  <c r="T496" s="1"/>
  <c r="AB496" s="1"/>
  <c r="V219"/>
  <c r="V492" s="1"/>
  <c r="L234"/>
  <c r="Z144"/>
  <c r="V139"/>
  <c r="X139"/>
  <c r="X95"/>
  <c r="T93"/>
  <c r="M216"/>
  <c r="T215"/>
  <c r="Y213"/>
  <c r="U213"/>
  <c r="T208"/>
  <c r="Y205"/>
  <c r="Y521" s="1"/>
  <c r="M204"/>
  <c r="R201"/>
  <c r="X200"/>
  <c r="T200"/>
  <c r="V199"/>
  <c r="R199"/>
  <c r="V197"/>
  <c r="V491" s="1"/>
  <c r="R197"/>
  <c r="Y214"/>
  <c r="AB214" s="1"/>
  <c r="L191"/>
  <c r="K189"/>
  <c r="Z199"/>
  <c r="L186"/>
  <c r="S132"/>
  <c r="W128"/>
  <c r="AB128" s="1"/>
  <c r="L170"/>
  <c r="L146"/>
  <c r="M144"/>
  <c r="L143"/>
  <c r="M134"/>
  <c r="X120"/>
  <c r="R115"/>
  <c r="L113"/>
  <c r="L103"/>
  <c r="M102"/>
  <c r="M98"/>
  <c r="L87"/>
  <c r="L71"/>
  <c r="J46" i="16"/>
  <c r="K46" s="1"/>
  <c r="J40" i="80"/>
  <c r="P39"/>
  <c r="I72" i="79"/>
  <c r="D72"/>
  <c r="C69"/>
  <c r="I79" i="16"/>
  <c r="C58" i="79"/>
  <c r="I66" i="16"/>
  <c r="H28"/>
  <c r="AA13" i="15"/>
  <c r="AD13" s="1"/>
  <c r="G27" i="16"/>
  <c r="AA547" i="10"/>
  <c r="R545"/>
  <c r="AA545" s="1"/>
  <c r="V537"/>
  <c r="AA537" s="1"/>
  <c r="AB533"/>
  <c r="AB512"/>
  <c r="U510"/>
  <c r="AA510" s="1"/>
  <c r="AA484"/>
  <c r="AB480"/>
  <c r="AB477"/>
  <c r="R466"/>
  <c r="AB466" s="1"/>
  <c r="T454"/>
  <c r="AB454" s="1"/>
  <c r="G347"/>
  <c r="T324"/>
  <c r="R322"/>
  <c r="X320"/>
  <c r="T320"/>
  <c r="K317"/>
  <c r="AA315"/>
  <c r="S312"/>
  <c r="AB312" s="1"/>
  <c r="L302"/>
  <c r="K291"/>
  <c r="X281"/>
  <c r="L280"/>
  <c r="U279"/>
  <c r="L279"/>
  <c r="K267"/>
  <c r="AB256"/>
  <c r="Z279"/>
  <c r="Z567" s="1"/>
  <c r="W278"/>
  <c r="T231"/>
  <c r="AA231" s="1"/>
  <c r="V234"/>
  <c r="M245"/>
  <c r="Y225"/>
  <c r="Y520" s="1"/>
  <c r="X223"/>
  <c r="X496" s="1"/>
  <c r="W219"/>
  <c r="W492" s="1"/>
  <c r="AA492" s="1"/>
  <c r="X141"/>
  <c r="T139"/>
  <c r="Y95"/>
  <c r="U95"/>
  <c r="X93"/>
  <c r="U93"/>
  <c r="S92"/>
  <c r="AB92" s="1"/>
  <c r="S91"/>
  <c r="AB91" s="1"/>
  <c r="U205"/>
  <c r="U521" s="1"/>
  <c r="R204"/>
  <c r="R202"/>
  <c r="W199"/>
  <c r="S199"/>
  <c r="L196"/>
  <c r="U208"/>
  <c r="AA192"/>
  <c r="M187"/>
  <c r="AA186"/>
  <c r="L184"/>
  <c r="AA183"/>
  <c r="Y132"/>
  <c r="AA180"/>
  <c r="Y131"/>
  <c r="M177"/>
  <c r="AA175"/>
  <c r="AA168"/>
  <c r="U85"/>
  <c r="AB85" s="1"/>
  <c r="AB160"/>
  <c r="AB157"/>
  <c r="K156"/>
  <c r="L152"/>
  <c r="L151"/>
  <c r="M147"/>
  <c r="K142"/>
  <c r="L137"/>
  <c r="M135"/>
  <c r="U120"/>
  <c r="AB120" s="1"/>
  <c r="U119"/>
  <c r="AA119" s="1"/>
  <c r="K127"/>
  <c r="Y76"/>
  <c r="U76"/>
  <c r="M106"/>
  <c r="AB105"/>
  <c r="L101"/>
  <c r="M99"/>
  <c r="L95"/>
  <c r="M92"/>
  <c r="M90"/>
  <c r="M86"/>
  <c r="L78"/>
  <c r="M72"/>
  <c r="Y65"/>
  <c r="V65"/>
  <c r="K29" i="81"/>
  <c r="M29" s="1"/>
  <c r="B2" i="16"/>
  <c r="B2" i="80"/>
  <c r="B2" i="15"/>
  <c r="B2" i="79"/>
  <c r="AA494" i="10"/>
  <c r="AB494"/>
  <c r="B939"/>
  <c r="B935"/>
  <c r="B943"/>
  <c r="AB498"/>
  <c r="AB564"/>
  <c r="K37" i="79"/>
  <c r="L37"/>
  <c r="N37" s="1"/>
  <c r="M37"/>
  <c r="AB493" i="10"/>
  <c r="AA493"/>
  <c r="AB67"/>
  <c r="R562"/>
  <c r="AB210"/>
  <c r="AB219"/>
  <c r="AA223"/>
  <c r="AB220"/>
  <c r="L29" i="16"/>
  <c r="N29" s="1"/>
  <c r="K85" i="80"/>
  <c r="N85" s="1"/>
  <c r="L24" i="79"/>
  <c r="H41"/>
  <c r="C40"/>
  <c r="P29"/>
  <c r="B2" i="14"/>
  <c r="M64"/>
  <c r="N64" s="1"/>
  <c r="AA92" i="10"/>
  <c r="K45" i="79"/>
  <c r="N45" s="1"/>
  <c r="AB121" i="10"/>
  <c r="AA118"/>
  <c r="M65" i="79"/>
  <c r="N65" s="1"/>
  <c r="J32"/>
  <c r="F39"/>
  <c r="K328" i="10"/>
  <c r="L327"/>
  <c r="AA245"/>
  <c r="L185"/>
  <c r="X140"/>
  <c r="AB140" s="1"/>
  <c r="X138"/>
  <c r="L217"/>
  <c r="AA187"/>
  <c r="R130"/>
  <c r="L180"/>
  <c r="M186"/>
  <c r="K177"/>
  <c r="R129"/>
  <c r="M176"/>
  <c r="AB174"/>
  <c r="V84"/>
  <c r="AB84" s="1"/>
  <c r="L144"/>
  <c r="B936"/>
  <c r="V104"/>
  <c r="W68"/>
  <c r="AA68" s="1"/>
  <c r="K91"/>
  <c r="S565" l="1"/>
  <c r="AA269"/>
  <c r="AB269"/>
  <c r="L16" i="79"/>
  <c r="K16"/>
  <c r="M16"/>
  <c r="AA521" i="10"/>
  <c r="N50" i="79"/>
  <c r="M60" i="16"/>
  <c r="AA86" i="10"/>
  <c r="N36" i="16"/>
  <c r="AB114" i="10"/>
  <c r="N14" i="79"/>
  <c r="Y470" i="10"/>
  <c r="AA326"/>
  <c r="M12" i="80"/>
  <c r="K12"/>
  <c r="N12" s="1"/>
  <c r="AB209" i="10"/>
  <c r="AB467"/>
  <c r="U561"/>
  <c r="AA264"/>
  <c r="AB264"/>
  <c r="L22" i="16"/>
  <c r="M22"/>
  <c r="AA454" i="10"/>
  <c r="L72" i="79"/>
  <c r="M34" i="80"/>
  <c r="N33" i="16"/>
  <c r="N55" i="79"/>
  <c r="N11" i="16"/>
  <c r="L61" i="80"/>
  <c r="M66" i="79"/>
  <c r="N66" s="1"/>
  <c r="L11" i="80"/>
  <c r="N11" s="1"/>
  <c r="M58" i="16"/>
  <c r="AA74" i="10"/>
  <c r="M21" i="80"/>
  <c r="AB233" i="10"/>
  <c r="AA220"/>
  <c r="AA127"/>
  <c r="AB227"/>
  <c r="N18" i="79"/>
  <c r="M22" i="80"/>
  <c r="L22"/>
  <c r="N22" s="1"/>
  <c r="AB113" i="10"/>
  <c r="U456"/>
  <c r="T522"/>
  <c r="AB226"/>
  <c r="AB76"/>
  <c r="AA320"/>
  <c r="AB200"/>
  <c r="AB205"/>
  <c r="AB139"/>
  <c r="AA322"/>
  <c r="AB230"/>
  <c r="AB326"/>
  <c r="N22" i="16"/>
  <c r="AB276" i="10"/>
  <c r="L68" i="80"/>
  <c r="N38"/>
  <c r="L60" i="16"/>
  <c r="N60" s="1"/>
  <c r="AB281" i="10"/>
  <c r="N52" i="80"/>
  <c r="L58" i="16"/>
  <c r="N58" s="1"/>
  <c r="AB83" i="10"/>
  <c r="L21" i="80"/>
  <c r="N21" s="1"/>
  <c r="AA232" i="10"/>
  <c r="N43" i="80"/>
  <c r="AB127" i="10"/>
  <c r="N84" i="80"/>
  <c r="AA227" i="10"/>
  <c r="N54" i="80"/>
  <c r="K28" i="16"/>
  <c r="L28"/>
  <c r="M28"/>
  <c r="AA115" i="10"/>
  <c r="AB115"/>
  <c r="AB213"/>
  <c r="AA213"/>
  <c r="AA93"/>
  <c r="AB93"/>
  <c r="T568"/>
  <c r="AA280"/>
  <c r="AB280"/>
  <c r="W465"/>
  <c r="AA309"/>
  <c r="AB309"/>
  <c r="AA271"/>
  <c r="AB271"/>
  <c r="K338"/>
  <c r="L338"/>
  <c r="L68" i="79"/>
  <c r="K68"/>
  <c r="L40" i="80"/>
  <c r="M40"/>
  <c r="K16"/>
  <c r="M16"/>
  <c r="L16"/>
  <c r="L18" i="16"/>
  <c r="M18"/>
  <c r="K18"/>
  <c r="N18" s="1"/>
  <c r="M73" i="79"/>
  <c r="L73"/>
  <c r="AA199" i="10"/>
  <c r="M338"/>
  <c r="M68" i="79"/>
  <c r="AA120" i="10"/>
  <c r="AB223"/>
  <c r="K34" i="80"/>
  <c r="K24" i="79"/>
  <c r="AB231" i="10"/>
  <c r="K24" i="80"/>
  <c r="K39"/>
  <c r="N65"/>
  <c r="AA76" i="10"/>
  <c r="N57" i="80"/>
  <c r="AA139" i="10"/>
  <c r="N11" i="79"/>
  <c r="K29"/>
  <c r="AA128" i="10"/>
  <c r="AA234"/>
  <c r="AB234"/>
  <c r="R497"/>
  <c r="AA201"/>
  <c r="AB201"/>
  <c r="K48" i="79"/>
  <c r="M48"/>
  <c r="L48"/>
  <c r="L56" i="16"/>
  <c r="K56"/>
  <c r="M66" i="80"/>
  <c r="L66"/>
  <c r="M63"/>
  <c r="K63"/>
  <c r="AA456" i="10"/>
  <c r="AB456"/>
  <c r="AB324"/>
  <c r="AA141"/>
  <c r="N53" i="14"/>
  <c r="AB143" i="10"/>
  <c r="AB225"/>
  <c r="K40" i="80"/>
  <c r="L39"/>
  <c r="AA219" i="10"/>
  <c r="AB141"/>
  <c r="AA214"/>
  <c r="L20" i="79"/>
  <c r="M62" i="80"/>
  <c r="AA95" i="10"/>
  <c r="AB95"/>
  <c r="AA65"/>
  <c r="AB65"/>
  <c r="U567"/>
  <c r="AA279"/>
  <c r="R519"/>
  <c r="AA204"/>
  <c r="AB204"/>
  <c r="W566"/>
  <c r="AB278"/>
  <c r="K58" i="79"/>
  <c r="M58"/>
  <c r="L58"/>
  <c r="AB197" i="10"/>
  <c r="R491"/>
  <c r="AA197"/>
  <c r="AB215"/>
  <c r="AA215"/>
  <c r="L69" i="16"/>
  <c r="M69"/>
  <c r="K69"/>
  <c r="AA270" i="10"/>
  <c r="AB270"/>
  <c r="L47" i="79"/>
  <c r="M47"/>
  <c r="K47"/>
  <c r="M74"/>
  <c r="L74"/>
  <c r="K74"/>
  <c r="K54" i="16"/>
  <c r="L54"/>
  <c r="N54" s="1"/>
  <c r="M19"/>
  <c r="L19"/>
  <c r="K19"/>
  <c r="M30" i="79"/>
  <c r="L30"/>
  <c r="K30"/>
  <c r="L34"/>
  <c r="K34"/>
  <c r="M34"/>
  <c r="N24"/>
  <c r="AB199" i="10"/>
  <c r="AB545"/>
  <c r="N56" i="16"/>
  <c r="AB492" i="10"/>
  <c r="AB521"/>
  <c r="AA200"/>
  <c r="AA312"/>
  <c r="AB322"/>
  <c r="AB279"/>
  <c r="AB325"/>
  <c r="AB510"/>
  <c r="N61" i="80"/>
  <c r="N13" i="79"/>
  <c r="AB537" i="10"/>
  <c r="M59" i="16"/>
  <c r="AA85" i="10"/>
  <c r="N74" i="80"/>
  <c r="AA278" i="10"/>
  <c r="K66" i="80"/>
  <c r="AA230" i="10"/>
  <c r="M68" i="80"/>
  <c r="AB277" i="10"/>
  <c r="N15" i="80"/>
  <c r="N41"/>
  <c r="AA496" i="10"/>
  <c r="M20" i="79"/>
  <c r="N14" i="80"/>
  <c r="L62"/>
  <c r="N62" s="1"/>
  <c r="M69" i="79"/>
  <c r="K69"/>
  <c r="AA132" i="10"/>
  <c r="AB132"/>
  <c r="AB208"/>
  <c r="AA208"/>
  <c r="L57" i="79"/>
  <c r="M57"/>
  <c r="K57"/>
  <c r="AA131" i="10"/>
  <c r="AB131"/>
  <c r="AB202"/>
  <c r="R495"/>
  <c r="AA202"/>
  <c r="X569"/>
  <c r="AB569" s="1"/>
  <c r="AA281"/>
  <c r="M66" i="16"/>
  <c r="K66"/>
  <c r="L66"/>
  <c r="M72" i="79"/>
  <c r="K72"/>
  <c r="M46" i="16"/>
  <c r="L46"/>
  <c r="M79"/>
  <c r="K79"/>
  <c r="L79"/>
  <c r="W520" i="10"/>
  <c r="AA225"/>
  <c r="S563"/>
  <c r="AA265"/>
  <c r="AB265"/>
  <c r="U562"/>
  <c r="AA276"/>
  <c r="AA313"/>
  <c r="AB313"/>
  <c r="L27" i="16"/>
  <c r="M27"/>
  <c r="K27"/>
  <c r="M35" i="79"/>
  <c r="L35"/>
  <c r="K35"/>
  <c r="M20" i="16"/>
  <c r="L20"/>
  <c r="K20"/>
  <c r="M38" i="79"/>
  <c r="L38"/>
  <c r="K38"/>
  <c r="L56" i="80"/>
  <c r="K56"/>
  <c r="M21" i="16"/>
  <c r="L21"/>
  <c r="K21"/>
  <c r="M64" i="80"/>
  <c r="K64"/>
  <c r="N64" s="1"/>
  <c r="AA566" i="10"/>
  <c r="AB566"/>
  <c r="K70" i="79"/>
  <c r="L70"/>
  <c r="L34" i="80"/>
  <c r="AB320" i="10"/>
  <c r="AA205"/>
  <c r="AB314"/>
  <c r="AA552"/>
  <c r="L69" i="79"/>
  <c r="N69" s="1"/>
  <c r="AA553" i="10"/>
  <c r="K73" i="79"/>
  <c r="AB321" i="10"/>
  <c r="N85" i="14"/>
  <c r="N68" i="80"/>
  <c r="K13"/>
  <c r="N33"/>
  <c r="L13"/>
  <c r="K59" i="16"/>
  <c r="L19" i="79"/>
  <c r="M19"/>
  <c r="N55" i="16"/>
  <c r="AA277" i="10"/>
  <c r="L63" i="80"/>
  <c r="M24"/>
  <c r="N12" i="16"/>
  <c r="N20" i="80"/>
  <c r="N13" i="16"/>
  <c r="AA91" i="10"/>
  <c r="M29" i="79"/>
  <c r="X468" i="10"/>
  <c r="AA138"/>
  <c r="AB138"/>
  <c r="K32" i="79"/>
  <c r="M32"/>
  <c r="L32"/>
  <c r="AB562" i="10"/>
  <c r="AA562"/>
  <c r="AA84"/>
  <c r="AB129"/>
  <c r="AA129"/>
  <c r="AA130"/>
  <c r="AB130"/>
  <c r="K40" i="79"/>
  <c r="L40"/>
  <c r="M40"/>
  <c r="L41"/>
  <c r="K41"/>
  <c r="M41"/>
  <c r="AB104" i="10"/>
  <c r="AA104"/>
  <c r="K39" i="79"/>
  <c r="L39"/>
  <c r="M39"/>
  <c r="AB68" i="10"/>
  <c r="AA140"/>
  <c r="AB522" l="1"/>
  <c r="AA522"/>
  <c r="AA565"/>
  <c r="AB565"/>
  <c r="N39" i="79"/>
  <c r="N40"/>
  <c r="N21" i="16"/>
  <c r="N46"/>
  <c r="N57" i="79"/>
  <c r="N59" i="16"/>
  <c r="N30" i="79"/>
  <c r="N74"/>
  <c r="N16"/>
  <c r="AA561" i="10"/>
  <c r="AB561"/>
  <c r="N13" i="80"/>
  <c r="N56"/>
  <c r="N27" i="16"/>
  <c r="N72" i="79"/>
  <c r="N39" i="80"/>
  <c r="N29" i="79"/>
  <c r="N20"/>
  <c r="N24" i="80"/>
  <c r="AA470" i="10"/>
  <c r="AB470"/>
  <c r="AB520"/>
  <c r="AA520"/>
  <c r="AA567"/>
  <c r="AB567"/>
  <c r="AB497"/>
  <c r="AA497"/>
  <c r="AA569"/>
  <c r="N20" i="16"/>
  <c r="N35" i="79"/>
  <c r="N47"/>
  <c r="N58"/>
  <c r="N48"/>
  <c r="AB465" i="10"/>
  <c r="AA465"/>
  <c r="AA568"/>
  <c r="AB568"/>
  <c r="AA563"/>
  <c r="AB563"/>
  <c r="AA495"/>
  <c r="AB495"/>
  <c r="AA519"/>
  <c r="AB519"/>
  <c r="AB491"/>
  <c r="AA491"/>
  <c r="N19" i="16"/>
  <c r="N66" i="80"/>
  <c r="N16"/>
  <c r="N28" i="16"/>
  <c r="N34" i="80"/>
  <c r="N68" i="79"/>
  <c r="N73"/>
  <c r="N63" i="80"/>
  <c r="N19" i="79"/>
  <c r="N70"/>
  <c r="N38"/>
  <c r="N79" i="16"/>
  <c r="N66"/>
  <c r="N34" i="79"/>
  <c r="N69" i="16"/>
  <c r="N40" i="80"/>
  <c r="N32" i="79"/>
  <c r="N41"/>
  <c r="AA468" i="10"/>
  <c r="AB468"/>
</calcChain>
</file>

<file path=xl/sharedStrings.xml><?xml version="1.0" encoding="utf-8"?>
<sst xmlns="http://schemas.openxmlformats.org/spreadsheetml/2006/main" uniqueCount="1659" count="1659">
  <si>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</si>
  <si>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</si>
  <si>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</si>
  <si>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</si>
  <si>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</si>
  <si>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</si>
  <si>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</si>
  <si>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</si>
  <si>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</si>
  <si>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</si>
  <si>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</si>
  <si>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</si>
  <si>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</si>
  <si>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</si>
  <si>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</si>
  <si>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</si>
  <si>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</si>
  <si>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</si>
  <si>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</si>
  <si>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</si>
  <si>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</si>
  <si>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</si>
  <si>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</si>
  <si>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</si>
  <si>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</si>
  <si>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</si>
  <si>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</si>
  <si>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</si>
  <si>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</si>
  <si>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</si>
  <si>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</si>
  <si>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</si>
  <si>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</si>
  <si>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</si>
  <si>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</si>
  <si>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</si>
  <si>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</si>
  <si>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</si>
  <si>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</si>
  <si>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</si>
  <si>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</si>
  <si>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</si>
  <si>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</si>
  <si>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</si>
  <si>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</si>
  <si>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</si>
  <si>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</si>
  <si>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</si>
  <si>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</si>
  <si>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</si>
  <si>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</si>
  <si>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</si>
  <si>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</si>
  <si>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</si>
  <si>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</si>
  <si>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</si>
  <si>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</si>
  <si>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</si>
  <si>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</si>
  <si>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</si>
  <si>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</si>
  <si>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</si>
  <si>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</si>
  <si>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</si>
  <si>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</si>
  <si>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</si>
  <si>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</si>
  <si>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</si>
  <si>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</si>
  <si>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</si>
  <si>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</si>
  <si>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</si>
  <si>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</si>
  <si>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</si>
  <si>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</si>
  <si>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</si>
  <si>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</si>
  <si>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</si>
  <si>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</si>
  <si>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</si>
  <si>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</si>
  <si>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</si>
  <si>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</si>
  <si>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</si>
  <si>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</si>
  <si>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</si>
  <si>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</si>
  <si>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</si>
  <si>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</si>
  <si>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</si>
  <si>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</si>
  <si>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</si>
  <si>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</si>
  <si>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</si>
  <si>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</si>
  <si>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</si>
  <si>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</si>
  <si>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</si>
  <si>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</si>
  <si>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</si>
  <si>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</si>
  <si>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</si>
  <si>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</si>
  <si>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</si>
  <si>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</si>
  <si>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</si>
  <si>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</si>
  <si>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</si>
  <si>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</si>
  <si>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</si>
  <si>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</si>
  <si>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</si>
  <si>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</si>
  <si>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</si>
  <si>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</si>
  <si>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</si>
  <si>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</si>
  <si>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</si>
  <si>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</si>
  <si>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</si>
  <si>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</si>
  <si>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</si>
  <si>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</si>
  <si>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</si>
  <si>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</si>
  <si>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</si>
  <si>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</si>
  <si>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</si>
  <si>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</si>
  <si>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</si>
  <si>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</si>
  <si>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</si>
  <si>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</si>
  <si>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</si>
  <si>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</si>
  <si>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</si>
  <si>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</si>
  <si>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</si>
  <si>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</si>
  <si>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</si>
  <si>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</si>
  <si>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</si>
  <si>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</si>
  <si>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</si>
  <si>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</si>
  <si>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</si>
  <si>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</si>
  <si>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</si>
  <si>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</si>
  <si>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</si>
  <si>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</si>
  <si>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</si>
  <si>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</si>
  <si>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</si>
  <si>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</si>
  <si>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</si>
  <si>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</si>
  <si>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</si>
  <si>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</si>
  <si>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</si>
  <si>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</si>
  <si>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</si>
  <si>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</si>
  <si>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</si>
  <si>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</si>
  <si>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</si>
  <si>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</si>
  <si>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</si>
  <si>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</si>
  <si>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</si>
  <si>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</si>
  <si>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</si>
  <si>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</si>
  <si>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</si>
  <si>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</si>
  <si>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</si>
  <si>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</si>
  <si>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</si>
  <si>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</si>
  <si>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</si>
  <si>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</si>
  <si>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</si>
  <si>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</si>
  <si>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</si>
  <si>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</si>
  <si>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</si>
  <si>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</si>
  <si>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</si>
  <si>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</si>
  <si>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</si>
  <si>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</si>
  <si>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</si>
  <si>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</si>
  <si>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</si>
  <si>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</si>
  <si>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</si>
  <si>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</si>
  <si>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</si>
  <si>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</si>
  <si>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</si>
  <si>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</si>
  <si>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</si>
  <si>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</si>
  <si>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</si>
  <si>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</si>
  <si>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</si>
  <si>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</si>
  <si>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</si>
  <si>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</si>
  <si>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</si>
  <si>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</si>
  <si>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</si>
  <si>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</si>
  <si>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</si>
  <si>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</si>
  <si>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</si>
  <si>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</si>
  <si>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</si>
  <si>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</si>
  <si>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</si>
  <si>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</si>
  <si>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</si>
  <si>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</si>
  <si>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</si>
  <si>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</si>
  <si>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</si>
  <si>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</si>
  <si>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</si>
  <si>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</si>
  <si>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</si>
  <si>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</si>
  <si>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</si>
  <si>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</si>
  <si>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</si>
  <si>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</si>
  <si>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</si>
  <si>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</si>
  <si>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</si>
  <si>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</si>
  <si>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</si>
  <si>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</si>
  <si>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</si>
  <si>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</si>
  <si>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</si>
  <si>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</si>
  <si>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</si>
  <si>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</si>
  <si>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</si>
  <si>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</si>
  <si>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</si>
  <si>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</si>
  <si>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</si>
  <si>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</si>
  <si>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</si>
  <si>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</si>
  <si>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</si>
  <si>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</si>
  <si>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</si>
  <si>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</si>
  <si>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</si>
  <si>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</si>
  <si>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</si>
  <si>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</si>
  <si>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</si>
  <si>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</si>
  <si>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</si>
  <si>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</si>
  <si>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</si>
  <si>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</si>
  <si>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</si>
  <si>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</si>
  <si>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</si>
  <si>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</si>
  <si>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</si>
  <si>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</si>
  <si>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</si>
  <si>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</si>
  <si>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</si>
  <si>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</si>
  <si>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 xml:space="preserve">TRNSYS 13.1
(TSYS-BEL/BRE)</t>
  </si>
  <si>
    <t xml:space="preserve">SERIRES 1.2
(SRES-BRE)</t>
  </si>
  <si>
    <t xml:space="preserve">SERIRES/SUNCODE 5.7
(SRES/SUN)</t>
  </si>
  <si>
    <t xml:space="preserve">ESP-RV8
(ESP-DMU)</t>
  </si>
  <si>
    <t xml:space="preserve">BLAST-3.0 level 193 v.1
(BLAST-US/IT)</t>
  </si>
  <si>
    <r>
      <t>CERL,</t>
    </r>
    <r>
      <rPr>
        <rFont val="Arial"/>
        <family val="2"/>
        <sz val="10"/>
        <vertAlign val="superscript"/>
      </rPr>
      <t>a</t>
    </r>
    <r>
      <rPr>
        <rFont val="Arial"/>
        <family val="2"/>
        <sz val="10"/>
      </rPr>
      <t xml:space="preserve"> United States (U.S.)</t>
    </r>
  </si>
  <si>
    <r>
      <t>LANL/LBNL,</t>
    </r>
    <r>
      <rPr>
        <rFont val="Arial"/>
        <family val="2"/>
        <sz val="10"/>
        <vertAlign val="superscript"/>
      </rPr>
      <t>c</t>
    </r>
    <r>
      <rPr>
        <rFont val="Arial"/>
        <family val="2"/>
        <sz val="10"/>
      </rPr>
      <t xml:space="preserve"> U.S.</t>
    </r>
  </si>
  <si>
    <r>
      <t>NREL/BRE,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U.S./U.K.</t>
    </r>
  </si>
  <si>
    <r>
      <t>NREL,</t>
    </r>
    <r>
      <rPr>
        <rFont val="Arial"/>
        <family val="2"/>
        <sz val="10"/>
        <vertAlign val="superscript"/>
      </rPr>
      <t>b</t>
    </r>
    <r>
      <rPr>
        <rFont val="Arial"/>
        <family val="2"/>
        <sz val="10"/>
      </rPr>
      <t xml:space="preserve"> U.S.
Politecnico Torino, Italy</t>
    </r>
  </si>
  <si>
    <t xml:space="preserve">BRE, U.K. 
Vrije Universiteit (VUB) Brussels, Belgium</t>
  </si>
  <si>
    <r>
      <t>a</t>
    </r>
    <r>
      <rPr>
        <rFont val="Arial"/>
        <family val="2"/>
        <sz val="10"/>
      </rPr>
      <t>CERL-U.S. Army Construction Engineering Research Laboratories</t>
    </r>
  </si>
  <si>
    <r>
      <t>b</t>
    </r>
    <r>
      <rPr>
        <rFont val="Arial"/>
        <family val="2"/>
        <sz val="10"/>
      </rPr>
      <t>NREL-National Renewable Energy Laboratory</t>
    </r>
    <r>
      <rPr>
        <rFont val="Arial"/>
        <family val="2"/>
        <sz val="10"/>
        <vertAlign val="superscript"/>
      </rPr>
      <t xml:space="preserve"> </t>
    </r>
  </si>
  <si>
    <r>
      <t>c</t>
    </r>
    <r>
      <rPr>
        <rFont val="Arial"/>
        <family val="2"/>
        <sz val="10"/>
      </rPr>
      <t>LANL/LBNL-Los Alamos National Laboratory/Lawrence Berkeley National Laboratory</t>
    </r>
  </si>
  <si>
    <r>
      <t>d</t>
    </r>
    <r>
      <rPr>
        <rFont val="Arial"/>
        <family val="2"/>
        <sz val="10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</si>
  <si>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</si>
  <si>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</si>
  <si>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</si>
  <si>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</si>
  <si>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</si>
  <si>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</si>
  <si>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</si>
  <si>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</si>
  <si>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</si>
  <si>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</si>
  <si>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</si>
  <si>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</si>
  <si>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</si>
  <si>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</si>
  <si>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</si>
  <si>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</si>
  <si>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</si>
  <si>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</si>
  <si>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</si>
  <si>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</si>
  <si>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</si>
  <si>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</si>
  <si>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</si>
  <si>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</si>
  <si>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</si>
  <si>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</si>
  <si>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</si>
  <si>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</si>
  <si>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</si>
  <si>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</si>
  <si>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</si>
  <si>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</si>
  <si>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</si>
  <si>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</si>
  <si>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</si>
  <si>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</si>
  <si>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</si>
  <si>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</si>
  <si>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</si>
  <si>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</si>
  <si>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</si>
  <si>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</si>
  <si>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</si>
  <si>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</si>
  <si>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</si>
  <si>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</si>
  <si>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</si>
  <si>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</si>
  <si>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</si>
  <si>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</si>
  <si>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</si>
  <si>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</si>
  <si>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</si>
  <si>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</si>
  <si>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</si>
  <si>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</si>
  <si>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</si>
  <si>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</si>
  <si>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</si>
  <si>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</si>
  <si>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</si>
  <si>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</si>
  <si>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</si>
  <si>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</si>
  <si>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</si>
  <si>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</si>
  <si>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</si>
  <si>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</si>
  <si>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</si>
  <si>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</si>
  <si>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</si>
  <si>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</si>
  <si>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</si>
  <si>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</si>
  <si>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</si>
  <si>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</si>
  <si>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</si>
  <si>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</si>
  <si>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</si>
  <si>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</si>
  <si>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</si>
  <si>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</si>
  <si>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</si>
  <si>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</si>
  <si>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</si>
  <si>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</si>
  <si>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</si>
  <si>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</si>
  <si>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</si>
  <si>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</si>
  <si>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</si>
  <si>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</si>
  <si>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</si>
  <si>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</si>
  <si>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</si>
  <si>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</si>
  <si>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</si>
  <si>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</si>
  <si>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</si>
  <si>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</si>
  <si>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</si>
  <si>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</si>
  <si>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</si>
  <si>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</si>
  <si>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</si>
  <si>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</si>
  <si>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</si>
  <si>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</si>
  <si>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</si>
  <si>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</si>
  <si>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</si>
  <si>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</si>
  <si>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</si>
  <si>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</si>
  <si>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</si>
  <si>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</si>
  <si>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</si>
  <si>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</si>
  <si>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</si>
  <si>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</si>
  <si>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</si>
  <si>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</si>
  <si>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</si>
  <si>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</si>
  <si>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</si>
  <si>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</si>
  <si>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</si>
  <si>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</si>
  <si>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</si>
  <si>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</si>
  <si>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</si>
  <si>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</si>
  <si>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</si>
  <si>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</si>
  <si>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</si>
  <si>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</si>
  <si>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</si>
  <si>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</si>
  <si>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</si>
  <si>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</si>
  <si>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</si>
  <si>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</si>
  <si>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</si>
  <si>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</si>
  <si>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</si>
  <si>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</si>
  <si>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</si>
  <si>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</si>
  <si>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</si>
  <si>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</si>
  <si>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</si>
  <si>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</si>
  <si>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</si>
  <si>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</si>
  <si>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</si>
  <si>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</si>
  <si>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</si>
  <si>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</si>
  <si>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</si>
  <si>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</si>
  <si>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</si>
  <si>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</si>
  <si>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</si>
  <si>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</si>
  <si>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</si>
  <si>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</si>
  <si>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</si>
  <si>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</si>
  <si>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</si>
  <si>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</si>
  <si>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</si>
  <si>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</si>
  <si>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</si>
  <si>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</si>
  <si>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</si>
  <si>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</si>
  <si>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</si>
  <si>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</si>
  <si>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</si>
  <si>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</si>
  <si>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</si>
  <si>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</si>
  <si>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</si>
  <si>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</si>
  <si>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</si>
  <si>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</si>
  <si>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</si>
  <si>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</si>
  <si>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</si>
  <si>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</si>
  <si>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</si>
  <si>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</si>
  <si>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</si>
  <si>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</si>
  <si>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</si>
  <si>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</si>
  <si>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</si>
  <si>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</si>
  <si>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</si>
  <si>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</si>
  <si>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</si>
  <si>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</si>
  <si>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</si>
  <si>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</si>
  <si>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</si>
  <si>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</si>
  <si>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</si>
  <si>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</si>
  <si>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</si>
  <si>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</si>
  <si>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</si>
  <si>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</si>
  <si>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</si>
  <si>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</si>
  <si>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</si>
  <si>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</si>
  <si>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</si>
  <si>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</si>
  <si>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</si>
  <si>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</si>
  <si>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</si>
  <si>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</si>
  <si>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</si>
  <si>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</si>
  <si>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</si>
  <si>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</si>
  <si>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</si>
  <si>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</si>
  <si>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</si>
  <si>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</si>
  <si>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</si>
  <si>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</si>
  <si>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</si>
  <si>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</si>
  <si>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</si>
  <si>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</si>
  <si>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</si>
  <si>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</si>
  <si>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</si>
  <si>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</si>
  <si>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</si>
  <si>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</si>
  <si>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</si>
  <si>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</si>
  <si>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</si>
  <si>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</si>
  <si>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</si>
  <si>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</si>
  <si>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</si>
  <si>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</si>
  <si>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</si>
  <si>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</si>
  <si>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</si>
  <si>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</si>
  <si>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</si>
  <si>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</si>
  <si>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</si>
  <si>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</si>
  <si>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</si>
  <si>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</si>
  <si>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</si>
  <si>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</si>
  <si>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</si>
  <si>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</si>
  <si>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</si>
  <si>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</si>
  <si>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</si>
  <si>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</si>
  <si>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</si>
  <si>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</si>
  <si>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</si>
  <si>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</si>
  <si>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</si>
  <si>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</si>
  <si>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</si>
  <si>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</si>
  <si>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</si>
  <si>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</si>
  <si>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</si>
  <si>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</si>
  <si>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</si>
  <si>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</si>
  <si>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</si>
  <si>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</si>
  <si>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</si>
  <si>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</si>
  <si>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</si>
  <si>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</si>
  <si>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</si>
  <si>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</si>
  <si>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</si>
  <si>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</si>
  <si>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</si>
  <si>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</si>
  <si>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</si>
  <si>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</si>
  <si>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</si>
  <si>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</si>
  <si>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</si>
  <si>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</si>
  <si>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</si>
  <si>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</si>
  <si>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</si>
  <si>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</si>
  <si>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</si>
  <si>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</si>
  <si>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</si>
  <si>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</si>
  <si>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</si>
  <si>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</si>
  <si>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</si>
  <si>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</si>
  <si>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</si>
  <si>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</si>
  <si>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</si>
  <si>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</si>
  <si>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</si>
  <si>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</si>
  <si>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</si>
  <si>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</si>
  <si>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</si>
  <si>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</si>
  <si>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</si>
  <si>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</si>
  <si>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</si>
  <si>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</si>
  <si>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</si>
  <si>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</si>
  <si>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</si>
  <si>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</si>
  <si>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</si>
  <si>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</si>
  <si>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</si>
  <si>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</si>
  <si>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</si>
  <si>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</si>
  <si>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</si>
  <si>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</si>
  <si>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</si>
  <si>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</si>
  <si>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</si>
  <si>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</si>
  <si>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</si>
  <si>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</si>
  <si>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</si>
  <si>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</si>
  <si>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</si>
  <si>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</si>
  <si>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</si>
  <si>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</si>
  <si>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</si>
  <si>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</si>
  <si>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</si>
  <si>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</si>
  <si>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</si>
  <si>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</si>
  <si>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</si>
  <si>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</si>
  <si>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</si>
  <si>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</si>
  <si>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</si>
  <si>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</si>
  <si>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</si>
  <si>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</si>
  <si>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</si>
  <si>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</si>
  <si>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</si>
  <si>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</si>
  <si>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</si>
  <si>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</si>
  <si>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</si>
  <si>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</si>
  <si>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</si>
  <si>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</si>
  <si>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</si>
  <si>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</si>
  <si>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</si>
  <si>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</si>
  <si>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</si>
  <si>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</si>
  <si>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</si>
  <si>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</si>
  <si>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</si>
  <si>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</si>
  <si>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</si>
  <si>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</si>
  <si>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</si>
  <si>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</si>
  <si>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</si>
  <si>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</si>
  <si>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</si>
  <si>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</si>
  <si>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</si>
  <si>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</si>
  <si>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</si>
  <si>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</si>
  <si>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</si>
  <si>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</si>
  <si>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</si>
  <si>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</si>
  <si>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</si>
  <si>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</si>
  <si>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</si>
  <si>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</si>
  <si>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</si>
  <si>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</si>
  <si>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</si>
  <si>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</si>
  <si>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</si>
  <si>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</si>
  <si>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</si>
  <si>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</si>
  <si>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</si>
  <si>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</si>
  <si>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</si>
  <si>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</si>
  <si>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</si>
  <si>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</si>
  <si>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</si>
  <si>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</si>
  <si>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</si>
  <si>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</si>
  <si>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</si>
  <si>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</si>
  <si>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</si>
  <si>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</si>
  <si>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</si>
  <si>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</si>
  <si>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</si>
  <si>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</si>
  <si>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</si>
  <si>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</si>
  <si>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</si>
  <si>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</si>
  <si>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</si>
  <si>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</si>
  <si>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</si>
  <si>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</si>
  <si>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</si>
  <si>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</si>
  <si>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</si>
  <si>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</si>
  <si>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</si>
  <si>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</si>
  <si>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</si>
  <si>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</si>
  <si>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</si>
  <si>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</si>
  <si>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</si>
  <si>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</si>
  <si>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</si>
  <si>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</si>
  <si>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</si>
  <si>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</si>
  <si>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</si>
  <si>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</si>
  <si>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</si>
  <si>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</si>
  <si>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</si>
  <si>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</si>
  <si>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</si>
  <si>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</si>
  <si>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</si>
  <si>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</si>
  <si>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</si>
  <si>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</si>
  <si>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</si>
  <si>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</si>
  <si>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</si>
  <si>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</si>
  <si>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</si>
  <si>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</si>
  <si>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</si>
  <si>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</si>
  <si>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</si>
  <si>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</si>
  <si>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</si>
  <si>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</si>
  <si>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</si>
  <si>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</si>
  <si>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</si>
  <si>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</si>
  <si>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</si>
  <si>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</si>
  <si>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</si>
  <si>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</si>
  <si>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</si>
  <si>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</si>
  <si>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</si>
  <si>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</si>
  <si>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</si>
  <si>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</si>
  <si>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</si>
  <si>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</si>
  <si>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</si>
  <si>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</si>
  <si>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</si>
  <si>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</si>
  <si>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</si>
  <si>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</si>
  <si>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</si>
  <si>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</si>
  <si>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</si>
  <si>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</si>
  <si>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</si>
  <si>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</si>
  <si>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</si>
  <si>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</si>
  <si>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</si>
  <si>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</si>
  <si>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</si>
  <si>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</si>
  <si>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</si>
  <si>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</si>
  <si>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</si>
  <si>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</si>
  <si>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</si>
  <si>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</si>
  <si>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</si>
  <si>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</si>
  <si>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</si>
  <si>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</si>
  <si>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</si>
  <si>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</si>
  <si>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</si>
  <si>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</si>
  <si>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</si>
  <si>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</si>
  <si>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</si>
  <si>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</si>
  <si>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</si>
  <si>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</si>
  <si>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</si>
  <si>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</si>
  <si>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</si>
  <si>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</si>
  <si>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</si>
  <si>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</si>
  <si>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</si>
  <si>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</si>
  <si>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</si>
  <si>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</si>
  <si>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</si>
  <si>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</si>
  <si>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</si>
  <si>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</si>
  <si>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</si>
  <si>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</si>
  <si>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</si>
  <si>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</si>
  <si>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</si>
  <si>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</si>
  <si>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</si>
  <si>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</si>
  <si>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</si>
  <si>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</si>
  <si>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</si>
  <si>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</si>
  <si>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</si>
  <si>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</si>
  <si>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</si>
  <si>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</si>
  <si>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</si>
  <si>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</si>
  <si>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</si>
  <si>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</si>
  <si>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</si>
  <si>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</si>
  <si>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</si>
  <si>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</si>
  <si>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</si>
  <si>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</si>
  <si>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</si>
  <si>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</si>
  <si>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</si>
  <si>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</si>
  <si>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</si>
  <si>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</si>
  <si>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</si>
  <si>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</si>
  <si>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</si>
  <si>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</si>
  <si>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</si>
  <si>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</si>
  <si>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</si>
  <si>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</si>
  <si>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</si>
  <si>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</si>
  <si>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</si>
  <si>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</si>
  <si>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</si>
  <si>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</si>
  <si>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</si>
  <si>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</si>
  <si>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</si>
  <si>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</si>
  <si>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</si>
  <si>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</si>
  <si>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</si>
  <si>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</si>
  <si>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</si>
  <si>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</si>
  <si>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</si>
  <si>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</si>
  <si>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</si>
  <si>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</si>
  <si>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</si>
  <si>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</si>
  <si>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</si>
  <si>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</si>
  <si>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</si>
  <si>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</si>
  <si>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</si>
  <si>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</si>
  <si>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</si>
  <si>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</si>
  <si>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</si>
  <si>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</si>
  <si>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</si>
  <si>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</si>
  <si>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</si>
  <si>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</si>
  <si>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</si>
  <si>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</si>
  <si>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</si>
  <si>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</si>
  <si>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</si>
  <si>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</si>
  <si>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</si>
  <si>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</si>
  <si>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</si>
  <si>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</si>
  <si>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</si>
  <si>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</si>
  <si>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</si>
  <si>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</si>
  <si>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</si>
  <si>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</si>
  <si>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</si>
  <si>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</si>
  <si>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</si>
  <si>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</si>
  <si>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</si>
  <si>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</si>
  <si>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</si>
  <si>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</si>
  <si>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</si>
  <si>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</si>
  <si>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</si>
  <si>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</si>
  <si>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</si>
  <si>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</si>
  <si>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</si>
  <si>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</si>
  <si>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</si>
  <si>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</si>
  <si>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</si>
  <si>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</si>
  <si>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</si>
  <si>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</si>
  <si>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</si>
  <si>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</si>
  <si>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</si>
  <si>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</si>
  <si>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</si>
  <si>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</si>
  <si>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</si>
  <si>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</si>
  <si>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</si>
  <si>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</si>
  <si>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</si>
  <si>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</si>
  <si>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</si>
  <si>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</si>
  <si>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</si>
  <si>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</si>
  <si>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</si>
  <si>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</si>
  <si>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</si>
  <si>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</si>
  <si>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</si>
  <si>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</si>
  <si>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</si>
  <si>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</si>
  <si>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</si>
  <si>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</si>
  <si>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</si>
  <si>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</si>
  <si>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</si>
  <si>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</si>
  <si>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</si>
  <si>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</si>
  <si>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</si>
  <si>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</si>
  <si>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</si>
  <si>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</si>
  <si>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</si>
  <si>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</si>
  <si>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</si>
  <si>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</si>
  <si>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</si>
  <si>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</si>
  <si>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</si>
  <si>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</si>
  <si>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</si>
  <si>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</si>
  <si>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</si>
  <si>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</si>
  <si>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</si>
  <si>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</si>
  <si>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</si>
  <si>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</si>
  <si>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</si>
  <si>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</si>
  <si>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</si>
  <si>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</si>
  <si>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</si>
  <si>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</si>
  <si>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</si>
  <si>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</si>
  <si>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</si>
  <si>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</si>
  <si>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</si>
  <si>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</si>
  <si>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</si>
  <si>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</si>
  <si>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</si>
  <si>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</si>
  <si>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</si>
  <si>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</si>
  <si>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</si>
  <si>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</si>
  <si>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</si>
  <si>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</si>
  <si>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</si>
  <si>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</si>
  <si>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</si>
  <si>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</si>
  <si>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</si>
  <si>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</si>
  <si>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</si>
  <si>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</si>
  <si>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</si>
  <si>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</si>
  <si>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</si>
  <si>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</si>
  <si>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</si>
  <si>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</si>
  <si>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</si>
  <si>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</si>
  <si>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</si>
  <si>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</si>
  <si>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</si>
  <si>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</si>
  <si>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</si>
  <si>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</si>
  <si>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</si>
  <si>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</si>
  <si>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</si>
  <si>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</si>
  <si>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</si>
  <si>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</si>
  <si>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</si>
  <si>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</si>
  <si>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</si>
  <si>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</si>
  <si>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</si>
  <si>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</si>
  <si>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</si>
  <si>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</si>
  <si>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</si>
  <si>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</si>
  <si>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</si>
  <si>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</si>
  <si>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</si>
  <si>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</si>
  <si>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</si>
  <si>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</si>
  <si>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</si>
  <si>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</si>
  <si>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</si>
  <si>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</si>
  <si>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</si>
  <si>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</si>
  <si>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</si>
  <si>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</si>
  <si>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</si>
  <si>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</si>
  <si>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</si>
  <si>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</si>
  <si>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</si>
  <si>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</si>
  <si>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</si>
  <si>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</si>
  <si>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</si>
  <si>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</si>
  <si>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</si>
  <si>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</si>
  <si>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</si>
  <si>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</si>
  <si>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</si>
  <si>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</si>
  <si>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</si>
  <si>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</si>
  <si>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</si>
  <si>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</si>
  <si>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</si>
  <si>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</si>
  <si>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</si>
  <si>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</si>
  <si>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</si>
  <si>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</si>
  <si>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</si>
  <si>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</si>
  <si>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</si>
  <si>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</si>
  <si>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</si>
  <si>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</si>
  <si>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</si>
  <si>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</si>
  <si>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</si>
  <si>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</si>
  <si>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</si>
  <si>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</si>
  <si>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</si>
  <si>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</si>
  <si>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</si>
  <si>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</si>
  <si>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</si>
  <si>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</si>
  <si>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</si>
  <si>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</si>
  <si>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</si>
  <si>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</si>
  <si>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</si>
  <si>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</si>
  <si>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</si>
  <si>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</si>
  <si>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</si>
  <si>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</si>
  <si>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</si>
  <si>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</si>
  <si>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</si>
  <si>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</si>
  <si>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</si>
  <si>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</si>
  <si>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</si>
  <si>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</si>
  <si>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</si>
  <si>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</si>
  <si>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</si>
  <si>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</si>
  <si>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</si>
  <si>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</si>
  <si>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</si>
  <si>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</si>
  <si>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</si>
  <si>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</si>
  <si>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</si>
  <si>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</si>
  <si>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</si>
  <si>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</si>
  <si>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</si>
  <si>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</si>
  <si>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</si>
  <si>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</si>
  <si>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</si>
  <si>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</si>
  <si>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</si>
  <si>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</si>
  <si>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</si>
  <si>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</si>
  <si>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</si>
  <si>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</si>
  <si>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</si>
  <si>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</si>
  <si>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</si>
  <si>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</si>
  <si>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</si>
  <si>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</si>
  <si>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</si>
  <si>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</si>
  <si>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</si>
  <si>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</si>
  <si>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</si>
  <si>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</si>
  <si>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</si>
  <si>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</si>
  <si>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</si>
  <si>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</si>
  <si>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</si>
  <si>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</si>
  <si>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</si>
  <si>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</si>
  <si>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</si>
  <si>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</si>
  <si>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</si>
  <si>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</si>
  <si>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</si>
  <si>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</si>
  <si>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</si>
  <si>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</si>
  <si>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</si>
  <si>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</si>
  <si>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</si>
  <si>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</si>
  <si>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</si>
  <si>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</si>
  <si>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</si>
  <si>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</si>
  <si>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</si>
  <si>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</si>
  <si>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</si>
  <si>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</si>
  <si>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</si>
  <si>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</si>
  <si>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</si>
  <si>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</si>
  <si>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</si>
  <si>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</si>
  <si>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</si>
  <si>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</si>
  <si>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</si>
  <si>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</si>
  <si>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</si>
  <si>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</si>
  <si>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</si>
  <si>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</si>
  <si>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</si>
  <si>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</si>
  <si>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</si>
  <si>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</si>
  <si>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</si>
  <si>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</si>
  <si>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</si>
  <si>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</si>
  <si>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</si>
  <si>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</si>
  <si>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</si>
  <si>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</si>
  <si>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</si>
  <si>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</si>
  <si>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</si>
  <si>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</si>
  <si>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</si>
  <si>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</si>
  <si>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</si>
  <si>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</si>
  <si>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</si>
  <si>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</si>
  <si>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</si>
  <si>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</si>
  <si>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</si>
  <si>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</si>
  <si>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</si>
  <si>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</si>
  <si>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</si>
  <si>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</si>
  <si>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</si>
  <si>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</si>
  <si>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</si>
  <si>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</si>
  <si>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</si>
  <si>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</si>
  <si>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</si>
  <si>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</si>
  <si>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>Org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</si>
  <si>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</si>
  <si>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</si>
  <si>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</si>
  <si>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</si>
  <si>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</si>
  <si>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</si>
  <si>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</si>
  <si>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</si>
  <si>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</si>
  <si>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Tested Program V1.2.3</t>
  </si>
  <si>
    <t>Tested Prg</t>
  </si>
  <si>
    <t>Testing Organization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</si>
  <si>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</si>
  <si>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</si>
  <si>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</si>
  <si>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</si>
  <si>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</si>
  <si>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</si>
  <si>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</si>
  <si>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</si>
  <si>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</si>
  <si>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</si>
  <si>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</si>
  <si>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</si>
  <si>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</si>
  <si>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</si>
  <si>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</si>
  <si>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</si>
  <si>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</si>
  <si>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</si>
  <si>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 xml:space="preserve">395
Low Mass
Solid
Conduction</t>
  </si>
  <si>
    <t xml:space="preserve">430
Low Mass
Opaque
Windows</t>
  </si>
  <si>
    <t xml:space="preserve">600
South 
Windows</t>
  </si>
  <si>
    <t xml:space="preserve">610
S. Windows 
+ Overhang</t>
  </si>
  <si>
    <t xml:space="preserve">620
East &amp; West 
Windows</t>
  </si>
  <si>
    <t xml:space="preserve">630
E&amp;W 
Windows 
+ Overhang 
&amp; Fins</t>
  </si>
  <si>
    <t xml:space="preserve">640
Case 600 
with Htg. 
Temp. 
Setback</t>
  </si>
  <si>
    <t xml:space="preserve">650
Case 600
with Night 
Ventilation</t>
  </si>
  <si>
    <t xml:space="preserve">800
High Mass
Opaque
Windows</t>
  </si>
  <si>
    <t xml:space="preserve">900
South 
Windows</t>
  </si>
  <si>
    <t xml:space="preserve">910
S. Windows 
+ Overhang</t>
  </si>
  <si>
    <t xml:space="preserve">920
East &amp; West 
Windows</t>
  </si>
  <si>
    <t xml:space="preserve">930
E&amp;W 
Windows 
+ Overhang 
&amp; Fins</t>
  </si>
  <si>
    <t xml:space="preserve">940
Case 900 
with Htg. 
Temp. 
Setback</t>
  </si>
  <si>
    <t xml:space="preserve">950
Case 900
with Night 
Ventilation</t>
  </si>
  <si>
    <t xml:space="preserve">960
Sunspace </t>
  </si>
  <si>
    <t xml:space="preserve">195
Solid
Conduction</t>
  </si>
  <si>
    <t xml:space="preserve">220
In-Depth
Base
Case</t>
  </si>
  <si>
    <t xml:space="preserve">230
Infiltration</t>
  </si>
  <si>
    <t xml:space="preserve">240
Internal
Gains</t>
  </si>
  <si>
    <t xml:space="preserve">250
Exterior
Solar
Absorptance</t>
  </si>
  <si>
    <t xml:space="preserve">270
South
Windows</t>
  </si>
  <si>
    <t xml:space="preserve">280
Cavity
Albedo</t>
  </si>
  <si>
    <t xml:space="preserve">290
South
Shading</t>
  </si>
  <si>
    <t xml:space="preserve">300
East/West
Windows</t>
  </si>
  <si>
    <t xml:space="preserve">310
East/West
Shading</t>
  </si>
  <si>
    <t xml:space="preserve">320
Thermostat</t>
  </si>
  <si>
    <t xml:space="preserve">400
Low Mass
Opaque
Windows</t>
  </si>
  <si>
    <t xml:space="preserve">410
Low Mass
Infiltration</t>
  </si>
  <si>
    <t xml:space="preserve">420
Low Mass
Internal
Gains</t>
  </si>
  <si>
    <t xml:space="preserve">430
Low Mass
Ext. Shortwave
Absorptance</t>
  </si>
  <si>
    <t xml:space="preserve">440
Low Mass
Cavity
Albedo</t>
  </si>
  <si>
    <t xml:space="preserve">810
High Mass
Cavity
Albedo</t>
  </si>
  <si>
    <t xml:space="preserve">640
Case 600 
with Htg.
Temp. 
Setback</t>
  </si>
  <si>
    <t xml:space="preserve">650FF
Case 600FF with
Night Ventilation</t>
  </si>
  <si>
    <t xml:space="preserve">950FF
Case 900FF with
Night Ventilation</t>
  </si>
  <si>
    <t xml:space="preserve">960
Sunspace</t>
  </si>
  <si>
    <t xml:space="preserve">800-430
Mass, Heating
w/ Op. Win.</t>
  </si>
  <si>
    <t xml:space="preserve">910-610
Mass, Heating  
w/ S. Shade</t>
  </si>
  <si>
    <t xml:space="preserve">800-430
Mass, Cooling
w/ Op. Win.</t>
  </si>
  <si>
    <t xml:space="preserve">940-640
Mass, Heating
w/ Heating Setback</t>
  </si>
  <si>
    <t xml:space="preserve">910-610
Mass, Cooling 
w/ S. Shade</t>
  </si>
  <si>
    <t xml:space="preserve">910-610
Mass, Heating
w/ S. Shade</t>
  </si>
  <si>
    <t xml:space="preserve">910-610
Mass, Cooling
w/ S. Shade</t>
  </si>
  <si>
    <t xml:space="preserve">230-220
Heating
Infiltration</t>
  </si>
  <si>
    <t xml:space="preserve">240-220
Heating
Internal Gains</t>
  </si>
  <si>
    <t xml:space="preserve">280-270
Heating
Cavity Albedo</t>
  </si>
  <si>
    <t xml:space="preserve">290-270
Heating
South Shading</t>
  </si>
  <si>
    <t xml:space="preserve">320-270
Heating
Thermostat</t>
  </si>
  <si>
    <t xml:space="preserve">200-195
Cooling
Surface Convection</t>
  </si>
  <si>
    <t xml:space="preserve">230-220
Cooling
Infiltration</t>
  </si>
  <si>
    <t xml:space="preserve">240-220
Cooling
Internal Gains</t>
  </si>
  <si>
    <t xml:space="preserve">250-220
Cooling
Ext Solar Abs.</t>
  </si>
  <si>
    <t xml:space="preserve">280-270
Cooling
Cavity Albedo</t>
  </si>
  <si>
    <t xml:space="preserve">320-270
Cooling
Thermostat</t>
  </si>
  <si>
    <t xml:space="preserve">290-270
Cooling
South Shading</t>
  </si>
  <si>
    <t xml:space="preserve">200-195
Heating
Surface Convection</t>
  </si>
  <si>
    <t xml:space="preserve">950-650
Mass, Cooling
w/ Night Vent</t>
  </si>
  <si>
    <t xml:space="preserve">210
Infrared
Radiation
Int IR="off"
Ext IR="on"</t>
  </si>
  <si>
    <t xml:space="preserve">215
Infrared
Radiation
Int IR="on"
Ext IR="off"</t>
  </si>
  <si>
    <t xml:space="preserve">900-600
Mass, Heating</t>
  </si>
  <si>
    <t xml:space="preserve">900-600 
Mass, Cooling</t>
  </si>
  <si>
    <t xml:space="preserve">900-600 
Mass, Heating</t>
  </si>
  <si>
    <t xml:space="preserve">210-200
Cooling
Ext IR
(Int IR "off")</t>
  </si>
  <si>
    <t xml:space="preserve">220-215
Cooling
Ext IR
(Int IR "on")</t>
  </si>
  <si>
    <t xml:space="preserve">215-200
Cooling
Int IR
(Ext IR "off")</t>
  </si>
  <si>
    <t xml:space="preserve">210-200
Heating
Ext IR
(Int IR "off")</t>
  </si>
  <si>
    <t xml:space="preserve">220-215
Heating
Ext IR
(Int IR "on")</t>
  </si>
  <si>
    <t xml:space="preserve">220-210
Heating
Int IR
(Ext IR "on")</t>
  </si>
  <si>
    <t xml:space="preserve">215-200
Heating
Int IR
(Ext IR "off")</t>
  </si>
  <si>
    <t xml:space="preserve">220-210
Cooling
Int IR
(Ext IR "on")</t>
  </si>
  <si>
    <t xml:space="preserve">210-200
Heating
Ext IR 
(Int IR "off")</t>
  </si>
  <si>
    <t>Data Tables for Figures 47 to 50  to allow Different labels for Series</t>
  </si>
  <si>
    <t>Heating</t>
  </si>
  <si>
    <t>Cooling</t>
  </si>
  <si>
    <t>Peak Cooling</t>
  </si>
  <si>
    <t xml:space="preserve">395
Solid
Conduction</t>
  </si>
  <si>
    <t xml:space="preserve">430
Opaque
Windows</t>
  </si>
  <si>
    <t xml:space="preserve"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</si>
  <si>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</si>
  <si>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</si>
  <si>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</si>
  <si>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</si>
  <si>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</si>
  <si>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</si>
  <si>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</si>
  <si>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</si>
  <si>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</si>
  <si>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</si>
  <si>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</si>
  <si>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</si>
  <si>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rFont val="Arial"/>
        <family val="2"/>
        <sz val="10"/>
      </rPr>
      <t>°</t>
    </r>
    <r>
      <rPr>
        <rFont val="Arial"/>
        <family val="2"/>
        <sz val="10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</si>
  <si>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</si>
  <si>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</si>
  <si>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</si>
  <si>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</si>
  <si>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</si>
  <si>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</si>
  <si>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</si>
  <si>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</si>
  <si>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</si>
  <si>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</si>
  <si>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</si>
  <si>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</si>
  <si>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</si>
  <si>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</si>
  <si>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</si>
  <si>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</si>
  <si>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</si>
  <si>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</si>
  <si>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</si>
  <si>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</si>
  <si>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</si>
  <si>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</si>
  <si>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</si>
  <si>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</si>
  <si>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</si>
  <si>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</si>
  <si>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</si>
  <si>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</si>
  <si>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</si>
  <si>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</si>
  <si>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</si>
  <si>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</si>
  <si>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</si>
  <si>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</si>
  <si>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</si>
  <si>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</si>
  <si>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</si>
  <si>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</si>
  <si>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</si>
  <si>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</si>
  <si>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</si>
  <si>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</si>
  <si>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</si>
  <si>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</si>
  <si>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</si>
  <si>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</si>
  <si>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</si>
  <si>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</si>
  <si>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 xml:space="preserve">610-600 
Low Mass, Heating
S. Shade</t>
  </si>
  <si>
    <t xml:space="preserve">640-600 
Low Mass, Heating
Heating Setback</t>
  </si>
  <si>
    <t xml:space="preserve">610-600 
Low Mass, Cooling
S. Shade</t>
  </si>
  <si>
    <t xml:space="preserve">640-600 
Low Mass, Cooling
Heating Setback</t>
  </si>
  <si>
    <t xml:space="preserve">650-600 
Low Mass, Cooling
Night Ventilation</t>
  </si>
  <si>
    <t>Low Mass PRIMITIVE DIAGNOSTIC TESTS</t>
  </si>
  <si>
    <t>Low Mass REALISTIC DIAGNOSTIC TESTS</t>
  </si>
  <si>
    <t xml:space="preserve">400-395
Low Mass,
Heating 
Surf. Conv.
&amp; IR</t>
  </si>
  <si>
    <t xml:space="preserve">410-400
Low Mass,
Heating  
Infiltration</t>
  </si>
  <si>
    <t xml:space="preserve">420-410
Low Mass,
Heating
Int. Gains</t>
  </si>
  <si>
    <t xml:space="preserve">600-430
Low Mass,
Heating
S. Window</t>
  </si>
  <si>
    <t xml:space="preserve">430-420
Low Mass,
Heating
Ext. Solar
Abs.</t>
  </si>
  <si>
    <t xml:space="preserve">440-600
Low Mass,
Heating
Cavity
Albedo</t>
  </si>
  <si>
    <t xml:space="preserve">400-395
Low Mass,
Cooling 
Surf. Conv.
&amp; IR</t>
  </si>
  <si>
    <t xml:space="preserve">410-400
Low Mass,
Cooling  
Infiltration</t>
  </si>
  <si>
    <t xml:space="preserve">420-410
Low Mass,
Cooling
Int. Gains</t>
  </si>
  <si>
    <t xml:space="preserve">430-420
Low Mass,
Cooling
Ext Solar
Abs.</t>
  </si>
  <si>
    <t xml:space="preserve">600-430
Low Mass,
Cooling
S. Window</t>
  </si>
  <si>
    <t xml:space="preserve">440-600
Low Mass,
Cooling
Cavity
Albedo</t>
  </si>
  <si>
    <t xml:space="preserve">400-395
Low Mass, Heating 
Surf. Conv.
&amp; IR</t>
  </si>
  <si>
    <t xml:space="preserve">410-400
Low Mass, Heating  
Infiltration</t>
  </si>
  <si>
    <t xml:space="preserve">420-410
Low Mass, Heating
Int. Gains</t>
  </si>
  <si>
    <t xml:space="preserve">430-420
Low Mass, Heating
Ext Solar
Abs.</t>
  </si>
  <si>
    <t xml:space="preserve">600-430
Low Mass, Heating
S. Window</t>
  </si>
  <si>
    <t xml:space="preserve">440-600
Low Mass, Heating
Cavity
Albedo</t>
  </si>
  <si>
    <t xml:space="preserve">400-395
Low Mass, Cooling 
Surf. Conv.
&amp; IR</t>
  </si>
  <si>
    <t xml:space="preserve">410-400
Low Mass, Cooling  
Infiltration</t>
  </si>
  <si>
    <t xml:space="preserve">420-410
Low Mass, Cooling
Int. Gains</t>
  </si>
  <si>
    <t xml:space="preserve">430-420
Low Mass, Cooling
Ext. Solar
Abs.</t>
  </si>
  <si>
    <t xml:space="preserve">600-430
Low Mass, Cooling
S. Window</t>
  </si>
  <si>
    <t xml:space="preserve">440-600
Low Mass, Cooling
Cavity
Albedo</t>
  </si>
  <si>
    <t>High Mass QUALIFICATION TESTS</t>
  </si>
  <si>
    <t xml:space="preserve">910-900 
High Mass, Heating
S. Shade</t>
  </si>
  <si>
    <t xml:space="preserve">940-900 
High Mass, Heating
Heating Setback</t>
  </si>
  <si>
    <t xml:space="preserve">960-900 
High Mass, Heating
Sunspace</t>
  </si>
  <si>
    <t xml:space="preserve">910-900 
High Mass, Cooling
S. Shade</t>
  </si>
  <si>
    <t xml:space="preserve">960-900 
High Mass, Cooling
Sunspace</t>
  </si>
  <si>
    <t xml:space="preserve">940-900 
High Mass, Cooling
Heating Setback</t>
  </si>
  <si>
    <t xml:space="preserve">950-900 
High Mass, Cooling
Night Ventilation</t>
  </si>
  <si>
    <t>High Mass DIAGNOSTIC TESTS</t>
  </si>
  <si>
    <t xml:space="preserve">900-800
High Mass, Heating  
S. Window</t>
  </si>
  <si>
    <t xml:space="preserve">900-810
High Mass, Heating  
Int. Sol. Abs.</t>
  </si>
  <si>
    <t xml:space="preserve">900-800
High Mass, Cooling  
S. Window</t>
  </si>
  <si>
    <t xml:space="preserve"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</si>
  <si>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</si>
  <si>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</si>
  <si>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</si>
  <si>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</si>
  <si>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</si>
  <si>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</si>
  <si>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</si>
  <si>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</si>
  <si>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 xml:space="preserve">220-215
Cooling
Ext IR 
(Int IR on)</t>
  </si>
  <si>
    <t xml:space="preserve">280-270
Cavity Albedo</t>
  </si>
  <si>
    <t xml:space="preserve">320-270
 Thermostat</t>
  </si>
  <si>
    <t xml:space="preserve">290-270
South Shading</t>
  </si>
  <si>
    <r>
      <t>Case 600 Annual Incident Solar Radiation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</si>
  <si>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 Unshaded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</si>
  <si>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r>
      <t>Case 600 Annual Transmitted Solar Radiation –Shaded (kWh/m</t>
    </r>
    <r>
      <rPr>
        <rFont val="Times New Roman"/>
        <family val="1"/>
        <sz val="10"/>
        <vertAlign val="superscript"/>
      </rPr>
      <t>2</t>
    </r>
    <r>
      <rPr>
        <rFont val="Times New Roman"/>
        <family val="1"/>
        <sz val="10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</si>
  <si>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</si>
  <si>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</si>
  <si>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</si>
  <si>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</si>
  <si>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</si>
  <si>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</si>
  <si>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</si>
  <si>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</si>
  <si>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</si>
  <si>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</si>
  <si>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</si>
  <si>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</si>
  <si>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</si>
  <si>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</si>
  <si>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</si>
  <si>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</si>
  <si>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</si>
  <si>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</si>
  <si>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</si>
  <si>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</si>
  <si>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</si>
  <si>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</si>
  <si>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</si>
  <si>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</si>
  <si>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</si>
  <si>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</si>
  <si>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</si>
  <si>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</si>
  <si>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</si>
  <si>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</si>
  <si>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</si>
  <si>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</si>
  <si>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</si>
  <si>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</si>
  <si>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</si>
  <si>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</si>
  <si>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</si>
  <si>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</si>
  <si>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</si>
  <si>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</si>
  <si>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</si>
  <si>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</si>
  <si>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</si>
  <si>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</si>
  <si>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</si>
  <si>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</si>
  <si>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</si>
  <si>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</si>
  <si>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 xml:space="preserve"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</si>
  <si>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</si>
  <si>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</si>
  <si>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</si>
  <si>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rFont val="Albertus Medium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</si>
  <si>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B8-14.  Case 600 Annual Transmitted Solar Radiation - Unshaded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</si>
  <si>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r>
      <t>Table B8-15.  Case 600 Annual Transmitted Solar Radiation - Shaded (kWh/m</t>
    </r>
    <r>
      <rPr>
        <rFont val="Arial"/>
        <family val="2"/>
        <b val="1"/>
        <sz val="12"/>
        <vertAlign val="superscript"/>
      </rPr>
      <t>2</t>
    </r>
    <r>
      <rPr>
        <rFont val="Arial"/>
        <family val="2"/>
        <b val="1"/>
        <sz val="1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</si>
  <si>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</si>
  <si>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</si>
  <si>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</si>
  <si>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</si>
  <si>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</si>
  <si>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</si>
  <si>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</si>
  <si>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</si>
  <si>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</si>
  <si>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</si>
  <si>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</si>
  <si>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</si>
  <si>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</si>
  <si>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 xml:space="preserve">270-220
Heating
South
Windows</t>
  </si>
  <si>
    <t xml:space="preserve">250-220
Heating
Ext Solar
Absorptance</t>
  </si>
  <si>
    <t xml:space="preserve">270-220
Cooling
South
Windows</t>
  </si>
  <si>
    <t xml:space="preserve">250-220
Heating
Ext Solar
Absorpance</t>
  </si>
  <si>
    <t xml:space="preserve">250-220
Cooling
Ext Solar
Absorpance</t>
  </si>
  <si>
    <t xml:space="preserve">620-600 
Low Mass, Heating
E&amp;W Orientation</t>
  </si>
  <si>
    <t xml:space="preserve">630-620 
Low Mass, Heating
E&amp;W Shade</t>
  </si>
  <si>
    <t xml:space="preserve">620-600 
Low Mass, Cooling
E&amp;W Orientation</t>
  </si>
  <si>
    <t xml:space="preserve">630-620 
Low Mass, Cooling
E&amp;W Shade</t>
  </si>
  <si>
    <t xml:space="preserve">920-900 
High Mass, Heating
E&amp;W Orientation</t>
  </si>
  <si>
    <t xml:space="preserve">930-920 
High Mass, Heating
E&amp;W Shade</t>
  </si>
  <si>
    <t xml:space="preserve">920-900 
High Mass, Cooling
E&amp;W Orientation</t>
  </si>
  <si>
    <t xml:space="preserve">930-920 
High Mass, Cooling
E&amp;W Shade</t>
  </si>
  <si>
    <t xml:space="preserve">300-270
Heating
E&amp;W Windows</t>
  </si>
  <si>
    <t xml:space="preserve">310-300
Heating
E&amp;W Shading</t>
  </si>
  <si>
    <t xml:space="preserve">300-270
Cooling
E&amp;W Windows</t>
  </si>
  <si>
    <t xml:space="preserve">310-300
Cooling
E&amp;W Shading</t>
  </si>
  <si>
    <t xml:space="preserve">300-270
E&amp;W Windows</t>
  </si>
  <si>
    <t xml:space="preserve">310-300
E&amp;W Shading</t>
  </si>
  <si>
    <t xml:space="preserve">920-620
Mass, Heating 
w/ E&amp;W Window</t>
  </si>
  <si>
    <t xml:space="preserve">930-630
Mass,  Heating
w/ E&amp;W Shade</t>
  </si>
  <si>
    <t xml:space="preserve">920-620
Mass, Cooling
w/ E&amp;W Window</t>
  </si>
  <si>
    <t xml:space="preserve">930-630
Mass, Cooling
w/ E&amp;W Shade</t>
  </si>
  <si>
    <t xml:space="preserve">920-620
Mass, Heating
w/ E&amp;W Window</t>
  </si>
  <si>
    <t xml:space="preserve"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</si>
  <si>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</si>
  <si>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</si>
  <si>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</si>
  <si>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</si>
  <si>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</si>
  <si>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</si>
  <si>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</si>
  <si>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</si>
  <si>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</si>
  <si>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</si>
  <si>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</si>
  <si>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</si>
  <si>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</si>
  <si>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</si>
  <si>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</si>
  <si>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</si>
  <si>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</si>
  <si>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</si>
  <si>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</si>
  <si>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</si>
  <si>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</si>
  <si>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</si>
  <si>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</si>
  <si>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</si>
  <si>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</si>
  <si>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</si>
  <si>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</si>
  <si>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</si>
  <si>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</si>
  <si>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</si>
  <si>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</si>
  <si>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</si>
  <si>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</si>
  <si>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</si>
  <si>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</si>
  <si>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</si>
  <si>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</si>
  <si>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</si>
  <si>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</si>
  <si>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</si>
  <si>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</si>
  <si>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</si>
  <si>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</si>
  <si>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</si>
  <si>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</si>
  <si>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</si>
  <si>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</si>
  <si>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</si>
  <si>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 xml:space="preserve">940-640
Mass, Cooling
w/ Heating Setback</t>
  </si>
  <si>
    <t>BESTEST Indepth South Window Delta Annual Cooling and Heating</t>
  </si>
  <si>
    <t xml:space="preserve">900-800
High Mass, Heating
S. Window</t>
  </si>
  <si>
    <t xml:space="preserve">900-800
High Mass, Cooling
S. Window</t>
  </si>
  <si>
    <t>940 Case 900 with Htg Temp. Setback</t>
  </si>
  <si>
    <t xml:space="preserve"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</si>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</sst>
</file>

<file path=xl/styles.xml><?xml version="1.0" encoding="utf-8"?>
<styleSheet xmlns="http://schemas.openxmlformats.org/spreadsheetml/2006/main">
  <numFmts count="12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</numFmts>
  <fonts count="29">
    <font>
      <name val="Arial"/>
      <family val="2"/>
      <sz val="12"/>
    </font>
    <font>
      <name val="Arial"/>
      <family val="2"/>
      <sz val="10"/>
    </font>
    <font>
      <name val="Arial"/>
      <family val="2"/>
      <sz val="10"/>
    </font>
    <font>
      <name val="Helv"/>
      <sz val="12"/>
    </font>
    <font>
      <name val="Courier"/>
      <family val="3"/>
      <sz val="10"/>
    </font>
    <font>
      <name val="Courier"/>
      <family val="3"/>
      <sz val="10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color indexed="12"/>
      <sz val="12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12"/>
    </font>
    <font>
      <name val="SWISS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color indexed="10"/>
      <sz val="10"/>
    </font>
    <font>
      <name val="Arial"/>
      <family val="2"/>
      <sz val="10"/>
    </font>
    <font>
      <name val="Arial"/>
      <family val="2"/>
      <sz val="10"/>
      <vertAlign val="superscript"/>
    </font>
    <font>
      <name val="Arial"/>
      <family val="2"/>
      <b val="1"/>
      <color indexed="8"/>
      <sz val="10"/>
    </font>
    <font>
      <name val="Arial"/>
      <family val="2"/>
      <color indexed="12"/>
      <sz val="12"/>
    </font>
    <font>
      <name val="SWISS"/>
      <sz val="12"/>
    </font>
    <font>
      <name val="Times New Roman"/>
      <family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Times New Roman"/>
      <family val="1"/>
      <sz val="10"/>
      <vertAlign val="superscript"/>
    </font>
    <font>
      <name val="SWISS"/>
      <b val="1"/>
      <sz val="16"/>
    </font>
    <font>
      <name val="Albertus Medium"/>
      <family val="2"/>
      <b val="1"/>
      <sz val="12"/>
      <vertAlign val="superscript"/>
    </font>
    <font>
      <name val="Arial"/>
      <family val="2"/>
      <b val="1"/>
      <sz val="12"/>
      <vertAlign val="superscript"/>
    </font>
    <font>
      <name val="Arial"/>
      <family val="2"/>
      <color rgb="FF000000"/>
      <sz val="10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</cellStyleXfs>
  <cellXfs count="50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false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false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false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false"/>
    </xf>
    <xf numFmtId="0" fontId="19" fillId="0" borderId="0" xfId="4" applyFont="1" applyProtection="1">
      <protection locked="false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false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</cellXfs>
  <cellStyles count="7">
    <cellStyle name="Comma 2" xfId="1"/>
    <cellStyle name="Normal" xfId="0" builtinId="0"/>
    <cellStyle name="Normal 2" xfId="2"/>
    <cellStyle name="Normal_RESULTS1" xfId="3"/>
    <cellStyle name="Normal_Sec5-2out" xfId="4"/>
    <cellStyle name="Normal_Std140 HVAC-NewResultsComparison-Rev20070621-EnergyPlus200" xfId="5"/>
    <cellStyle name="Normal_Std140 HVAC-NewResultsComparison-Rev20070621-EnergyPlus200 2" xfId="6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19" Type="http://schemas.openxmlformats.org/officeDocument/2006/relationships/chartsheet" Target="chartsheets/sheet2.xml"/><Relationship Id="rId20" Type="http://schemas.openxmlformats.org/officeDocument/2006/relationships/chartsheet" Target="chartsheets/sheet3.xml"/><Relationship Id="rId21" Type="http://schemas.openxmlformats.org/officeDocument/2006/relationships/chartsheet" Target="chartsheets/sheet4.xml"/><Relationship Id="rId22" Type="http://schemas.openxmlformats.org/officeDocument/2006/relationships/chartsheet" Target="chartsheets/sheet5.xml"/><Relationship Id="rId23" Type="http://schemas.openxmlformats.org/officeDocument/2006/relationships/chartsheet" Target="chartsheets/sheet6.xml"/><Relationship Id="rId24" Type="http://schemas.openxmlformats.org/officeDocument/2006/relationships/chartsheet" Target="chartsheets/sheet7.xml"/><Relationship Id="rId25" Type="http://schemas.openxmlformats.org/officeDocument/2006/relationships/chartsheet" Target="chartsheets/sheet8.xml"/><Relationship Id="rId26" Type="http://schemas.openxmlformats.org/officeDocument/2006/relationships/chartsheet" Target="chartsheets/sheet9.xml"/><Relationship Id="rId27" Type="http://schemas.openxmlformats.org/officeDocument/2006/relationships/chartsheet" Target="chartsheets/sheet10.xml"/><Relationship Id="rId28" Type="http://schemas.openxmlformats.org/officeDocument/2006/relationships/chartsheet" Target="chartsheets/sheet11.xml"/><Relationship Id="rId29" Type="http://schemas.openxmlformats.org/officeDocument/2006/relationships/chartsheet" Target="chartsheets/sheet12.xml"/><Relationship Id="rId30" Type="http://schemas.openxmlformats.org/officeDocument/2006/relationships/chartsheet" Target="chartsheets/sheet13.xml"/><Relationship Id="rId31" Type="http://schemas.openxmlformats.org/officeDocument/2006/relationships/chartsheet" Target="chartsheets/sheet14.xml"/><Relationship Id="rId32" Type="http://schemas.openxmlformats.org/officeDocument/2006/relationships/chartsheet" Target="chartsheets/sheet15.xml"/><Relationship Id="rId33" Type="http://schemas.openxmlformats.org/officeDocument/2006/relationships/chartsheet" Target="chartsheets/sheet16.xml"/><Relationship Id="rId34" Type="http://schemas.openxmlformats.org/officeDocument/2006/relationships/chartsheet" Target="chartsheets/sheet17.xml"/><Relationship Id="rId35" Type="http://schemas.openxmlformats.org/officeDocument/2006/relationships/chartsheet" Target="chartsheets/sheet18.xml"/><Relationship Id="rId36" Type="http://schemas.openxmlformats.org/officeDocument/2006/relationships/chartsheet" Target="chartsheets/sheet19.xml"/><Relationship Id="rId37" Type="http://schemas.openxmlformats.org/officeDocument/2006/relationships/chartsheet" Target="chartsheets/sheet20.xml"/><Relationship Id="rId38" Type="http://schemas.openxmlformats.org/officeDocument/2006/relationships/chartsheet" Target="chartsheets/sheet21.xml"/><Relationship Id="rId39" Type="http://schemas.openxmlformats.org/officeDocument/2006/relationships/chartsheet" Target="chartsheets/sheet22.xml"/><Relationship Id="rId40" Type="http://schemas.openxmlformats.org/officeDocument/2006/relationships/chartsheet" Target="chartsheets/sheet23.xml"/><Relationship Id="rId41" Type="http://schemas.openxmlformats.org/officeDocument/2006/relationships/chartsheet" Target="chartsheets/sheet24.xml"/><Relationship Id="rId42" Type="http://schemas.openxmlformats.org/officeDocument/2006/relationships/chartsheet" Target="chartsheets/sheet25.xml"/><Relationship Id="rId43" Type="http://schemas.openxmlformats.org/officeDocument/2006/relationships/chartsheet" Target="chartsheets/sheet26.xml"/><Relationship Id="rId44" Type="http://schemas.openxmlformats.org/officeDocument/2006/relationships/chartsheet" Target="chartsheets/sheet27.xml"/><Relationship Id="rId45" Type="http://schemas.openxmlformats.org/officeDocument/2006/relationships/chartsheet" Target="chartsheets/sheet28.xml"/><Relationship Id="rId46" Type="http://schemas.openxmlformats.org/officeDocument/2006/relationships/chartsheet" Target="chartsheets/sheet29.xml"/><Relationship Id="rId47" Type="http://schemas.openxmlformats.org/officeDocument/2006/relationships/chartsheet" Target="chartsheets/sheet30.xml"/><Relationship Id="rId48" Type="http://schemas.openxmlformats.org/officeDocument/2006/relationships/chartsheet" Target="chartsheets/sheet31.xml"/><Relationship Id="rId49" Type="http://schemas.openxmlformats.org/officeDocument/2006/relationships/chartsheet" Target="chartsheets/sheet32.xml"/><Relationship Id="rId50" Type="http://schemas.openxmlformats.org/officeDocument/2006/relationships/chartsheet" Target="chartsheets/sheet33.xml"/><Relationship Id="rId51" Type="http://schemas.openxmlformats.org/officeDocument/2006/relationships/chartsheet" Target="chartsheets/sheet34.xml"/><Relationship Id="rId52" Type="http://schemas.openxmlformats.org/officeDocument/2006/relationships/chartsheet" Target="chartsheets/sheet35.xml"/><Relationship Id="rId53" Type="http://schemas.openxmlformats.org/officeDocument/2006/relationships/chartsheet" Target="chartsheets/sheet36.xml"/><Relationship Id="rId54" Type="http://schemas.openxmlformats.org/officeDocument/2006/relationships/chartsheet" Target="chartsheets/sheet37.xml"/><Relationship Id="rId55" Type="http://schemas.openxmlformats.org/officeDocument/2006/relationships/chartsheet" Target="chartsheets/sheet38.xml"/><Relationship Id="rId56" Type="http://schemas.openxmlformats.org/officeDocument/2006/relationships/chartsheet" Target="chartsheets/sheet39.xml"/><Relationship Id="rId57" Type="http://schemas.openxmlformats.org/officeDocument/2006/relationships/chartsheet" Target="chartsheets/sheet40.xml"/><Relationship Id="rId58" Type="http://schemas.openxmlformats.org/officeDocument/2006/relationships/chartsheet" Target="chartsheets/sheet41.xml"/><Relationship Id="rId59" Type="http://schemas.openxmlformats.org/officeDocument/2006/relationships/chartsheet" Target="chartsheets/sheet42.xml"/><Relationship Id="rId60" Type="http://schemas.openxmlformats.org/officeDocument/2006/relationships/chartsheet" Target="chartsheets/sheet43.xml"/><Relationship Id="rId61" Type="http://schemas.openxmlformats.org/officeDocument/2006/relationships/chartsheet" Target="chartsheets/sheet44.xml"/><Relationship Id="rId62" Type="http://schemas.openxmlformats.org/officeDocument/2006/relationships/chartsheet" Target="chartsheets/sheet45.xml"/><Relationship Id="rId63" Type="http://schemas.openxmlformats.org/officeDocument/2006/relationships/chartsheet" Target="chartsheets/sheet46.xml"/><Relationship Id="rId64" Type="http://schemas.openxmlformats.org/officeDocument/2006/relationships/chartsheet" Target="chartsheets/sheet47.xml"/><Relationship Id="rId65" Type="http://schemas.openxmlformats.org/officeDocument/2006/relationships/chartsheet" Target="chartsheets/sheet48.xml"/><Relationship Id="rId66" Type="http://schemas.openxmlformats.org/officeDocument/2006/relationships/chartsheet" Target="chartsheets/sheet49.xml"/><Relationship Id="rId67" Type="http://schemas.openxmlformats.org/officeDocument/2006/relationships/chartsheet" Target="chartsheets/sheet50.xml"/><Relationship Id="rId68" Type="http://schemas.openxmlformats.org/officeDocument/2006/relationships/chartsheet" Target="chartsheets/sheet51.xml"/><Relationship Id="rId69" Type="http://schemas.openxmlformats.org/officeDocument/2006/relationships/chartsheet" Target="chartsheets/sheet52.xml"/><Relationship Id="rId70" Type="http://schemas.openxmlformats.org/officeDocument/2006/relationships/chartsheet" Target="chartsheets/sheet53.xml"/><Relationship Id="rId71" Type="http://schemas.openxmlformats.org/officeDocument/2006/relationships/chartsheet" Target="chartsheets/sheet54.xml"/><Relationship Id="rId72" Type="http://schemas.openxmlformats.org/officeDocument/2006/relationships/chartsheet" Target="chartsheets/sheet55.xml"/><Relationship Id="rId73" Type="http://schemas.openxmlformats.org/officeDocument/2006/relationships/chartsheet" Target="chartsheets/sheet56.xml"/><Relationship Id="rId74" Type="http://schemas.openxmlformats.org/officeDocument/2006/relationships/chartsheet" Target="chartsheets/sheet57.xml"/><Relationship Id="rId75" Type="http://schemas.openxmlformats.org/officeDocument/2006/relationships/chartsheet" Target="chartsheets/sheet58.xml"/><Relationship Id="rId76" Type="http://schemas.openxmlformats.org/officeDocument/2006/relationships/chartsheet" Target="chartsheets/sheet59.xml"/><Relationship Id="rId77" Type="http://schemas.openxmlformats.org/officeDocument/2006/relationships/worksheet" Target="worksheets/sheet14.xml"/><Relationship Id="rId78" Type="http://schemas.openxmlformats.org/officeDocument/2006/relationships/worksheet" Target="worksheets/sheet15.xml"/><Relationship Id="rId79" Type="http://schemas.openxmlformats.org/officeDocument/2006/relationships/worksheet" Target="worksheets/sheet16.xml"/><Relationship Id="rId80" Type="http://schemas.openxmlformats.org/officeDocument/2006/relationships/worksheet" Target="worksheets/sheet17.xml"/><Relationship Id="rId81" Type="http://schemas.openxmlformats.org/officeDocument/2006/relationships/worksheet" Target="worksheets/sheet18.xml"/><Relationship Id="rId82" Type="http://schemas.openxmlformats.org/officeDocument/2006/relationships/worksheet" Target="worksheets/sheet19.xml"/><Relationship Id="rId83" Type="http://schemas.openxmlformats.org/officeDocument/2006/relationships/worksheet" Target="worksheets/sheet20.xml"/><Relationship Id="rId84" Type="http://schemas.openxmlformats.org/officeDocument/2006/relationships/worksheet" Target="worksheets/sheet21.xml"/><Relationship Id="rId85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5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6.xml"/></Relationships>

</file>

<file path=xl/charts/_rels/chart5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8.xml"/></Relationships>

</file>

<file path=xl/charts/_rels/chart5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0.xml"/></Relationships>

</file>

<file path=xl/charts/_rels/chart5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2.xml"/></Relationships>

</file>

<file path=xl/charts/_rels/chart5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4.xml"/></Relationships>

</file>

<file path=xl/charts/_rels/chart5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6.xml"/></Relationships>

</file>

<file path=xl/charts/_rels/chart5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18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59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03179392"/>
        <c:axId val="103180928"/>
      </c:barChart>
      <c:catAx>
        <c:axId val="1031793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80928"/>
        <c:crosses val="autoZero"/>
        <c:auto val="1"/>
        <c:lblAlgn val="ctr"/>
        <c:lblOffset val="100"/>
        <c:tickLblSkip val="1"/>
        <c:tickMarkSkip val="1"/>
      </c:catAx>
      <c:valAx>
        <c:axId val="10318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179392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28"/>
          <c:y val="0.93265922510094068"/>
          <c:w val="0.73831630646613122"/>
          <c:h val="6.2996236400303204E-2"/>
        </c:manualLayout>
      </c:layout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460544"/>
        <c:axId val="48462080"/>
      </c:barChart>
      <c:catAx>
        <c:axId val="48460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2080"/>
        <c:crosses val="autoZero"/>
        <c:auto val="1"/>
        <c:lblAlgn val="ctr"/>
        <c:lblOffset val="100"/>
        <c:tickLblSkip val="1"/>
        <c:tickMarkSkip val="1"/>
      </c:catAx>
      <c:valAx>
        <c:axId val="48462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46054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126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14814196349465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548096"/>
        <c:axId val="48365568"/>
      </c:barChart>
      <c:catAx>
        <c:axId val="48548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65568"/>
        <c:crosses val="autoZero"/>
        <c:auto val="1"/>
        <c:lblAlgn val="ctr"/>
        <c:lblOffset val="100"/>
        <c:tickLblSkip val="1"/>
        <c:tickMarkSkip val="1"/>
      </c:catAx>
      <c:valAx>
        <c:axId val="48365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0132560917651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71"/>
          <c:y val="0.93247168736860619"/>
          <c:w val="0.77185186479880974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609920"/>
        <c:axId val="48636288"/>
      </c:barChart>
      <c:catAx>
        <c:axId val="486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6288"/>
        <c:crosses val="autoZero"/>
        <c:auto val="1"/>
        <c:lblAlgn val="ctr"/>
        <c:lblOffset val="100"/>
        <c:tickLblSkip val="1"/>
        <c:tickMarkSkip val="1"/>
      </c:catAx>
      <c:valAx>
        <c:axId val="4863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0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4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4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983040"/>
        <c:axId val="49005312"/>
      </c:barChart>
      <c:catAx>
        <c:axId val="48983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005312"/>
        <c:crosses val="autoZero"/>
        <c:auto val="1"/>
        <c:lblAlgn val="ctr"/>
        <c:lblOffset val="100"/>
        <c:tickLblSkip val="1"/>
        <c:tickMarkSkip val="1"/>
      </c:catAx>
      <c:valAx>
        <c:axId val="4900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83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057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71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8905600"/>
        <c:axId val="48923776"/>
      </c:barChart>
      <c:catAx>
        <c:axId val="48905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23776"/>
        <c:crosses val="autoZero"/>
        <c:auto val="1"/>
        <c:lblAlgn val="ctr"/>
        <c:lblOffset val="100"/>
        <c:tickLblSkip val="1"/>
        <c:tickMarkSkip val="1"/>
      </c:catAx>
      <c:valAx>
        <c:axId val="48923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087004662753208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90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32"/>
          <c:y val="0.93265922510094068"/>
          <c:w val="0.7708673652197470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8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119232"/>
        <c:axId val="49120768"/>
      </c:barChart>
      <c:catAx>
        <c:axId val="49119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20768"/>
        <c:crossesAt val="0"/>
        <c:auto val="1"/>
        <c:lblAlgn val="ctr"/>
        <c:lblOffset val="100"/>
        <c:tickLblSkip val="1"/>
        <c:tickMarkSkip val="1"/>
      </c:catAx>
      <c:valAx>
        <c:axId val="49120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210457583503548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11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776"/>
          <c:y val="0.93265922510094068"/>
          <c:w val="0.7605102525336390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49329280"/>
        <c:axId val="49330816"/>
      </c:barChart>
      <c:catAx>
        <c:axId val="49329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30816"/>
        <c:crosses val="autoZero"/>
        <c:auto val="1"/>
        <c:lblAlgn val="ctr"/>
        <c:lblOffset val="100"/>
        <c:tickLblSkip val="1"/>
        <c:tickMarkSkip val="1"/>
      </c:catAx>
      <c:valAx>
        <c:axId val="4933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1940193446455434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329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420544"/>
        <c:axId val="49446912"/>
      </c:barChart>
      <c:catAx>
        <c:axId val="494205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46912"/>
        <c:crosses val="autoZero"/>
        <c:auto val="1"/>
        <c:lblAlgn val="ctr"/>
        <c:lblOffset val="100"/>
        <c:tickLblSkip val="1"/>
        <c:tickMarkSkip val="1"/>
      </c:catAx>
      <c:valAx>
        <c:axId val="49446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42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798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8761856"/>
        <c:axId val="48792320"/>
      </c:barChart>
      <c:catAx>
        <c:axId val="4876185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92320"/>
        <c:crosses val="autoZero"/>
        <c:auto val="1"/>
        <c:lblAlgn val="ctr"/>
        <c:lblOffset val="100"/>
        <c:tickLblSkip val="1"/>
        <c:tickMarkSkip val="1"/>
      </c:catAx>
      <c:valAx>
        <c:axId val="48792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761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31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13536"/>
        <c:axId val="49715072"/>
      </c:barChart>
      <c:catAx>
        <c:axId val="497135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5072"/>
        <c:crosses val="autoZero"/>
        <c:auto val="1"/>
        <c:lblAlgn val="ctr"/>
        <c:lblOffset val="100"/>
        <c:tickLblSkip val="1"/>
        <c:tickMarkSkip val="1"/>
      </c:catAx>
      <c:valAx>
        <c:axId val="4971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1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9"/>
          <c:y val="0.93265922510094068"/>
          <c:w val="0.7590306483609636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157760"/>
        <c:axId val="107159552"/>
      </c:barChart>
      <c:catAx>
        <c:axId val="1071577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9552"/>
        <c:crosses val="autoZero"/>
        <c:auto val="1"/>
        <c:lblAlgn val="ctr"/>
        <c:lblOffset val="100"/>
        <c:tickLblSkip val="1"/>
        <c:tickMarkSkip val="1"/>
      </c:catAx>
      <c:valAx>
        <c:axId val="107159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157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19"/>
          <c:y val="0.93265922510094068"/>
          <c:w val="0.733877610470722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791744"/>
        <c:axId val="49793280"/>
      </c:barChart>
      <c:catAx>
        <c:axId val="497917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3280"/>
        <c:crosses val="autoZero"/>
        <c:auto val="1"/>
        <c:lblAlgn val="ctr"/>
        <c:lblOffset val="100"/>
        <c:tickLblSkip val="1"/>
        <c:tickMarkSkip val="1"/>
      </c:catAx>
      <c:valAx>
        <c:axId val="497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79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853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862144"/>
        <c:axId val="49863680"/>
      </c:barChart>
      <c:catAx>
        <c:axId val="4986214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3680"/>
        <c:crosses val="autoZero"/>
        <c:auto val="1"/>
        <c:lblAlgn val="ctr"/>
        <c:lblOffset val="100"/>
        <c:tickLblSkip val="1"/>
        <c:tickMarkSkip val="1"/>
      </c:catAx>
      <c:valAx>
        <c:axId val="49863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862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186"/>
          <c:y val="0.93265922510094068"/>
          <c:w val="0.73831222817458575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07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74752"/>
        <c:axId val="50076288"/>
      </c:barChart>
      <c:catAx>
        <c:axId val="5007475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6288"/>
        <c:crosses val="autoZero"/>
        <c:auto val="1"/>
        <c:lblAlgn val="ctr"/>
        <c:lblOffset val="100"/>
        <c:tickLblSkip val="1"/>
        <c:tickMarkSkip val="1"/>
      </c:catAx>
      <c:valAx>
        <c:axId val="5007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07475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42"/>
          <c:y val="0.92830903478011451"/>
          <c:w val="0.6717207185949710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157440"/>
        <c:axId val="50158976"/>
      </c:barChart>
      <c:catAx>
        <c:axId val="50157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8976"/>
        <c:crosses val="autoZero"/>
        <c:auto val="1"/>
        <c:lblAlgn val="ctr"/>
        <c:lblOffset val="100"/>
        <c:tickLblSkip val="1"/>
        <c:tickMarkSkip val="1"/>
      </c:catAx>
      <c:valAx>
        <c:axId val="50158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15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358144"/>
        <c:axId val="50359680"/>
      </c:barChart>
      <c:catAx>
        <c:axId val="50358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9680"/>
        <c:crosses val="autoZero"/>
        <c:auto val="1"/>
        <c:lblAlgn val="ctr"/>
        <c:lblOffset val="100"/>
        <c:tickLblSkip val="1"/>
        <c:tickMarkSkip val="1"/>
      </c:catAx>
      <c:valAx>
        <c:axId val="50359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358144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1"/>
          <c:y val="0.93265922510094068"/>
          <c:w val="0.7575510441882892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444928"/>
        <c:axId val="50459008"/>
      </c:barChart>
      <c:catAx>
        <c:axId val="5044492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59008"/>
        <c:crosses val="autoZero"/>
        <c:auto val="1"/>
        <c:lblAlgn val="ctr"/>
        <c:lblOffset val="100"/>
        <c:tickLblSkip val="1"/>
        <c:tickMarkSkip val="1"/>
      </c:catAx>
      <c:valAx>
        <c:axId val="50459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444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4591835842939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1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12639101189033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621440"/>
        <c:axId val="50635520"/>
      </c:barChart>
      <c:catAx>
        <c:axId val="506214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5520"/>
        <c:crosses val="autoZero"/>
        <c:auto val="1"/>
        <c:lblAlgn val="ctr"/>
        <c:lblOffset val="100"/>
        <c:tickLblSkip val="1"/>
        <c:tickMarkSkip val="1"/>
      </c:catAx>
      <c:valAx>
        <c:axId val="50635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35379977992176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2144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2"/>
          <c:y val="0.93247168736860619"/>
          <c:w val="0.75851853146547621"/>
          <c:h val="6.317178541915535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590080"/>
        <c:axId val="50591616"/>
      </c:barChart>
      <c:catAx>
        <c:axId val="5059008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1616"/>
        <c:crosses val="autoZero"/>
        <c:auto val="1"/>
        <c:lblAlgn val="ctr"/>
        <c:lblOffset val="100"/>
        <c:tickLblSkip val="1"/>
        <c:tickMarkSkip val="1"/>
      </c:catAx>
      <c:valAx>
        <c:axId val="50591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5900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782976"/>
        <c:axId val="50784512"/>
      </c:barChart>
      <c:catAx>
        <c:axId val="5078297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4512"/>
        <c:crosses val="autoZero"/>
        <c:auto val="1"/>
        <c:lblAlgn val="ctr"/>
        <c:lblOffset val="100"/>
        <c:tickLblSkip val="1"/>
        <c:tickMarkSkip val="1"/>
      </c:catAx>
      <c:valAx>
        <c:axId val="5078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82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694"/>
          <c:y val="0.93265922510094068"/>
          <c:w val="0.7560714400156143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083136"/>
        <c:axId val="51084672"/>
      </c:barChart>
      <c:catAx>
        <c:axId val="5108313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4672"/>
        <c:crosses val="autoZero"/>
        <c:auto val="1"/>
        <c:lblAlgn val="ctr"/>
        <c:lblOffset val="100"/>
        <c:tickLblSkip val="1"/>
        <c:tickMarkSkip val="1"/>
      </c:catAx>
      <c:valAx>
        <c:axId val="51084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993483277885567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3265922510094068"/>
          <c:w val="0.7679081568743978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94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35680"/>
        <c:axId val="107337216"/>
      </c:barChart>
      <c:catAx>
        <c:axId val="1073356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7216"/>
        <c:crosses val="autoZero"/>
        <c:auto val="1"/>
        <c:lblAlgn val="ctr"/>
        <c:lblOffset val="100"/>
        <c:tickLblSkip val="1"/>
        <c:tickMarkSkip val="1"/>
      </c:catAx>
      <c:valAx>
        <c:axId val="107337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2868411024478417"/>
            </c:manualLayout>
          </c:layout>
          <c:spPr>
            <a:noFill/>
            <a:ln w="25400">
              <a:noFill/>
            </a:ln>
          </c:spPr>
        </c:title>
        <c:numFmt formatCode="0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35680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289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4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218688"/>
        <c:axId val="51228672"/>
      </c:barChart>
      <c:catAx>
        <c:axId val="5121868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28672"/>
        <c:crosses val="autoZero"/>
        <c:auto val="1"/>
        <c:lblAlgn val="ctr"/>
        <c:lblOffset val="100"/>
        <c:tickLblSkip val="1"/>
        <c:tickMarkSkip val="1"/>
      </c:catAx>
      <c:valAx>
        <c:axId val="51228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09190633389426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21868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1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49597824"/>
        <c:axId val="49607808"/>
      </c:barChart>
      <c:catAx>
        <c:axId val="4959782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607808"/>
        <c:crosses val="autoZero"/>
        <c:auto val="1"/>
        <c:lblAlgn val="ctr"/>
        <c:lblOffset val="100"/>
        <c:tickLblSkip val="1"/>
        <c:tickMarkSkip val="1"/>
      </c:catAx>
      <c:valAx>
        <c:axId val="4960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79718093965826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597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44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1372032"/>
        <c:axId val="51373568"/>
      </c:barChart>
      <c:catAx>
        <c:axId val="513720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3568"/>
        <c:crosses val="autoZero"/>
        <c:auto val="1"/>
        <c:lblAlgn val="ctr"/>
        <c:lblOffset val="100"/>
        <c:tickLblSkip val="1"/>
        <c:tickMarkSkip val="1"/>
      </c:catAx>
      <c:valAx>
        <c:axId val="5137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254"/>
          <c:y val="0.93265922510094068"/>
          <c:w val="0.7664258726815649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483776"/>
        <c:axId val="51485312"/>
      </c:barChart>
      <c:catAx>
        <c:axId val="514837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5312"/>
        <c:crosses val="autoZero"/>
        <c:auto val="1"/>
        <c:lblAlgn val="ctr"/>
        <c:lblOffset val="100"/>
        <c:tickLblSkip val="1"/>
        <c:tickMarkSkip val="1"/>
      </c:catAx>
      <c:valAx>
        <c:axId val="5148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77325917457708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8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89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215168"/>
        <c:axId val="50237440"/>
      </c:barChart>
      <c:catAx>
        <c:axId val="502151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37440"/>
        <c:crosses val="autoZero"/>
        <c:auto val="1"/>
        <c:lblAlgn val="ctr"/>
        <c:lblOffset val="100"/>
        <c:tickLblSkip val="1"/>
        <c:tickMarkSkip val="1"/>
      </c:catAx>
      <c:valAx>
        <c:axId val="50237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69058843174784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215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69966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149440"/>
        <c:axId val="51528064"/>
      </c:barChart>
      <c:catAx>
        <c:axId val="51149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528064"/>
        <c:crosses val="autoZero"/>
        <c:auto val="1"/>
        <c:lblAlgn val="ctr"/>
        <c:lblOffset val="100"/>
        <c:tickLblSkip val="1"/>
        <c:tickMarkSkip val="1"/>
      </c:catAx>
      <c:valAx>
        <c:axId val="51528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7275864578917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149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723445224174951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1031040"/>
        <c:axId val="51036928"/>
      </c:barChart>
      <c:catAx>
        <c:axId val="510310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6928"/>
        <c:crosses val="autoZero"/>
        <c:auto val="1"/>
        <c:lblAlgn val="ctr"/>
        <c:lblOffset val="100"/>
        <c:tickLblSkip val="1"/>
        <c:tickMarkSkip val="1"/>
      </c:catAx>
      <c:valAx>
        <c:axId val="51036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64493284179608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03104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55"/>
          <c:y val="0.93265922510094068"/>
          <c:w val="0.7782653860831217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054656"/>
        <c:axId val="52064640"/>
      </c:barChart>
      <c:catAx>
        <c:axId val="520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4640"/>
        <c:crosses val="autoZero"/>
        <c:auto val="1"/>
        <c:lblAlgn val="ctr"/>
        <c:lblOffset val="100"/>
        <c:tickLblSkip val="1"/>
        <c:tickMarkSkip val="1"/>
      </c:catAx>
      <c:valAx>
        <c:axId val="5206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4469949005150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54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884"/>
          <c:y val="0.87610675093019574"/>
          <c:w val="0.6613574302102363"/>
          <c:h val="6.952152188154296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40761454573481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168960"/>
        <c:axId val="52178944"/>
      </c:barChart>
      <c:catAx>
        <c:axId val="52168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78944"/>
        <c:crosses val="autoZero"/>
        <c:auto val="1"/>
        <c:lblAlgn val="ctr"/>
        <c:lblOffset val="100"/>
        <c:tickLblSkip val="1"/>
        <c:tickMarkSkip val="1"/>
      </c:catAx>
      <c:valAx>
        <c:axId val="52178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736434128441937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8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48"/>
          <c:y val="0.87610675093019574"/>
          <c:w val="0.6302823634282118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314880"/>
        <c:axId val="52316800"/>
      </c:barChart>
      <c:catAx>
        <c:axId val="523148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6800"/>
        <c:crosses val="autoZero"/>
        <c:auto val="1"/>
        <c:lblAlgn val="ctr"/>
        <c:lblOffset val="100"/>
        <c:tickLblSkip val="1"/>
        <c:tickMarkSkip val="1"/>
      </c:catAx>
      <c:valAx>
        <c:axId val="52316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9098577196613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1488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786"/>
          <c:y val="0.94990002269292195"/>
          <c:w val="0.78418368625120527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454848"/>
        <c:axId val="107456384"/>
      </c:barChart>
      <c:catAx>
        <c:axId val="107454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6384"/>
        <c:crosses val="autoZero"/>
        <c:auto val="1"/>
        <c:lblAlgn val="ctr"/>
        <c:lblOffset val="100"/>
        <c:tickLblSkip val="1"/>
        <c:tickMarkSkip val="1"/>
      </c:catAx>
      <c:valAx>
        <c:axId val="1074563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203936579705702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54848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39"/>
          <c:y val="0.93265922510094068"/>
          <c:w val="0.7516326274975898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2416512"/>
        <c:axId val="52418048"/>
      </c:barChart>
      <c:catAx>
        <c:axId val="524165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8048"/>
        <c:crosses val="autoZero"/>
        <c:auto val="1"/>
        <c:lblAlgn val="ctr"/>
        <c:lblOffset val="100"/>
        <c:tickLblSkip val="1"/>
        <c:tickMarkSkip val="1"/>
      </c:catAx>
      <c:valAx>
        <c:axId val="52418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400833215587040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651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23"/>
          <c:y val="0.94990002269292195"/>
          <c:w val="0.782704082078530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0976640"/>
        <c:axId val="50978176"/>
      </c:barChart>
      <c:catAx>
        <c:axId val="5097664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8176"/>
        <c:crosses val="autoZero"/>
        <c:auto val="1"/>
        <c:lblAlgn val="ctr"/>
        <c:lblOffset val="100"/>
        <c:tickLblSkip val="1"/>
        <c:tickMarkSkip val="1"/>
      </c:catAx>
      <c:valAx>
        <c:axId val="50978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976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494894852904793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</c:numCache>
            </c:numRef>
          </c:val>
        </c:ser>
        <c:axId val="52670464"/>
        <c:axId val="52672000"/>
      </c:barChart>
      <c:catAx>
        <c:axId val="5267046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2000"/>
        <c:crosses val="autoZero"/>
        <c:auto val="1"/>
        <c:lblAlgn val="ctr"/>
        <c:lblOffset val="100"/>
        <c:tickLblSkip val="1"/>
        <c:tickMarkSkip val="1"/>
      </c:catAx>
      <c:valAx>
        <c:axId val="52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3659220819257313"/>
            </c:manualLayout>
          </c:layout>
          <c:spPr>
            <a:noFill/>
            <a:ln w="25400">
              <a:noFill/>
            </a:ln>
          </c:spPr>
        </c:title>
        <c:numFmt formatCode="0.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7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784"/>
          <c:y val="0.94990002269292195"/>
          <c:w val="0.76790815687439784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8253564863770462"/>
          <c:h val="0.6385863594130665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704384"/>
        <c:axId val="52705920"/>
      </c:barChart>
      <c:catAx>
        <c:axId val="52704384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5920"/>
        <c:crosses val="autoZero"/>
        <c:auto val="1"/>
        <c:lblAlgn val="ctr"/>
        <c:lblOffset val="100"/>
        <c:tickLblSkip val="1"/>
        <c:tickMarkSkip val="1"/>
      </c:catAx>
      <c:valAx>
        <c:axId val="52705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057104811327635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0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062"/>
          <c:y val="0.87393165576978282"/>
          <c:w val="0.78418368625120527"/>
          <c:h val="6.517133156071641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1615232"/>
        <c:axId val="51616768"/>
      </c:barChart>
      <c:catAx>
        <c:axId val="51615232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6768"/>
        <c:crosses val="autoZero"/>
        <c:auto val="1"/>
        <c:lblAlgn val="ctr"/>
        <c:lblOffset val="100"/>
        <c:tickLblSkip val="1"/>
        <c:tickMarkSkip val="1"/>
      </c:catAx>
      <c:valAx>
        <c:axId val="51616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5344765427975677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615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2771088361100091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2999296"/>
        <c:axId val="53000832"/>
      </c:barChart>
      <c:catAx>
        <c:axId val="52999296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000832"/>
        <c:crosses val="autoZero"/>
        <c:auto val="1"/>
        <c:lblAlgn val="ctr"/>
        <c:lblOffset val="100"/>
        <c:tickLblSkip val="1"/>
        <c:tickMarkSkip val="1"/>
      </c:catAx>
      <c:valAx>
        <c:axId val="530008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0513331021224321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9296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34"/>
          <c:y val="0.86305617996771578"/>
          <c:w val="0.65543889699692093"/>
          <c:h val="6.2996236400303204E-2"/>
        </c:manualLayout>
      </c:layout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71455472633620642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2617600"/>
        <c:axId val="52619136"/>
      </c:barChart>
      <c:catAx>
        <c:axId val="5261760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9136"/>
        <c:crosses val="autoZero"/>
        <c:auto val="1"/>
        <c:lblAlgn val="ctr"/>
        <c:lblOffset val="100"/>
        <c:tickLblSkip val="1"/>
        <c:tickMarkSkip val="1"/>
      </c:catAx>
      <c:valAx>
        <c:axId val="52619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7511862403822688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1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6967"/>
          <c:y val="0.94990002269292195"/>
          <c:w val="0.77234696939242198"/>
          <c:h val="3.706619054347406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302784"/>
        <c:axId val="53304320"/>
      </c:barChart>
      <c:catAx>
        <c:axId val="53302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auto val="1"/>
        <c:lblAlgn val="ctr"/>
        <c:lblOffset val="100"/>
        <c:tickLblSkip val="1"/>
        <c:tickMarkSkip val="1"/>
      </c:catAx>
      <c:valAx>
        <c:axId val="53304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07829914409150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374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418624"/>
        <c:axId val="53428608"/>
      </c:barChart>
      <c:catAx>
        <c:axId val="534186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28608"/>
        <c:crosses val="autoZero"/>
        <c:auto val="1"/>
        <c:lblAlgn val="ctr"/>
        <c:lblOffset val="100"/>
        <c:tickLblSkip val="1"/>
        <c:tickMarkSkip val="1"/>
      </c:catAx>
      <c:valAx>
        <c:axId val="53428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99566265472933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418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398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3566464"/>
        <c:axId val="53576448"/>
      </c:barChart>
      <c:catAx>
        <c:axId val="535664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448"/>
        <c:crosses val="autoZero"/>
        <c:auto val="1"/>
        <c:lblAlgn val="ctr"/>
        <c:lblOffset val="100"/>
        <c:tickLblSkip val="1"/>
        <c:tickMarkSkip val="1"/>
      </c:catAx>
      <c:valAx>
        <c:axId val="535764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032643554139761"/>
            </c:manualLayout>
          </c:layout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6646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26"/>
          <c:y val="0.93265922510094068"/>
          <c:w val="0.7664254065911024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21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07356544"/>
        <c:axId val="107358080"/>
      </c:barChart>
      <c:catAx>
        <c:axId val="1073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8080"/>
        <c:crosses val="autoZero"/>
        <c:auto val="1"/>
        <c:lblAlgn val="ctr"/>
        <c:lblOffset val="100"/>
        <c:tickLblSkip val="1"/>
        <c:tickMarkSkip val="1"/>
      </c:catAx>
      <c:valAx>
        <c:axId val="1073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8777613646581288"/>
            </c:manualLayout>
          </c:layout>
          <c:spPr>
            <a:noFill/>
            <a:ln w="25400">
              <a:noFill/>
            </a:ln>
          </c:spPr>
        </c:title>
        <c:numFmt formatCode="0.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35654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31"/>
          <c:y val="0.93265922510094068"/>
          <c:w val="0.745714327329505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2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52440448"/>
        <c:axId val="52454528"/>
      </c:barChart>
      <c:catAx>
        <c:axId val="52440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54528"/>
        <c:crosses val="autoZero"/>
        <c:auto val="1"/>
        <c:lblAlgn val="ctr"/>
        <c:lblOffset val="100"/>
        <c:tickLblSkip val="1"/>
        <c:tickMarkSkip val="1"/>
      </c:catAx>
      <c:valAx>
        <c:axId val="52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94998993804409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4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52"/>
          <c:y val="0.93265922510094068"/>
          <c:w val="0.7767857819104466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0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2540160"/>
        <c:axId val="52541696"/>
      </c:barChart>
      <c:catAx>
        <c:axId val="52540160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1696"/>
        <c:crosses val="autoZero"/>
        <c:auto val="1"/>
        <c:lblAlgn val="ctr"/>
        <c:lblOffset val="100"/>
        <c:tickMarkSkip val="1"/>
      </c:catAx>
      <c:valAx>
        <c:axId val="5254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149212384341028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540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068"/>
          <c:w val="0.7797448737331816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76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20924415443175648"/>
          <c:w val="0.87998520162782123"/>
          <c:h val="0.6973139287442243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3191808"/>
        <c:axId val="53193344"/>
      </c:barChart>
      <c:catAx>
        <c:axId val="53191808"/>
        <c:scaling>
          <c:orientation val="minMax"/>
        </c:scaling>
        <c:axPos val="b"/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3344"/>
        <c:crosses val="autoZero"/>
        <c:auto val="1"/>
        <c:lblAlgn val="ctr"/>
        <c:lblOffset val="100"/>
        <c:tickMarkSkip val="1"/>
      </c:catAx>
      <c:valAx>
        <c:axId val="53193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2843405993500424"/>
            </c:manualLayout>
          </c:layout>
          <c:spPr>
            <a:noFill/>
            <a:ln w="25400">
              <a:noFill/>
            </a:ln>
          </c:spPr>
        </c:title>
        <c:numFmt formatCode="0_)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91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485"/>
          <c:y val="0.93265922510094068"/>
          <c:w val="0.77530617773777166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83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16922240348015224"/>
          <c:w val="0.88509064002959703"/>
          <c:h val="0.71123453777086987"/>
        </c:manualLayout>
      </c:layout>
      <c:scatterChart>
        <c:scatterStyle val="lineMarker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</c:numCache>
            </c:numRef>
          </c:yVal>
        </c:ser>
        <c:axId val="54024448"/>
        <c:axId val="54034816"/>
      </c:scatterChart>
      <c:valAx>
        <c:axId val="54024448"/>
        <c:scaling>
          <c:orientation val="minMax"/>
          <c:min val="-10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432"/>
              <c:y val="0.87719429851040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34816"/>
        <c:crossesAt val="0"/>
        <c:crossBetween val="midCat"/>
        <c:majorUnit val="5"/>
      </c:valAx>
      <c:valAx>
        <c:axId val="54034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36134324971205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2444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852"/>
          <c:y val="0.93265922510094068"/>
          <c:w val="0.7841836862512052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275072"/>
        <c:axId val="54293632"/>
      </c:scatterChart>
      <c:valAx>
        <c:axId val="5427507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13"/>
              <c:y val="0.8793300021836586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93632"/>
        <c:crosses val="autoZero"/>
        <c:crossBetween val="midCat"/>
        <c:majorUnit val="1"/>
      </c:valAx>
      <c:valAx>
        <c:axId val="54293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75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88"/>
          <c:y val="0.93265922510094068"/>
          <c:w val="0.76642855270172261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174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4412416"/>
        <c:axId val="54343552"/>
      </c:scatterChart>
      <c:valAx>
        <c:axId val="5441241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884"/>
              <c:y val="0.8814908821552281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43552"/>
        <c:crosses val="autoZero"/>
        <c:crossBetween val="midCat"/>
        <c:majorUnit val="1"/>
      </c:valAx>
      <c:valAx>
        <c:axId val="543435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3324360637628293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12416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2"/>
          <c:y val="0.93265922510094068"/>
          <c:w val="0.76938776104707229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2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102080"/>
        <c:axId val="53104000"/>
      </c:scatterChart>
      <c:valAx>
        <c:axId val="53102080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82"/>
              <c:y val="0.8815134894435094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4000"/>
        <c:crossesAt val="0"/>
        <c:crossBetween val="midCat"/>
        <c:majorUnit val="1"/>
      </c:valAx>
      <c:valAx>
        <c:axId val="53104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0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31"/>
          <c:y val="0.93265922510094068"/>
          <c:w val="0.77234696939242198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24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 formatCode="0.000_)">
                  <c:v>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</c:ser>
        <c:axId val="53864704"/>
        <c:axId val="53768576"/>
      </c:scatterChart>
      <c:valAx>
        <c:axId val="53864704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41"/>
              <c:y val="0.879335482738393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768576"/>
        <c:crossesAt val="0"/>
        <c:crossBetween val="midCat"/>
        <c:majorUnit val="1"/>
      </c:valAx>
      <c:valAx>
        <c:axId val="53768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44E-3"/>
              <c:y val="0.4204623361720895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64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884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10112"/>
        <c:axId val="54812032"/>
      </c:scatterChart>
      <c:valAx>
        <c:axId val="54810112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06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2032"/>
        <c:crossesAt val="0"/>
        <c:crossBetween val="midCat"/>
        <c:majorUnit val="1"/>
      </c:valAx>
      <c:valAx>
        <c:axId val="54812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101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78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338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3.9437661857195716E-2"/>
          <c:y val="0.20924415443175648"/>
          <c:w val="0.88509064002959703"/>
          <c:h val="0.67121278681926555"/>
        </c:manualLayout>
      </c:layout>
      <c:scatterChart>
        <c:scatterStyle val="lineMarker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Tested Prg/Org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</c:ser>
        <c:axId val="54896896"/>
        <c:axId val="54911360"/>
      </c:scatterChart>
      <c:valAx>
        <c:axId val="54896896"/>
        <c:scaling>
          <c:orientation val="minMax"/>
          <c:max val="24"/>
          <c:min val="1"/>
        </c:scaling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75"/>
              <c:y val="0.881507837621439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11360"/>
        <c:crossesAt val="0"/>
        <c:crossBetween val="midCat"/>
        <c:majorUnit val="1"/>
      </c:valAx>
      <c:valAx>
        <c:axId val="549113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9698766447016323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9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2"/>
          <c:y val="0.93265922510094068"/>
          <c:w val="0.77382657356509754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619840"/>
        <c:axId val="107621376"/>
      </c:barChart>
      <c:catAx>
        <c:axId val="107619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21376"/>
        <c:crosses val="autoZero"/>
        <c:auto val="1"/>
        <c:lblAlgn val="ctr"/>
        <c:lblOffset val="100"/>
        <c:tickLblSkip val="1"/>
        <c:tickMarkSkip val="1"/>
      </c:catAx>
      <c:valAx>
        <c:axId val="107621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7721545002633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1984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66"/>
          <c:y val="0.93265922510094068"/>
          <c:w val="0.78566329042388072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525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97504"/>
        <c:axId val="105644800"/>
      </c:barChart>
      <c:catAx>
        <c:axId val="1077975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4800"/>
        <c:crosses val="autoZero"/>
        <c:auto val="1"/>
        <c:lblAlgn val="ctr"/>
        <c:lblOffset val="100"/>
        <c:tickLblSkip val="1"/>
        <c:tickMarkSkip val="1"/>
      </c:catAx>
      <c:valAx>
        <c:axId val="10564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568950088416762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4"/>
          <c:y val="0.93265922510094068"/>
          <c:w val="0.78270408207853093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29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07724160"/>
        <c:axId val="107734144"/>
      </c:barChart>
      <c:catAx>
        <c:axId val="1077241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34144"/>
        <c:crosses val="autoZero"/>
        <c:auto val="1"/>
        <c:lblAlgn val="ctr"/>
        <c:lblOffset val="100"/>
        <c:tickLblSkip val="1"/>
        <c:tickMarkSkip val="1"/>
      </c:catAx>
      <c:valAx>
        <c:axId val="1077341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72649891031158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24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5967"/>
          <c:y val="0.9361707192799924"/>
          <c:w val="0.76385491769133795"/>
          <c:h val="5.07787097575283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157"/>
          <c:y val="6.5252854812398078E-2"/>
        </c:manualLayout>
      </c:layout>
      <c:spPr>
        <a:noFill/>
        <a:ln w="25400">
          <a:noFill/>
        </a:ln>
      </c:spPr>
    </c:title>
    <c:plotArea>
      <c:layout>
        <c:manualLayout>
          <c:xMode val="edge"/>
          <c:yMode val="edge"/>
          <c:x val="4.4543100258971513E-2"/>
          <c:y val="0.16922240348015224"/>
          <c:w val="0.87998520162782123"/>
          <c:h val="0.7373356796958298"/>
        </c:manualLayout>
      </c:layout>
      <c:barChart>
        <c:barDir val="col"/>
        <c:grouping val="clustered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48336896"/>
        <c:axId val="48338432"/>
      </c:barChart>
      <c:catAx>
        <c:axId val="48336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8432"/>
        <c:crosses val="autoZero"/>
        <c:auto val="1"/>
        <c:lblAlgn val="ctr"/>
        <c:lblOffset val="100"/>
        <c:tickLblSkip val="1"/>
        <c:tickMarkSkip val="1"/>
      </c:catAx>
      <c:valAx>
        <c:axId val="483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44E-3"/>
              <c:y val="0.28643828167482355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36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089"/>
          <c:y val="0.93265922510094068"/>
          <c:w val="0.7812244779058557"/>
          <c:h val="6.299623640030320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0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1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2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3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4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7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8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9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40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41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2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3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4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5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6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7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8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9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50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51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2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3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4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5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6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7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8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9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60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61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2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3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4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5.bin"/></Relationships>

</file>

<file path=xl/chartsheets/_rels/sheet5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5.xml"/><Relationship Id="rId1" Type="http://schemas.openxmlformats.org/officeDocument/2006/relationships/printerSettings" Target="../printerSettings/printerSettings66.bin"/></Relationships>

</file>

<file path=xl/chartsheets/_rels/sheet5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7.xml"/><Relationship Id="rId1" Type="http://schemas.openxmlformats.org/officeDocument/2006/relationships/printerSettings" Target="../printerSettings/printerSettings67.bin"/></Relationships>

</file>

<file path=xl/chartsheets/_rels/sheet5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9.xml"/><Relationship Id="rId1" Type="http://schemas.openxmlformats.org/officeDocument/2006/relationships/printerSettings" Target="../printerSettings/printerSettings68.bin"/></Relationships>

</file>

<file path=xl/chartsheets/_rels/sheet5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1.xml"/><Relationship Id="rId1" Type="http://schemas.openxmlformats.org/officeDocument/2006/relationships/printerSettings" Target="../printerSettings/printerSettings69.bin"/></Relationships>

</file>

<file path=xl/chartsheets/_rels/sheet5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3.xml"/><Relationship Id="rId1" Type="http://schemas.openxmlformats.org/officeDocument/2006/relationships/printerSettings" Target="../printerSettings/printerSettings70.bin"/></Relationships>

</file>

<file path=xl/chartsheets/_rels/sheet5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5.xml"/><Relationship Id="rId1" Type="http://schemas.openxmlformats.org/officeDocument/2006/relationships/printerSettings" Target="../printerSettings/printerSettings71.bin"/></Relationships>

</file>

<file path=xl/chartsheets/_rels/sheet5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7.xml"/><Relationship Id="rId1" Type="http://schemas.openxmlformats.org/officeDocument/2006/relationships/printerSettings" Target="../printerSettings/printerSettings72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3.xml><?xml version="1.0" encoding="utf-8"?>
<chartsheet xmlns="http://schemas.openxmlformats.org/spreadsheetml/2006/main" xmlns:r="http://schemas.openxmlformats.org/officeDocument/2006/relationships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4.xml><?xml version="1.0" encoding="utf-8"?>
<chartsheet xmlns="http://schemas.openxmlformats.org/spreadsheetml/2006/main" xmlns:r="http://schemas.openxmlformats.org/officeDocument/2006/relationships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5.xml><?xml version="1.0" encoding="utf-8"?>
<chartsheet xmlns="http://schemas.openxmlformats.org/spreadsheetml/2006/main" xmlns:r="http://schemas.openxmlformats.org/officeDocument/2006/relationships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6.xml><?xml version="1.0" encoding="utf-8"?>
<chartsheet xmlns="http://schemas.openxmlformats.org/spreadsheetml/2006/main" xmlns:r="http://schemas.openxmlformats.org/officeDocument/2006/relationships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7.xml><?xml version="1.0" encoding="utf-8"?>
<chartsheet xmlns="http://schemas.openxmlformats.org/spreadsheetml/2006/main" xmlns:r="http://schemas.openxmlformats.org/officeDocument/2006/relationships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8.xml><?xml version="1.0" encoding="utf-8"?>
<chartsheet xmlns="http://schemas.openxmlformats.org/spreadsheetml/2006/main" xmlns:r="http://schemas.openxmlformats.org/officeDocument/2006/relationships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9.xml><?xml version="1.0" encoding="utf-8"?>
<chartsheet xmlns="http://schemas.openxmlformats.org/spreadsheetml/2006/main" xmlns:r="http://schemas.openxmlformats.org/officeDocument/2006/relationships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0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3.xml"/></Relationships>

</file>

<file path=xl/drawings/_rels/drawing10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4.xml"/></Relationships>

</file>

<file path=xl/drawings/_rels/drawing10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5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6.xml"/></Relationships>

</file>

<file path=xl/drawings/_rels/drawing1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7.xml"/></Relationships>

</file>

<file path=xl/drawings/_rels/drawing1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8.xml"/></Relationships>

</file>

<file path=xl/drawings/_rels/drawing1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3.bin"/></Relationships>
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4.bin"/></Relationships>
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5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6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7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8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9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0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1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4:A44"/>
  <sheetViews>
    <sheetView tabSelected="1" workbookViewId="0"/>
  </sheetViews>
  <sheetFormatPr defaultRowHeight="15"/>
  <cols>
    <col min="1" max="1" width="114.21875" customWidth="1"/>
  </cols>
  <sheetData>
    <row r="4" spans="1:1" customFormat="false">
      <c r="A4" s="98"/>
    </row>
    <row r="5" spans="1:1" customFormat="false" ht="15.75">
      <c r="A5" s="464" t="s">
        <v>1651</v>
      </c>
    </row>
    <row r="6" spans="1:1" customFormat="false" ht="15.75">
      <c r="A6" s="464" t="s">
        <v>1494</v>
      </c>
    </row>
    <row r="7" spans="1:1" customFormat="false" ht="15.75">
      <c r="A7" s="464" t="s">
        <v>222</v>
      </c>
    </row>
    <row r="8" spans="1:1" customFormat="false" ht="15.75">
      <c r="A8" s="464" t="s">
        <v>229</v>
      </c>
    </row>
    <row r="9" spans="1:1" customFormat="false" ht="15.75">
      <c r="A9" s="464" t="s">
        <v>1636</v>
      </c>
    </row>
    <row r="10" spans="1:1" customFormat="false">
      <c r="A10" s="98"/>
    </row>
    <row r="11" spans="1:1" customFormat="false">
      <c r="A11" s="330" t="s">
        <v>1647</v>
      </c>
    </row>
    <row r="12" spans="1:1" customFormat="false">
      <c r="A12" s="330" t="s">
        <v>1595</v>
      </c>
    </row>
    <row r="13" spans="1:1" customFormat="false">
      <c r="A13" s="330" t="s">
        <v>1596</v>
      </c>
    </row>
    <row r="14" spans="1:1" customFormat="false">
      <c r="A14" s="98"/>
    </row>
    <row r="15" spans="1:1" customFormat="false">
      <c r="A15" s="330" t="s">
        <v>1260</v>
      </c>
    </row>
    <row r="16" spans="1:1" customFormat="false">
      <c r="A16" s="330" t="s">
        <v>1597</v>
      </c>
    </row>
    <row r="17" spans="1:1" customFormat="false">
      <c r="A17" s="330" t="s">
        <v>1598</v>
      </c>
    </row>
    <row r="18" spans="1:1" customFormat="false">
      <c r="A18" s="98"/>
    </row>
    <row r="19" spans="1:1" customFormat="false">
      <c r="A19" s="330" t="s">
        <v>1599</v>
      </c>
    </row>
    <row r="20" spans="1:1" customFormat="false">
      <c r="A20" s="330" t="s">
        <v>1420</v>
      </c>
    </row>
    <row r="24" spans="1:1" customFormat="false" ht="15.75">
      <c r="A24" s="415" t="s">
        <v>1638</v>
      </c>
    </row>
    <row r="25" spans="1:1" customFormat="false">
      <c r="A25" s="414" t="s">
        <v>1585</v>
      </c>
    </row>
    <row r="26" spans="1:1" customFormat="false">
      <c r="A26" s="414" t="s">
        <v>1589</v>
      </c>
    </row>
    <row r="27" spans="1:1" customFormat="false">
      <c r="A27" s="414" t="s">
        <v>1590</v>
      </c>
    </row>
    <row r="28" spans="1:1" customFormat="false">
      <c r="A28" s="414" t="s">
        <v>1591</v>
      </c>
    </row>
    <row r="29" spans="1:1" customFormat="false">
      <c r="A29" s="414" t="s">
        <v>1604</v>
      </c>
    </row>
    <row r="30" spans="1:1" customFormat="false">
      <c r="A30" s="414" t="s">
        <v>1605</v>
      </c>
    </row>
    <row r="31" spans="1:1" customFormat="false">
      <c r="A31" s="414" t="s">
        <v>1606</v>
      </c>
    </row>
    <row r="32" spans="1:1" customFormat="false">
      <c r="A32" s="414" t="s">
        <v>1592</v>
      </c>
    </row>
    <row r="33" spans="1:1" customFormat="false">
      <c r="A33" s="414" t="s">
        <v>1593</v>
      </c>
    </row>
    <row r="34" spans="1:1" customFormat="false">
      <c r="A34" s="414" t="s">
        <v>1594</v>
      </c>
    </row>
    <row r="35" spans="1:1" customFormat="false">
      <c r="A35" s="414"/>
    </row>
    <row r="36" spans="1:1" customFormat="false">
      <c r="A36" s="414" t="s">
        <v>1261</v>
      </c>
    </row>
    <row r="37" spans="1:1" customFormat="false">
      <c r="A37" s="414" t="s">
        <v>1607</v>
      </c>
    </row>
    <row r="38" spans="1:1" customFormat="false">
      <c r="A38" s="414" t="s">
        <v>1422</v>
      </c>
    </row>
    <row r="39" spans="1:1" customFormat="false">
      <c r="A39" s="414" t="s">
        <v>1423</v>
      </c>
    </row>
    <row r="40" spans="1:1" customFormat="false">
      <c r="A40" s="414" t="s">
        <v>1424</v>
      </c>
    </row>
    <row r="41" spans="1:1" customFormat="false">
      <c r="A41" s="414" t="s">
        <v>1425</v>
      </c>
    </row>
    <row r="42" spans="1:1" customFormat="false">
      <c r="A42" s="414" t="s">
        <v>1426</v>
      </c>
    </row>
    <row r="43" spans="1:1" customFormat="false">
      <c r="A43" s="414" t="s">
        <v>1427</v>
      </c>
    </row>
    <row r="44" spans="1:1" customFormat="false">
      <c r="A44" s="414" t="s">
        <v>1428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syncVertical="1" syncRef="A37" transitionEvaluation="1" codeName="Sheet8">
    <pageSetUpPr fitToPage="1"/>
  </sheetPr>
  <dimension ref="B1:AJ184"/>
  <sheetViews>
    <sheetView showGridLines="false" topLeftCell="A37" zoomScaleNormal="100" workbookViewId="0"/>
  </sheetViews>
  <sheetFormatPr defaultColWidth="9.77734375" defaultRowHeight="12.75"/>
  <cols>
    <col min="1" max="1" width="2.33203125" style="1" customWidth="1"/>
    <col min="2" max="2" width="19.109375" style="75" customWidth="1"/>
    <col min="3" max="5" width="7.33203125" style="20" customWidth="1"/>
    <col min="6" max="6" width="7.77734375" style="20" customWidth="1"/>
    <col min="7" max="8" width="7.33203125" style="20" customWidth="1"/>
    <col min="9" max="10" width="7.77734375" style="20" customWidth="1"/>
    <col min="11" max="13" width="6.33203125" style="20" customWidth="1"/>
    <col min="14" max="14" width="8.332031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3" customFormat="false" ht="16.5" thickBot="1">
      <c r="B7" s="324" t="s">
        <v>360</v>
      </c>
      <c r="C7" s="21"/>
    </row>
    <row r="8" spans="2:16" customFormat="false" ht="13.5" thickTop="1">
      <c r="B8" s="396" t="s">
        <v>1397</v>
      </c>
      <c r="C8" s="147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25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456" t="s">
        <v>1526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1383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 t="str">
        <f>IF(AND(ISNUMBER('Tables 1'!P12),ISNUMBER('Tables 1'!P11)),'Tables 1'!P12-'Tables 1'!P11,"")</f>
        <v/>
      </c>
    </row>
    <row r="12" spans="2:16" customFormat="false">
      <c r="B12" s="374" t="s">
        <v>1545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 t="str">
        <f>IF(AND(ISNUMBER('Tables 1'!P13),ISNUMBER('Tables 1'!P11)),'Tables 1'!P13-'Tables 1'!P11,"")</f>
        <v/>
      </c>
    </row>
    <row r="13" spans="2:16" customFormat="false">
      <c r="B13" s="374" t="s">
        <v>1546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 t="str">
        <f>IF(AND(ISNUMBER('Tables 1'!P14),ISNUMBER('Tables 1'!P13)),'Tables 1'!P14-'Tables 1'!P13,"")</f>
        <v/>
      </c>
    </row>
    <row r="14" spans="2:16" customFormat="false" ht="13.5" thickBot="1">
      <c r="B14" s="109" t="s">
        <v>1384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 t="str">
        <f>IF(AND(ISNUMBER('Tables 1'!P15),ISNUMBER('Tables 1'!P11)),'Tables 1'!P15-'Tables 1'!P11,"")</f>
        <v/>
      </c>
    </row>
    <row r="15" spans="2:16" customFormat="false" ht="13.5" thickTop="1">
      <c r="B15" s="374" t="s">
        <v>1398</v>
      </c>
      <c r="C15" s="22"/>
      <c r="D15" s="22"/>
      <c r="E15" s="22"/>
      <c r="F15" s="22"/>
      <c r="G15" s="22"/>
      <c r="H15" s="22"/>
      <c r="I15" s="22"/>
      <c r="J15" s="22"/>
      <c r="K15" s="490" t="s">
        <v>1529</v>
      </c>
      <c r="L15" s="491"/>
      <c r="M15" s="491"/>
      <c r="N15" s="492"/>
      <c r="O15" s="227"/>
      <c r="P15" s="166"/>
    </row>
    <row r="16" spans="2:16" customFormat="false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1375</v>
      </c>
      <c r="O16" s="125"/>
      <c r="P16" s="156" t="str">
        <f>YourData!$E$48</f>
        <v>Tested Prg</v>
      </c>
    </row>
    <row r="17" spans="2:16" customFormat="false" ht="12.75" customHeight="1">
      <c r="B17" s="456" t="s">
        <v>1526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1373</v>
      </c>
      <c r="O17" s="125"/>
      <c r="P17" s="164" t="str">
        <f>YourData!$E$52</f>
        <v>Org</v>
      </c>
    </row>
    <row r="18" spans="2:16" customFormat="false" ht="12.75" customHeight="1">
      <c r="B18" s="106" t="s">
        <v>1385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 t="str">
        <f>IF(AND(ISNUMBER('Tables 1'!P53),ISNUMBER('Tables 1'!P52)),'Tables 1'!P53-'Tables 1'!P52,"")</f>
        <v/>
      </c>
    </row>
    <row r="19" spans="2:16" customFormat="false" ht="12.75" customHeight="1">
      <c r="B19" s="374" t="s">
        <v>1551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 t="str">
        <f>IF(AND(ISNUMBER('Tables 1'!P54),ISNUMBER('Tables 1'!P52)),'Tables 1'!P54-'Tables 1'!P52,"")</f>
        <v/>
      </c>
    </row>
    <row r="20" spans="2:16" customFormat="false" ht="12.75" customHeight="1">
      <c r="B20" s="106" t="s">
        <v>1552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 t="str">
        <f>IF(AND(ISNUMBER('Tables 1'!P55),ISNUMBER('Tables 1'!P54)),'Tables 1'!P55-'Tables 1'!P54,"")</f>
        <v/>
      </c>
    </row>
    <row r="21" spans="2:16" customFormat="false">
      <c r="B21" s="226" t="s">
        <v>1386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 t="str">
        <f>IF(AND(ISNUMBER('Tables 1'!P56),ISNUMBER('Tables 1'!P52)),'Tables 1'!P56-'Tables 1'!P52,"")</f>
        <v/>
      </c>
    </row>
    <row r="22" spans="2:16" customFormat="false" ht="12.75" customHeight="1" thickBot="1">
      <c r="B22" s="394" t="s">
        <v>1393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 t="str">
        <f>IF(AND(ISNUMBER('Tables 1'!P57),ISNUMBER('Tables 1'!P52)),'Tables 1'!P57-'Tables 1'!P52,"")</f>
        <v/>
      </c>
    </row>
    <row r="23" spans="2:16" customFormat="false" ht="12.75" customHeight="1" thickTop="1">
      <c r="B23" s="374" t="s">
        <v>1403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0" t="s">
        <v>1529</v>
      </c>
      <c r="L23" s="491"/>
      <c r="M23" s="491"/>
      <c r="N23" s="492"/>
      <c r="O23" s="125"/>
      <c r="P23" s="166"/>
    </row>
    <row r="24" spans="2:16" customFormat="false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1375</v>
      </c>
      <c r="O24" s="125"/>
      <c r="P24" s="156" t="str">
        <f>YourData!$E$48</f>
        <v>Tested Prg</v>
      </c>
    </row>
    <row r="25" spans="2:16" customFormat="false">
      <c r="B25" s="456" t="s">
        <v>1526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1524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1373</v>
      </c>
      <c r="O25" s="125"/>
      <c r="P25" s="164" t="str">
        <f>YourData!$E$52</f>
        <v>Org</v>
      </c>
    </row>
    <row r="26" spans="2:16" customFormat="false">
      <c r="B26" s="106" t="s">
        <v>1383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 t="str">
        <f>IF(AND(ISNUMBER('Tables 2'!AF12),ISNUMBER('Tables 2'!AF11)),'Tables 2'!AF12-'Tables 2'!AF11,"")</f>
        <v/>
      </c>
    </row>
    <row r="27" spans="2:16" customFormat="false">
      <c r="B27" s="106" t="s">
        <v>1545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 t="str">
        <f>IF(AND(ISNUMBER('Tables 2'!AF13),ISNUMBER('Tables 2'!AF11)),'Tables 2'!AF13-'Tables 2'!AF11,"")</f>
        <v/>
      </c>
    </row>
    <row r="28" spans="2:16" customFormat="false">
      <c r="B28" s="106" t="s">
        <v>1546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 t="str">
        <f>IF(AND(ISNUMBER('Tables 2'!AF14),ISNUMBER('Tables 2'!AF13)),'Tables 2'!AF14-'Tables 2'!AF13,"")</f>
        <v/>
      </c>
    </row>
    <row r="29" spans="2:16" customFormat="false" ht="13.5" thickBot="1">
      <c r="B29" s="109" t="s">
        <v>1384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 t="str">
        <f>IF(AND(ISNUMBER('Tables 2'!AF15),ISNUMBER('Tables 2'!AF11)),'Tables 2'!AF15-'Tables 2'!AF11,"")</f>
        <v/>
      </c>
    </row>
    <row r="30" spans="2:16" customFormat="false" ht="13.5" thickTop="1">
      <c r="B30" s="374" t="s">
        <v>1404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0" t="s">
        <v>1529</v>
      </c>
      <c r="L30" s="491"/>
      <c r="M30" s="491"/>
      <c r="N30" s="492"/>
      <c r="O30" s="125"/>
      <c r="P30" s="169" t="s">
        <v>89</v>
      </c>
    </row>
    <row r="31" spans="2:16" customFormat="false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1375</v>
      </c>
      <c r="O31" s="125"/>
      <c r="P31" s="156" t="str">
        <f>YourData!$E$48</f>
        <v>Tested Prg</v>
      </c>
    </row>
    <row r="32" spans="2:16" customFormat="false">
      <c r="B32" s="456" t="s">
        <v>1526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1524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1373</v>
      </c>
      <c r="O32" s="125"/>
      <c r="P32" s="164" t="str">
        <f>YourData!$E$52</f>
        <v>Org</v>
      </c>
    </row>
    <row r="33" spans="2:16" customFormat="false">
      <c r="B33" s="106" t="s">
        <v>1385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 t="str">
        <f>IF(AND(ISNUMBER('Tables 2'!AF53),ISNUMBER('Tables 2'!AF52)),'Tables 2'!AF53-'Tables 2'!AF52,"")</f>
        <v/>
      </c>
    </row>
    <row r="34" spans="2:16" customFormat="false">
      <c r="B34" s="106" t="s">
        <v>1551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 t="str">
        <f>IF(AND(ISNUMBER('Tables 2'!AF54),ISNUMBER('Tables 2'!AF52)),'Tables 2'!AF54-'Tables 2'!AF52,"")</f>
        <v/>
      </c>
    </row>
    <row r="35" spans="2:16" customFormat="false">
      <c r="B35" s="106" t="s">
        <v>1552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 t="str">
        <f>IF(AND(ISNUMBER('Tables 2'!AF55),ISNUMBER('Tables 2'!AF54)),'Tables 2'!AF55-'Tables 2'!AF54,"")</f>
        <v/>
      </c>
    </row>
    <row r="36" spans="2:16" customFormat="false">
      <c r="B36" s="106" t="s">
        <v>1386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 t="str">
        <f>IF(AND(ISNUMBER('Tables 2'!AF56),ISNUMBER('Tables 2'!AF52)),'Tables 2'!AF56-'Tables 2'!AF52,"")</f>
        <v/>
      </c>
    </row>
    <row r="37" spans="2:16" customFormat="false" ht="13.5" thickBot="1">
      <c r="B37" s="398" t="s">
        <v>1393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 t="str">
        <f>IF(AND(ISNUMBER('Tables 2'!AF57),ISNUMBER('Tables 2'!AF52)),'Tables 2'!AF57-'Tables 2'!AF52,"")</f>
        <v/>
      </c>
    </row>
    <row r="38" spans="2:16" customFormat="false" ht="14.25" customHeight="1" thickTop="1">
      <c r="B38" s="379" t="s">
        <v>1525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customFormat="false" ht="12" customHeight="1">
      <c r="B39" s="360" t="s">
        <v>1521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customFormat="false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customFormat="false" ht="16.5" thickBot="1">
      <c r="B41" s="324" t="s">
        <v>361</v>
      </c>
      <c r="M41" s="1"/>
      <c r="P41" s="20"/>
    </row>
    <row r="42" spans="2:16" customFormat="false" ht="13.5" thickTop="1">
      <c r="B42" s="397" t="s">
        <v>1397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0" t="s">
        <v>1529</v>
      </c>
      <c r="L42" s="491"/>
      <c r="M42" s="491"/>
      <c r="N42" s="492"/>
      <c r="O42" s="152"/>
      <c r="P42" s="170" t="s">
        <v>89</v>
      </c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1373</v>
      </c>
      <c r="O44" s="125"/>
      <c r="P44" s="164" t="str">
        <f>YourData!$E$52</f>
        <v>Org</v>
      </c>
    </row>
    <row r="45" spans="2:16" customFormat="false">
      <c r="B45" s="374" t="s">
        <v>1396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 t="str">
        <f>IF(AND(ISNUMBER('Tables 1'!P17),ISNUMBER('Tables 1'!P11)),'Tables 1'!P17-'Tables 1'!P11,"")</f>
        <v/>
      </c>
    </row>
    <row r="46" spans="2:16" customFormat="false">
      <c r="B46" s="106" t="s">
        <v>1387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 t="str">
        <f>IF(AND(ISNUMBER('Tables 1'!P18),ISNUMBER('Tables 1'!P17)),'Tables 1'!P18-'Tables 1'!P17,"")</f>
        <v/>
      </c>
    </row>
    <row r="47" spans="2:16" customFormat="false">
      <c r="B47" s="374" t="s">
        <v>1553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 t="str">
        <f>IF(AND(ISNUMBER('Tables 1'!P19),ISNUMBER('Tables 1'!P17)),'Tables 1'!P19-'Tables 1'!P17,"")</f>
        <v/>
      </c>
    </row>
    <row r="48" spans="2:16" customFormat="false">
      <c r="B48" s="106" t="s">
        <v>1554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 t="str">
        <f>IF(AND(ISNUMBER('Tables 1'!P20),ISNUMBER('Tables 1'!P19)),'Tables 1'!P20-'Tables 1'!P19,"")</f>
        <v/>
      </c>
    </row>
    <row r="49" spans="2:16" customFormat="false">
      <c r="B49" s="106" t="s">
        <v>1388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 t="str">
        <f>IF(AND(ISNUMBER('Tables 1'!P21),ISNUMBER('Tables 1'!P17)),'Tables 1'!P21-'Tables 1'!P17,"")</f>
        <v/>
      </c>
    </row>
    <row r="50" spans="2:16" customFormat="false" ht="13.5" thickBot="1">
      <c r="B50" s="106" t="s">
        <v>1389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 t="str">
        <f>IF(AND(ISNUMBER('Tables 1'!P23),ISNUMBER('Tables 1'!P17)),'Tables 1'!P23-'Tables 1'!P17,"")</f>
        <v/>
      </c>
    </row>
    <row r="51" spans="2:16" customFormat="false" ht="13.5" thickTop="1">
      <c r="B51" s="397" t="s">
        <v>1398</v>
      </c>
      <c r="C51" s="120"/>
      <c r="D51" s="120"/>
      <c r="E51" s="120"/>
      <c r="F51" s="120"/>
      <c r="G51" s="120"/>
      <c r="H51" s="120"/>
      <c r="I51" s="120"/>
      <c r="J51" s="120"/>
      <c r="K51" s="490" t="s">
        <v>1529</v>
      </c>
      <c r="L51" s="491"/>
      <c r="M51" s="491"/>
      <c r="N51" s="492"/>
      <c r="O51" s="152"/>
      <c r="P51" s="165"/>
    </row>
    <row r="52" spans="2:16" customFormat="false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1375</v>
      </c>
      <c r="O52" s="125"/>
      <c r="P52" s="156" t="str">
        <f>YourData!$E$48</f>
        <v>Tested Prg</v>
      </c>
    </row>
    <row r="53" spans="2:16" customFormat="false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1373</v>
      </c>
      <c r="O53" s="125"/>
      <c r="P53" s="164" t="str">
        <f>YourData!$E$52</f>
        <v>Org</v>
      </c>
    </row>
    <row r="54" spans="2:16" customFormat="false">
      <c r="B54" s="374" t="s">
        <v>1395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 t="str">
        <f>IF(AND(ISNUMBER('Tables 1'!P58),ISNUMBER('Tables 1'!P52)),'Tables 1'!P58-'Tables 1'!P52,"")</f>
        <v/>
      </c>
    </row>
    <row r="55" spans="2:16" customFormat="false">
      <c r="B55" s="106" t="s">
        <v>1390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 t="str">
        <f>IF(AND(ISNUMBER('Tables 1'!P59),ISNUMBER('Tables 1'!P58)),'Tables 1'!P59-'Tables 1'!P58,"")</f>
        <v/>
      </c>
    </row>
    <row r="56" spans="2:16" customFormat="false">
      <c r="B56" s="106" t="s">
        <v>1555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 t="str">
        <f>IF(AND(ISNUMBER('Tables 1'!P60),ISNUMBER('Tables 1'!P58)),'Tables 1'!P60-'Tables 1'!P58,"")</f>
        <v/>
      </c>
    </row>
    <row r="57" spans="2:16" customFormat="false">
      <c r="B57" s="106" t="s">
        <v>1556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 t="str">
        <f>IF(AND(ISNUMBER('Tables 1'!P61),ISNUMBER('Tables 2'!AF18)),'Tables 1'!P61-'Tables 1'!P60,"")</f>
        <v/>
      </c>
    </row>
    <row r="58" spans="2:16" customFormat="false">
      <c r="B58" s="106" t="s">
        <v>1391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 t="str">
        <f>IF(AND(ISNUMBER('Tables 1'!P62),ISNUMBER('Tables 1'!P58)),'Tables 1'!P62-'Tables 1'!P58,"")</f>
        <v/>
      </c>
    </row>
    <row r="59" spans="2:16" customFormat="false">
      <c r="B59" s="374" t="s">
        <v>1394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 t="str">
        <f>IF(AND(ISNUMBER('Tables 1'!P63),ISNUMBER('Tables 1'!P58)),'Tables 1'!P63-'Tables 1'!P58,"")</f>
        <v/>
      </c>
    </row>
    <row r="60" spans="2:16" customFormat="false" ht="13.5" thickBot="1">
      <c r="B60" s="106" t="s">
        <v>1392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 t="str">
        <f>IF(AND(ISNUMBER('Tables 1'!P64),ISNUMBER('Tables 1'!P58)),'Tables 1'!P64-'Tables 1'!P58,"")</f>
        <v/>
      </c>
    </row>
    <row r="61" spans="2:16" customFormat="false" ht="13.5" thickTop="1">
      <c r="B61" s="397" t="s">
        <v>1403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0" t="s">
        <v>1529</v>
      </c>
      <c r="L61" s="491"/>
      <c r="M61" s="491"/>
      <c r="N61" s="492"/>
      <c r="O61" s="152"/>
      <c r="P61" s="170" t="s">
        <v>89</v>
      </c>
    </row>
    <row r="62" spans="2:16" customFormat="false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1375</v>
      </c>
      <c r="O62" s="125"/>
      <c r="P62" s="156" t="str">
        <f>YourData!$E$48</f>
        <v>Tested Prg</v>
      </c>
    </row>
    <row r="63" spans="2:16" customFormat="false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1524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1373</v>
      </c>
      <c r="O63" s="125"/>
      <c r="P63" s="164" t="str">
        <f>YourData!$E$52</f>
        <v>Org</v>
      </c>
    </row>
    <row r="64" spans="2:16" customFormat="false">
      <c r="B64" s="374" t="s">
        <v>1396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 t="str">
        <f>IF(AND(ISNUMBER('Tables 2'!AF17),ISNUMBER('Tables 2'!AF11)),'Tables 2'!AF17-'Tables 2'!AF11,"")</f>
        <v/>
      </c>
    </row>
    <row r="65" spans="2:16" customFormat="false">
      <c r="B65" s="106" t="s">
        <v>1387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 t="str">
        <f>IF(AND(ISNUMBER('Tables 2'!AF18),ISNUMBER('Tables 2'!AF17)),'Tables 2'!AF18-'Tables 2'!AF17,"")</f>
        <v/>
      </c>
    </row>
    <row r="66" spans="2:16" customFormat="false">
      <c r="B66" s="106" t="s">
        <v>1553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 t="str">
        <f>IF(AND(ISNUMBER('Tables 2'!AF19),ISNUMBER('Tables 2'!AF17)),'Tables 2'!AF19-'Tables 2'!AF17,"")</f>
        <v/>
      </c>
    </row>
    <row r="67" spans="2:16" customFormat="false">
      <c r="B67" s="106" t="s">
        <v>1554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 t="str">
        <f>IF(AND(ISNUMBER('Tables 2'!AF20),ISNUMBER('Tables 2'!AF19)),'Tables 2'!AF20-'Tables 2'!AF19,"")</f>
        <v/>
      </c>
    </row>
    <row r="68" spans="2:16" customFormat="false">
      <c r="B68" s="106" t="s">
        <v>1388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 t="str">
        <f>IF(AND(ISNUMBER('Tables 2'!AF21),ISNUMBER('Tables 2'!AF17)),'Tables 2'!AF21-'Tables 2'!AF17,"")</f>
        <v/>
      </c>
    </row>
    <row r="69" spans="2:16" customFormat="false" ht="13.5" thickBot="1">
      <c r="B69" s="106" t="s">
        <v>1389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 t="str">
        <f>IF(AND(ISNUMBER('Tables 2'!AF23),ISNUMBER('Tables 2'!AF17)),'Tables 2'!AF23-'Tables 2'!AF17,"")</f>
        <v/>
      </c>
    </row>
    <row r="70" spans="2:16" customFormat="false" ht="13.5" thickTop="1">
      <c r="B70" s="397" t="s">
        <v>1404</v>
      </c>
      <c r="C70" s="120"/>
      <c r="D70" s="120"/>
      <c r="E70" s="120"/>
      <c r="F70" s="120"/>
      <c r="G70" s="120"/>
      <c r="H70" s="120"/>
      <c r="I70" s="120"/>
      <c r="J70" s="120"/>
      <c r="K70" s="490" t="s">
        <v>1529</v>
      </c>
      <c r="L70" s="491"/>
      <c r="M70" s="491"/>
      <c r="N70" s="492"/>
      <c r="O70" s="152"/>
      <c r="P70" s="165"/>
    </row>
    <row r="71" spans="2:16" customFormat="false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1375</v>
      </c>
      <c r="O71" s="125"/>
      <c r="P71" s="156" t="str">
        <f>YourData!$E$48</f>
        <v>Tested Prg</v>
      </c>
    </row>
    <row r="72" spans="2:16" customFormat="false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1524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1373</v>
      </c>
      <c r="O72" s="125"/>
      <c r="P72" s="164" t="str">
        <f>YourData!$E$52</f>
        <v>Org</v>
      </c>
    </row>
    <row r="73" spans="2:16" customFormat="false">
      <c r="B73" s="374" t="s">
        <v>1395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 t="str">
        <f>IF(AND(ISNUMBER('Tables 2'!AF58),ISNUMBER('Tables 2'!AF52)),'Tables 2'!AF58-'Tables 2'!AF52,"")</f>
        <v/>
      </c>
    </row>
    <row r="74" spans="2:16" customFormat="false">
      <c r="B74" s="106" t="s">
        <v>1390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 t="str">
        <f>IF(AND(ISNUMBER('Tables 2'!AF59),ISNUMBER('Tables 2'!AF58)),'Tables 2'!AF59-'Tables 2'!AF58,"")</f>
        <v/>
      </c>
    </row>
    <row r="75" spans="2:16" customFormat="false">
      <c r="B75" s="106" t="s">
        <v>1555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 t="str">
        <f>IF(AND(ISNUMBER('Tables 2'!AF60),ISNUMBER('Tables 2'!AF58)),'Tables 2'!AF60-'Tables 2'!AF58,"")</f>
        <v/>
      </c>
    </row>
    <row r="76" spans="2:16" customFormat="false">
      <c r="B76" s="106" t="s">
        <v>1556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 t="str">
        <f>IF(AND(ISNUMBER('Tables 2'!AF61),ISNUMBER('Tables 2'!AF60)),'Tables 2'!AF61-'Tables 2'!AF60,"")</f>
        <v/>
      </c>
    </row>
    <row r="77" spans="2:16" customFormat="false">
      <c r="B77" s="106" t="s">
        <v>1391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1540</v>
      </c>
      <c r="O77" s="227"/>
      <c r="P77" s="158" t="str">
        <f>IF(AND(ISNUMBER('Tables 2'!AF62),ISNUMBER('Tables 2'!AF58)),'Tables 2'!AF62-'Tables 2'!AF58,"")</f>
        <v/>
      </c>
    </row>
    <row r="78" spans="2:16" customFormat="false">
      <c r="B78" s="374" t="s">
        <v>1394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 t="str">
        <f>IF(AND(ISNUMBER('Tables 2'!AF63),ISNUMBER('Tables 2'!AF58)),'Tables 2'!AF63-'Tables 2'!AF58,"")</f>
        <v/>
      </c>
    </row>
    <row r="79" spans="2:16" customFormat="false" ht="13.5" thickBot="1">
      <c r="B79" s="274" t="s">
        <v>1392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 t="str">
        <f>IF(AND(ISNUMBER('Tables 2'!AF64),ISNUMBER('Tables 2'!AF58)),'Tables 2'!AF64-'Tables 2'!AF58,"")</f>
        <v/>
      </c>
    </row>
    <row r="80" spans="2:16" customFormat="false" ht="13.5" customHeight="1" thickTop="1">
      <c r="B80" s="379" t="s">
        <v>1525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16" customFormat="false" ht="12" customHeight="1">
      <c r="B81" s="360" t="s">
        <v>1521</v>
      </c>
      <c r="M81" s="1"/>
      <c r="P81" s="20"/>
    </row>
    <row r="82" spans="13:16" customFormat="false">
      <c r="M82" s="1"/>
      <c r="P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3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3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3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3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1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1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K61:N61"/>
    <mergeCell ref="K70:N70"/>
    <mergeCell ref="K8:N8"/>
    <mergeCell ref="K23:N23"/>
    <mergeCell ref="K30:N30"/>
    <mergeCell ref="K51:N51"/>
    <mergeCell ref="B1:P1"/>
    <mergeCell ref="B2:P2"/>
    <mergeCell ref="B3:P3"/>
    <mergeCell ref="K15:N15"/>
    <mergeCell ref="K42:N42"/>
  </mergeCells>
  <phoneticPr fontId="0" type="noConversion"/>
  <pageMargins left="0.5" right="0.5" top="0.3" bottom="0.5" header="0.5" footer="0.5"/>
  <pageSetup scale="67" fitToHeight="0" orientation="portrait" r:id="rId1"/>
  <headerFooter alignWithMargins="false"/>
</worksheet>
</file>

<file path=xl/worksheets/sheet11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9">
    <pageSetUpPr fitToPage="1"/>
  </sheetPr>
  <dimension ref="B1:AJ218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19.5546875" style="75" customWidth="1"/>
    <col min="3" max="3" width="7" style="20" customWidth="1"/>
    <col min="4" max="4" width="6.88671875" style="20" customWidth="1"/>
    <col min="5" max="10" width="7.77734375" style="20" customWidth="1"/>
    <col min="11" max="13" width="6.109375" style="20" customWidth="1"/>
    <col min="14" max="14" width="8.66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4:4" customFormat="false" ht="15" customHeight="1">
      <c r="D4" s="443" t="s">
        <v>1658</v>
      </c>
    </row>
    <row r="5" spans="4:4" customFormat="false" ht="10.5" customHeight="1">
      <c r="D5" s="443" t="s">
        <v>312</v>
      </c>
    </row>
    <row r="6" spans="2:16" ht="5.25" customHeight="1"/>
    <row r="7" spans="2:16" customFormat="false" ht="16.5" thickBot="1">
      <c r="B7" s="324" t="s">
        <v>1584</v>
      </c>
      <c r="M7" s="1"/>
      <c r="P7" s="20"/>
    </row>
    <row r="8" spans="2:16" customFormat="false" ht="13.5" thickTop="1">
      <c r="B8" s="396" t="s">
        <v>1397</v>
      </c>
      <c r="C8" s="139"/>
      <c r="D8" s="139"/>
      <c r="E8" s="139"/>
      <c r="F8" s="139"/>
      <c r="G8" s="139"/>
      <c r="H8" s="139"/>
      <c r="I8" s="139"/>
      <c r="J8" s="139"/>
      <c r="K8" s="490" t="s">
        <v>1529</v>
      </c>
      <c r="L8" s="491"/>
      <c r="M8" s="491"/>
      <c r="N8" s="492"/>
      <c r="O8" s="152"/>
      <c r="P8" s="163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1373</v>
      </c>
      <c r="O10" s="125"/>
      <c r="P10" s="164" t="str">
        <f>YourData!$E$52</f>
        <v>Org</v>
      </c>
    </row>
    <row r="11" spans="2:16" customFormat="false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 t="str">
        <f>IF(AND(ISNUMBER('Tables 1'!P25),ISNUMBER('Tables 1'!P24)),'Tables 1'!P25-'Tables 1'!P24,"")</f>
        <v/>
      </c>
    </row>
    <row r="12" spans="2:16" customFormat="false">
      <c r="B12" s="374" t="s">
        <v>1399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 t="str">
        <f>IF(AND(ISNUMBER('Tables 1'!P26),ISNUMBER('Tables 1'!P25)),'Tables 1'!P26-'Tables 1'!P25,"")</f>
        <v/>
      </c>
    </row>
    <row r="13" spans="2:16" customFormat="false">
      <c r="B13" s="374" t="s">
        <v>1400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 t="str">
        <f>IF(AND(ISNUMBER('Tables 1'!P28),ISNUMBER('Tables 1'!P27)),'Tables 1'!P28-'Tables 1'!P27,"")</f>
        <v/>
      </c>
    </row>
    <row r="14" spans="2:16" customFormat="false">
      <c r="B14" s="374" t="s">
        <v>1401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 t="str">
        <f>IF(AND(ISNUMBER('Tables 1'!P27),ISNUMBER('Tables 1'!P25)),'Tables 1'!P27-'Tables 1'!P25,"")</f>
        <v/>
      </c>
    </row>
    <row r="15" spans="2:16" customFormat="false">
      <c r="B15" s="374" t="s">
        <v>1402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 t="str">
        <f>IF(AND(ISNUMBER('Tables 1'!P28),ISNUMBER('Tables 1'!P26)),'Tables 1'!P28-'Tables 1'!P26,"")</f>
        <v/>
      </c>
    </row>
    <row r="16" spans="2:16" customFormat="false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 t="str">
        <f>IF(AND(ISNUMBER('Tables 1'!P29),ISNUMBER('Tables 1'!P28)),'Tables 1'!P29-'Tables 1'!P28,"")</f>
        <v/>
      </c>
    </row>
    <row r="17" spans="2:16" customFormat="false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 t="str">
        <f>IF(AND(ISNUMBER('Tables 1'!P30),ISNUMBER('Tables 1'!P28)),'Tables 1'!P30-'Tables 1'!P28,"")</f>
        <v/>
      </c>
    </row>
    <row r="18" spans="2:16" customFormat="false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 t="str">
        <f>IF(AND(ISNUMBER('Tables 1'!P31),ISNUMBER('Tables 1'!P28)),'Tables 1'!P31-'Tables 1'!P28,"")</f>
        <v/>
      </c>
    </row>
    <row r="19" spans="2:16" customFormat="false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 t="str">
        <f>IF(AND(ISNUMBER('Tables 1'!P32),ISNUMBER('Tables 1'!P28)),'Tables 1'!P32-'Tables 1'!P28,"")</f>
        <v/>
      </c>
    </row>
    <row r="20" spans="2:16" customFormat="false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 t="str">
        <f>IF(AND(ISNUMBER('Tables 1'!P33),ISNUMBER('Tables 1'!P32)),'Tables 1'!P33-'Tables 1'!P32,"")</f>
        <v/>
      </c>
    </row>
    <row r="21" spans="2:16" customFormat="false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 t="str">
        <f>IF(AND(ISNUMBER('Tables 1'!P37),ISNUMBER('Tables 1'!P32)),'Tables 1'!P37-'Tables 1'!P32,"")</f>
        <v/>
      </c>
    </row>
    <row r="22" spans="2:16" customFormat="false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 t="str">
        <f>IF(AND(ISNUMBER('Tables 1'!P34),ISNUMBER('Tables 1'!P32)),'Tables 1'!P34-'Tables 1'!P32,"")</f>
        <v/>
      </c>
    </row>
    <row r="23" spans="2:16" customFormat="false">
      <c r="B23" s="106" t="s">
        <v>1547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 t="str">
        <f>IF(AND(ISNUMBER('Tables 1'!P35),ISNUMBER('Tables 1'!P32)),'Tables 1'!P35-'Tables 1'!P32,"")</f>
        <v/>
      </c>
    </row>
    <row r="24" spans="2:16" customFormat="false" ht="13.5" thickBot="1">
      <c r="B24" s="109" t="s">
        <v>1548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 t="str">
        <f>IF(AND(ISNUMBER('Tables 1'!P36),ISNUMBER('Tables 1'!P35)),'Tables 1'!P36-'Tables 1'!P35,"")</f>
        <v/>
      </c>
    </row>
    <row r="25" spans="2:16" customFormat="false" ht="13.5" thickTop="1">
      <c r="B25" s="397" t="s">
        <v>1398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 customFormat="false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1375</v>
      </c>
      <c r="O26" s="125"/>
      <c r="P26" s="156" t="str">
        <f>YourData!$E$48</f>
        <v>Tested Prg</v>
      </c>
    </row>
    <row r="27" spans="2:16" customFormat="false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1373</v>
      </c>
      <c r="O27" s="125"/>
      <c r="P27" s="164" t="str">
        <f>YourData!$E$52</f>
        <v>Org</v>
      </c>
    </row>
    <row r="28" spans="2:16" customFormat="false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 t="str">
        <f>IF(AND(ISNUMBER('Tables 1'!P66),ISNUMBER('Tables 1'!P65)),'Tables 1'!P66-'Tables 1'!P65,"")</f>
        <v/>
      </c>
    </row>
    <row r="29" spans="2:16" customFormat="false">
      <c r="B29" s="374" t="s">
        <v>1399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 t="str">
        <f>IF(AND(ISNUMBER('Tables 1'!P67),ISNUMBER('Tables 1'!P66)),'Tables 1'!P67-'Tables 1'!P66,"")</f>
        <v/>
      </c>
    </row>
    <row r="30" spans="2:16" customFormat="false">
      <c r="B30" s="374" t="s">
        <v>1400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 t="str">
        <f>IF(AND(ISNUMBER('Tables 1'!P69),ISNUMBER('Tables 1'!P68)),'Tables 1'!P69-'Tables 1'!P68,"")</f>
        <v/>
      </c>
    </row>
    <row r="31" spans="2:16" customFormat="false">
      <c r="B31" s="374" t="s">
        <v>1401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 t="str">
        <f>IF(AND(ISNUMBER('Tables 1'!P68),ISNUMBER('Tables 1'!P66)),'Tables 1'!P68-'Tables 1'!P66,"")</f>
        <v/>
      </c>
    </row>
    <row r="32" spans="2:16" customFormat="false">
      <c r="B32" s="374" t="s">
        <v>1402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 t="str">
        <f>IF(AND(ISNUMBER('Tables 1'!P69),ISNUMBER('Tables 1'!P67)),'Tables 1'!P69-'Tables 1'!P67,"")</f>
        <v/>
      </c>
    </row>
    <row r="33" spans="2:16" customFormat="false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 t="str">
        <f>IF(AND(ISNUMBER('Tables 1'!P70),ISNUMBER('Tables 1'!P69)),'Tables 1'!P70-'Tables 1'!P69,"")</f>
        <v/>
      </c>
    </row>
    <row r="34" spans="2:16" customFormat="false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 t="str">
        <f>IF(AND(ISNUMBER('Tables 1'!P71),ISNUMBER('Tables 1'!P69)),'Tables 1'!P71-'Tables 1'!P69,"")</f>
        <v/>
      </c>
    </row>
    <row r="35" spans="2:16" customFormat="false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 t="str">
        <f>IF(AND(ISNUMBER('Tables 1'!P72),ISNUMBER('Tables 1'!P69)),'Tables 1'!P72-'Tables 1'!P69,"")</f>
        <v/>
      </c>
    </row>
    <row r="36" spans="2:16" customFormat="false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 t="str">
        <f>IF(AND(ISNUMBER('Tables 1'!P73),ISNUMBER('Tables 1'!P69)),'Tables 1'!P73-'Tables 1'!P69,"")</f>
        <v/>
      </c>
    </row>
    <row r="37" spans="2:16" customFormat="false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 t="str">
        <f>IF(AND(ISNUMBER('Tables 1'!P74),ISNUMBER('Tables 1'!P73)),'Tables 1'!P74-'Tables 1'!P73,"")</f>
        <v/>
      </c>
    </row>
    <row r="38" spans="2:16" customFormat="false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 t="str">
        <f>IF(AND(ISNUMBER('Tables 1'!P78),ISNUMBER('Tables 1'!P73)),'Tables 1'!P78-'Tables 1'!P73,"")</f>
        <v/>
      </c>
    </row>
    <row r="39" spans="2:16" customFormat="false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 t="str">
        <f>IF(AND(ISNUMBER('Tables 1'!P75),ISNUMBER('Tables 1'!P73)),'Tables 1'!P75-'Tables 1'!P73,"")</f>
        <v/>
      </c>
    </row>
    <row r="40" spans="2:16" customFormat="false">
      <c r="B40" s="106" t="s">
        <v>1547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 t="str">
        <f>IF(AND(ISNUMBER('Tables 1'!P76),ISNUMBER('Tables 1'!P73)),'Tables 1'!P76-'Tables 1'!P73,"")</f>
        <v/>
      </c>
    </row>
    <row r="41" spans="2:16" customFormat="false" ht="13.5" thickBot="1">
      <c r="B41" s="109" t="s">
        <v>1548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 t="str">
        <f>IF(AND(ISNUMBER('Tables 1'!P77),ISNUMBER('Tables 1'!P76)),'Tables 1'!P77-'Tables 1'!P76,"")</f>
        <v/>
      </c>
    </row>
    <row r="42" spans="2:16" customFormat="false" ht="13.5" thickTop="1">
      <c r="B42" s="374" t="s">
        <v>1403</v>
      </c>
      <c r="C42" s="120"/>
      <c r="D42" s="120"/>
      <c r="E42" s="120"/>
      <c r="F42" s="120"/>
      <c r="G42" s="120"/>
      <c r="H42" s="120"/>
      <c r="I42" s="120"/>
      <c r="J42" s="120"/>
      <c r="K42" s="490" t="s">
        <v>1529</v>
      </c>
      <c r="L42" s="491"/>
      <c r="M42" s="491"/>
      <c r="N42" s="492"/>
      <c r="O42" s="152"/>
      <c r="P42" s="168"/>
    </row>
    <row r="43" spans="2:16" customFormat="false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1375</v>
      </c>
      <c r="O43" s="125"/>
      <c r="P43" s="156" t="str">
        <f>YourData!$E$48</f>
        <v>Tested Prg</v>
      </c>
    </row>
    <row r="44" spans="2:16" customFormat="false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1373</v>
      </c>
      <c r="O44" s="125"/>
      <c r="P44" s="164" t="str">
        <f>YourData!$E$52</f>
        <v>Org</v>
      </c>
    </row>
    <row r="45" spans="2:16" customFormat="false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 t="str">
        <f>IF(AND(ISNUMBER('Tables 2'!AF25),ISNUMBER('Tables 2'!AF24)),'Tables 2'!AF25-'Tables 2'!AF24,"")</f>
        <v/>
      </c>
    </row>
    <row r="46" spans="2:16" customFormat="false">
      <c r="B46" s="374" t="s">
        <v>1399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 t="str">
        <f>IF(AND(ISNUMBER('Tables 2'!AF26),ISNUMBER('Tables 2'!AF25)),'Tables 2'!AF26-'Tables 2'!AF25,"")</f>
        <v/>
      </c>
    </row>
    <row r="47" spans="2:16" customFormat="false">
      <c r="B47" s="374" t="s">
        <v>1400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 t="str">
        <f>IF(AND(ISNUMBER('Tables 2'!AF28),ISNUMBER('Tables 2'!AF27)),'Tables 2'!AF28-'Tables 2'!AF27,"")</f>
        <v/>
      </c>
    </row>
    <row r="48" spans="2:16" customFormat="false">
      <c r="B48" s="374" t="s">
        <v>1401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 t="str">
        <f>IF(AND(ISNUMBER('Tables 2'!AF27),ISNUMBER('Tables 2'!AF25)),'Tables 2'!AF27-'Tables 2'!AF25,"")</f>
        <v/>
      </c>
    </row>
    <row r="49" spans="2:16" customFormat="false">
      <c r="B49" s="374" t="s">
        <v>1402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 t="str">
        <f>IF(AND(ISNUMBER('Tables 2'!AF28),ISNUMBER('Tables 2'!AF26)),'Tables 2'!AF28-'Tables 2'!AF26,"")</f>
        <v/>
      </c>
    </row>
    <row r="50" spans="2:16" customFormat="false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 t="str">
        <f>IF(AND(ISNUMBER('Tables 2'!AF29),ISNUMBER('Tables 2'!AF28)),'Tables 2'!AF29-'Tables 2'!AF28,"")</f>
        <v/>
      </c>
    </row>
    <row r="51" spans="2:16" customFormat="false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 t="str">
        <f>IF(AND(ISNUMBER('Tables 2'!AF30),ISNUMBER('Tables 2'!AF28)),'Tables 2'!AF30-'Tables 2'!AF28,"")</f>
        <v/>
      </c>
    </row>
    <row r="52" spans="2:16" customFormat="false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 t="str">
        <f>IF(AND(ISNUMBER('Tables 2'!AF31),ISNUMBER('Tables 2'!AF28)),'Tables 2'!AF31-'Tables 2'!AF28,"")</f>
        <v/>
      </c>
    </row>
    <row r="53" spans="2:16" customFormat="false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 t="str">
        <f>IF(AND(ISNUMBER('Tables 2'!AF32),ISNUMBER('Tables 2'!AF28)),'Tables 2'!AF32-'Tables 2'!AF28,"")</f>
        <v/>
      </c>
    </row>
    <row r="54" spans="2:16" customFormat="false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 t="str">
        <f>IF(AND(ISNUMBER('Tables 2'!AF33),ISNUMBER('Tables 2'!AF32)),'Tables 2'!AF33-'Tables 2'!AF32,"")</f>
        <v/>
      </c>
    </row>
    <row r="55" spans="2:16" customFormat="false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 t="str">
        <f>IF(AND(ISNUMBER('Tables 2'!AF37),ISNUMBER('Tables 2'!AF32)),'Tables 2'!AF37-'Tables 2'!AF32,"")</f>
        <v/>
      </c>
    </row>
    <row r="56" spans="2:16" customFormat="false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 t="str">
        <f>IF(AND(ISNUMBER('Tables 2'!AF34),ISNUMBER('Tables 2'!AF32)),'Tables 2'!AF34-'Tables 2'!AF32,"")</f>
        <v/>
      </c>
    </row>
    <row r="57" spans="2:16" customFormat="false">
      <c r="B57" s="106" t="s">
        <v>1547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 t="str">
        <f>IF(AND(ISNUMBER('Tables 2'!AF35),ISNUMBER('Tables 2'!AF32)),'Tables 2'!AF35-'Tables 2'!AF32,"")</f>
        <v/>
      </c>
    </row>
    <row r="58" spans="2:16" customFormat="false" ht="13.5" thickBot="1">
      <c r="B58" s="109" t="s">
        <v>1548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 t="str">
        <f>IF(AND(ISNUMBER('Tables 2'!AF36),ISNUMBER('Tables 2'!AF35)),'Tables 2'!AF36-'Tables 2'!AF35,"")</f>
        <v/>
      </c>
    </row>
    <row r="59" spans="2:16" customFormat="false" ht="13.5" thickTop="1">
      <c r="B59" s="374" t="s">
        <v>1404</v>
      </c>
      <c r="C59" s="120"/>
      <c r="D59" s="120"/>
      <c r="E59" s="120"/>
      <c r="F59" s="120"/>
      <c r="G59" s="120"/>
      <c r="H59" s="120"/>
      <c r="I59" s="120"/>
      <c r="J59" s="120"/>
      <c r="K59" s="490" t="s">
        <v>1529</v>
      </c>
      <c r="L59" s="491"/>
      <c r="M59" s="491"/>
      <c r="N59" s="492"/>
      <c r="O59" s="152"/>
      <c r="P59" s="168"/>
    </row>
    <row r="60" spans="2:16" customFormat="false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1375</v>
      </c>
      <c r="O60" s="125"/>
      <c r="P60" s="156" t="str">
        <f>YourData!$E$48</f>
        <v>Tested Prg</v>
      </c>
    </row>
    <row r="61" spans="2:16" customFormat="false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1373</v>
      </c>
      <c r="O61" s="125"/>
      <c r="P61" s="164" t="str">
        <f>YourData!$E$52</f>
        <v>Org</v>
      </c>
    </row>
    <row r="62" spans="2:16" customFormat="false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 t="str">
        <f>IF(AND(ISNUMBER('Tables 2'!AF66),ISNUMBER('Tables 2'!AF65)),'Tables 2'!AF66-'Tables 2'!AF65,"")</f>
        <v/>
      </c>
    </row>
    <row r="63" spans="2:16" customFormat="false">
      <c r="B63" s="374" t="s">
        <v>1399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 t="str">
        <f>IF(AND(ISNUMBER('Tables 2'!AF67),ISNUMBER('Tables 2'!AF66)),'Tables 2'!AF67-'Tables 2'!AF66,"")</f>
        <v/>
      </c>
    </row>
    <row r="64" spans="2:16" customFormat="false">
      <c r="B64" s="374" t="s">
        <v>1400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 t="str">
        <f>IF(AND(ISNUMBER('Tables 2'!AF69),ISNUMBER('Tables 2'!AF68)),'Tables 2'!AF69-'Tables 2'!AF68,"")</f>
        <v/>
      </c>
    </row>
    <row r="65" spans="2:16" customFormat="false">
      <c r="B65" s="374" t="s">
        <v>1401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 t="str">
        <f>IF(AND(ISNUMBER('Tables 2'!AF68),ISNUMBER('Tables 2'!AF66)),'Tables 2'!AF68-'Tables 2'!AF66,"")</f>
        <v/>
      </c>
    </row>
    <row r="66" spans="2:16" customFormat="false">
      <c r="B66" s="374" t="s">
        <v>1402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 t="str">
        <f>IF(AND(ISNUMBER('Tables 2'!AF69),ISNUMBER('Tables 2'!AF67)),'Tables 2'!AF69-'Tables 2'!AF67,"")</f>
        <v/>
      </c>
    </row>
    <row r="67" spans="2:16" customFormat="false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 t="str">
        <f>IF(AND(ISNUMBER('Tables 2'!AF70),ISNUMBER('Tables 2'!AF69)),'Tables 2'!AF70-'Tables 2'!AF69,"")</f>
        <v/>
      </c>
    </row>
    <row r="68" spans="2:16" customFormat="false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 t="str">
        <f>IF(AND(ISNUMBER('Tables 2'!AF71),ISNUMBER('Tables 2'!AF69)),'Tables 2'!AF71-'Tables 2'!AF69,"")</f>
        <v/>
      </c>
    </row>
    <row r="69" spans="2:16" customFormat="false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 t="str">
        <f>IF(AND(ISNUMBER('Tables 2'!AF72),ISNUMBER('Tables 2'!AF69)),'Tables 2'!AF72-'Tables 2'!AF69,"")</f>
        <v/>
      </c>
    </row>
    <row r="70" spans="2:16" customFormat="false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 t="str">
        <f>IF(AND(ISNUMBER('Tables 2'!AF73),ISNUMBER('Tables 2'!AF69)),'Tables 2'!AF73-'Tables 2'!AF69,"")</f>
        <v/>
      </c>
    </row>
    <row r="71" spans="2:16" customFormat="false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 t="str">
        <f>IF(AND(ISNUMBER('Tables 2'!AF74),ISNUMBER('Tables 2'!AF73)),'Tables 2'!AF74-'Tables 2'!AF73,"")</f>
        <v/>
      </c>
    </row>
    <row r="72" spans="2:16" customFormat="false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 t="str">
        <f>IF(AND(ISNUMBER('Tables 2'!AF78),ISNUMBER('Tables 2'!AF73)),'Tables 2'!AF78-'Tables 2'!AF73,"")</f>
        <v/>
      </c>
    </row>
    <row r="73" spans="2:16" customFormat="false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 t="str">
        <f>IF(AND(ISNUMBER('Tables 2'!AF75),ISNUMBER('Tables 2'!AF73)),'Tables 2'!AF75-'Tables 2'!AF73,"")</f>
        <v/>
      </c>
    </row>
    <row r="74" spans="2:16" customFormat="false">
      <c r="B74" s="106" t="s">
        <v>1547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 t="str">
        <f>IF(AND(ISNUMBER('Tables 2'!AF76),ISNUMBER('Tables 2'!AF73)),'Tables 2'!AF76-'Tables 2'!AF73,"")</f>
        <v/>
      </c>
    </row>
    <row r="75" spans="2:16" customFormat="false" ht="13.5" thickBot="1">
      <c r="B75" s="109" t="s">
        <v>1548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 t="str">
        <f>IF(AND(ISNUMBER('Tables 2'!AF77),ISNUMBER('Tables 2'!AF76)),'Tables 2'!AF77-'Tables 2'!AF76,"")</f>
        <v/>
      </c>
    </row>
    <row r="76" spans="2:16" customFormat="false" ht="13.5" thickTop="1">
      <c r="B76" s="395" t="s">
        <v>1649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16" customFormat="false">
      <c r="B77" s="444" t="s">
        <v>1656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16" customFormat="false">
      <c r="B78" s="444" t="s">
        <v>1521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16" customFormat="false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customFormat="false" ht="15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3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3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16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 r:id="rId1"/>
  <headerFooter alignWithMargins="false"/>
  <rowBreaks manualBreakCount="1" count="1">
    <brk id="6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10"/>
  <dimension ref="B1:AJ231"/>
  <sheetViews>
    <sheetView showGridLines="false" zoomScaleNormal="100" workbookViewId="0"/>
  </sheetViews>
  <sheetFormatPr defaultColWidth="9.77734375" defaultRowHeight="12.75"/>
  <cols>
    <col min="1" max="1" width="2.33203125" style="1" customWidth="1"/>
    <col min="2" max="2" width="21.77734375" style="75" customWidth="1"/>
    <col min="3" max="3" width="6.77734375" style="20" customWidth="1"/>
    <col min="4" max="4" width="7" style="20" customWidth="1"/>
    <col min="5" max="5" width="7.77734375" style="20" customWidth="1"/>
    <col min="6" max="6" width="8" style="20" customWidth="1"/>
    <col min="7" max="7" width="7.109375" style="20" customWidth="1"/>
    <col min="8" max="8" width="7" style="20" customWidth="1"/>
    <col min="9" max="10" width="7.77734375" style="20" customWidth="1"/>
    <col min="11" max="13" width="6.109375" style="20" customWidth="1"/>
    <col min="14" max="14" width="8.44140625" style="1" customWidth="1"/>
    <col min="15" max="15" width="0.88671875" style="1" customWidth="1"/>
    <col min="16" max="16" width="10.88671875" style="1" customWidth="1"/>
    <col min="17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6" ht="5.25" customHeight="1"/>
    <row r="7" spans="2:16" customFormat="false" ht="16.5" thickBot="1">
      <c r="B7" s="324" t="s">
        <v>1583</v>
      </c>
      <c r="M7" s="1"/>
      <c r="P7" s="20"/>
    </row>
    <row r="8" spans="2:16" customFormat="false" ht="13.5" thickTop="1">
      <c r="B8" s="397" t="s">
        <v>1397</v>
      </c>
      <c r="C8" s="120"/>
      <c r="D8" s="120"/>
      <c r="E8" s="120"/>
      <c r="F8" s="120"/>
      <c r="G8" s="120"/>
      <c r="H8" s="120"/>
      <c r="I8" s="120"/>
      <c r="J8" s="120"/>
      <c r="K8" s="490" t="s">
        <v>1529</v>
      </c>
      <c r="L8" s="491"/>
      <c r="M8" s="491"/>
      <c r="N8" s="492"/>
      <c r="O8" s="152"/>
      <c r="P8" s="165"/>
    </row>
    <row r="9" spans="2:16" customFormat="false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1375</v>
      </c>
      <c r="O9" s="125"/>
      <c r="P9" s="156" t="str">
        <f>YourData!$E$48</f>
        <v>Tested Prg</v>
      </c>
    </row>
    <row r="10" spans="2:16" customFormat="false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1373</v>
      </c>
      <c r="O10" s="125"/>
      <c r="P10" s="164" t="str">
        <f>YourData!$E$52</f>
        <v>Org</v>
      </c>
    </row>
    <row r="11" spans="2:16" customFormat="false">
      <c r="B11" s="106" t="s">
        <v>1405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 t="str">
        <f>IF(AND(ISNUMBER('Tables 1'!P39),ISNUMBER('Tables 1'!P38)),'Tables 1'!P39-'Tables 1'!P38,"")</f>
        <v/>
      </c>
    </row>
    <row r="12" spans="2:16" customFormat="false">
      <c r="B12" s="106" t="s">
        <v>1406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 t="str">
        <f>IF(AND(ISNUMBER('Tables 1'!P40),ISNUMBER('Tables 1'!P39)),'Tables 1'!P40-'Tables 1'!P39,"")</f>
        <v/>
      </c>
    </row>
    <row r="13" spans="2:16" customFormat="false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 t="str">
        <f>IF(AND(ISNUMBER('Tables 1'!P41),ISNUMBER('Tables 1'!P40)),'Tables 1'!P41-'Tables 1'!P40,"")</f>
        <v/>
      </c>
    </row>
    <row r="14" spans="2:16" customFormat="false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 t="str">
        <f>IF(AND(ISNUMBER('Tables 1'!P42),ISNUMBER('Tables 1'!P41)),'Tables 1'!P42-'Tables 1'!P41,"")</f>
        <v/>
      </c>
    </row>
    <row r="15" spans="2:16" customFormat="false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 t="str">
        <f>IF(AND(ISNUMBER('Tables 1'!P11),ISNUMBER('Tables 1'!P42)),'Tables 1'!P11-'Tables 1'!P42,"")</f>
        <v/>
      </c>
    </row>
    <row r="16" spans="2:16" customFormat="false" ht="13.5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 t="str">
        <f>IF(AND(ISNUMBER('Tables 1'!P43),ISNUMBER('Tables 1'!P11)),'Tables 1'!P43-'Tables 1'!P11,"")</f>
        <v/>
      </c>
    </row>
    <row r="17" spans="2:16" customFormat="false" ht="13.5" thickTop="1">
      <c r="B17" s="397" t="s">
        <v>1398</v>
      </c>
      <c r="C17" s="120"/>
      <c r="D17" s="120"/>
      <c r="E17" s="120"/>
      <c r="F17" s="120"/>
      <c r="G17" s="120"/>
      <c r="H17" s="120"/>
      <c r="I17" s="120"/>
      <c r="J17" s="120"/>
      <c r="K17" s="490" t="s">
        <v>1529</v>
      </c>
      <c r="L17" s="491"/>
      <c r="M17" s="491"/>
      <c r="N17" s="492"/>
      <c r="O17" s="152"/>
      <c r="P17" s="165"/>
    </row>
    <row r="18" spans="2:16" customFormat="false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1375</v>
      </c>
      <c r="O18" s="125"/>
      <c r="P18" s="156" t="str">
        <f>YourData!$E$48</f>
        <v>Tested Prg</v>
      </c>
    </row>
    <row r="19" spans="2:16" customFormat="false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1373</v>
      </c>
      <c r="O19" s="125"/>
      <c r="P19" s="164" t="str">
        <f>YourData!$E$52</f>
        <v>Org</v>
      </c>
    </row>
    <row r="20" spans="2:16" customFormat="false">
      <c r="B20" s="106" t="s">
        <v>1405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 t="str">
        <f>IF(AND(ISNUMBER('Tables 1'!P80),ISNUMBER('Tables 1'!P79)),'Tables 1'!P80-'Tables 1'!P79,"")</f>
        <v/>
      </c>
    </row>
    <row r="21" spans="2:16" customFormat="false">
      <c r="B21" s="106" t="s">
        <v>1406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 t="str">
        <f>IF(AND(ISNUMBER('Tables 1'!P81),ISNUMBER('Tables 1'!P80)),'Tables 1'!P81-'Tables 1'!P80,"")</f>
        <v/>
      </c>
    </row>
    <row r="22" spans="2:16" customFormat="false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 t="str">
        <f>IF(AND(ISNUMBER('Tables 1'!P82),ISNUMBER('Tables 1'!P81)),'Tables 1'!P82-'Tables 1'!P81,"")</f>
        <v/>
      </c>
    </row>
    <row r="23" spans="2:16" customFormat="false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 t="str">
        <f>IF(AND(ISNUMBER('Tables 1'!P83),ISNUMBER('Tables 1'!P82)),'Tables 1'!P83-'Tables 1'!P82,"")</f>
        <v/>
      </c>
    </row>
    <row r="24" spans="2:16" customFormat="false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 t="str">
        <f>IF(AND(ISNUMBER('Tables 1'!P52),ISNUMBER('Tables 1'!P83)),'Tables 1'!P52-'Tables 1'!P83,"")</f>
        <v/>
      </c>
    </row>
    <row r="25" spans="2:16" customFormat="false" ht="13.5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 t="str">
        <f>IF(AND(ISNUMBER('Tables 1'!P84),ISNUMBER('Tables 1'!P52)),'Tables 1'!P84-'Tables 1'!P52,"")</f>
        <v/>
      </c>
    </row>
    <row r="26" spans="2:16" customFormat="false" ht="13.5" thickTop="1">
      <c r="B26" s="397" t="s">
        <v>1403</v>
      </c>
      <c r="C26" s="120"/>
      <c r="D26" s="120"/>
      <c r="E26" s="120"/>
      <c r="F26" s="120"/>
      <c r="G26" s="120"/>
      <c r="H26" s="120"/>
      <c r="I26" s="120"/>
      <c r="J26" s="120"/>
      <c r="K26" s="490" t="s">
        <v>1529</v>
      </c>
      <c r="L26" s="491"/>
      <c r="M26" s="491"/>
      <c r="N26" s="492"/>
      <c r="O26" s="152"/>
      <c r="P26" s="165"/>
    </row>
    <row r="27" spans="2:16" customFormat="false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1375</v>
      </c>
      <c r="O27" s="125"/>
      <c r="P27" s="156" t="str">
        <f>YourData!$E$48</f>
        <v>Tested Prg</v>
      </c>
    </row>
    <row r="28" spans="2:16" customFormat="false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1524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1373</v>
      </c>
      <c r="O28" s="125"/>
      <c r="P28" s="164" t="str">
        <f>YourData!$E$52</f>
        <v>Org</v>
      </c>
    </row>
    <row r="29" spans="2:16" customFormat="false">
      <c r="B29" s="106" t="s">
        <v>1405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 t="str">
        <f>IF(AND(ISNUMBER('Tables 2'!AF39),ISNUMBER('Tables 2'!AF38)),'Tables 2'!AF39-'Tables 2'!AF38,"")</f>
        <v/>
      </c>
    </row>
    <row r="30" spans="2:16" customFormat="false">
      <c r="B30" s="106" t="s">
        <v>1406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 t="str">
        <f>IF(AND(ISNUMBER('Tables 2'!AF40),ISNUMBER('Tables 2'!AF39)),'Tables 2'!AF40-'Tables 2'!AF39,"")</f>
        <v/>
      </c>
    </row>
    <row r="31" spans="2:16" customFormat="false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 t="str">
        <f>IF(AND(ISNUMBER('Tables 2'!AF38),ISNUMBER('Tables 2'!AF40)),'Tables 2'!AF41-'Tables 2'!AF40,"")</f>
        <v/>
      </c>
    </row>
    <row r="32" spans="2:16" customFormat="false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 t="str">
        <f>IF(AND(ISNUMBER('Tables 2'!AF42),ISNUMBER('Tables 2'!AF41)),'Tables 2'!AF42-'Tables 2'!AF41,"")</f>
        <v/>
      </c>
    </row>
    <row r="33" spans="2:16" customFormat="false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 t="str">
        <f>IF(AND(ISNUMBER('Tables 2'!AF11),ISNUMBER('Tables 2'!AF42)),'Tables 2'!AF11-'Tables 2'!AF42,"")</f>
        <v/>
      </c>
    </row>
    <row r="34" spans="2:16" customFormat="false" ht="13.5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 t="str">
        <f>IF(AND(ISNUMBER('Tables 2'!AF43),ISNUMBER('Tables 2'!AF11)),'Tables 2'!AF43-'Tables 2'!AF11,"")</f>
        <v/>
      </c>
    </row>
    <row r="35" spans="2:16" customFormat="false" ht="13.5" thickTop="1">
      <c r="B35" s="397" t="s">
        <v>1404</v>
      </c>
      <c r="C35" s="120"/>
      <c r="D35" s="120"/>
      <c r="E35" s="120"/>
      <c r="F35" s="120"/>
      <c r="G35" s="120"/>
      <c r="H35" s="120"/>
      <c r="I35" s="120"/>
      <c r="J35" s="120"/>
      <c r="K35" s="490" t="s">
        <v>1529</v>
      </c>
      <c r="L35" s="491"/>
      <c r="M35" s="491"/>
      <c r="N35" s="492"/>
      <c r="O35" s="152"/>
      <c r="P35" s="172"/>
    </row>
    <row r="36" spans="2:16" customFormat="false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1375</v>
      </c>
      <c r="O36" s="125"/>
      <c r="P36" s="156" t="str">
        <f>YourData!$E$48</f>
        <v>Tested Prg</v>
      </c>
    </row>
    <row r="37" spans="2:16" customFormat="false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1524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1373</v>
      </c>
      <c r="O37" s="125"/>
      <c r="P37" s="164" t="str">
        <f>YourData!$E$52</f>
        <v>Org</v>
      </c>
    </row>
    <row r="38" spans="2:16" customFormat="false">
      <c r="B38" s="106" t="s">
        <v>1405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 t="str">
        <f>IF(AND(ISNUMBER('Tables 2'!AF80),ISNUMBER('Tables 2'!AF79)),'Tables 2'!AF80-'Tables 2'!AF79,"")</f>
        <v/>
      </c>
    </row>
    <row r="39" spans="2:16" customFormat="false">
      <c r="B39" s="106" t="s">
        <v>1406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 t="str">
        <f>IF(AND(ISNUMBER('Tables 2'!AF81),ISNUMBER('Tables 2'!AF80)),'Tables 2'!AF81-'Tables 2'!AF80,"")</f>
        <v/>
      </c>
    </row>
    <row r="40" spans="2:16" customFormat="false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 t="str">
        <f>IF(AND(ISNUMBER('Tables 2'!AF82),ISNUMBER('Tables 2'!AF81)),'Tables 2'!AF82-'Tables 2'!AF81,"")</f>
        <v/>
      </c>
    </row>
    <row r="41" spans="2:16" customFormat="false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 t="str">
        <f>IF(AND(ISNUMBER('Tables 2'!AF83),ISNUMBER('Tables 2'!AF82)),'Tables 2'!AF83-'Tables 2'!AF82,"")</f>
        <v/>
      </c>
    </row>
    <row r="42" spans="2:16" customFormat="false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 t="str">
        <f>IF(AND(ISNUMBER('Tables 2'!AF52),ISNUMBER('Tables 2'!AF83)),'Tables 2'!AF52-'Tables 2'!AF83,"")</f>
        <v/>
      </c>
    </row>
    <row r="43" spans="2:16" customFormat="false" ht="13.5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 t="str">
        <f>IF(AND(ISNUMBER('Tables 2'!AF84),ISNUMBER('Tables 2'!AF52)),'Tables 2'!AF84-'Tables 2'!AF52,"")</f>
        <v/>
      </c>
    </row>
    <row r="44" spans="2:16" customFormat="false" ht="13.5" thickTop="1">
      <c r="B44" s="379" t="s">
        <v>1525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 customFormat="false">
      <c r="B45" s="360" t="s">
        <v>1521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 customFormat="false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customFormat="false" ht="16.5" thickBot="1">
      <c r="B47" s="324" t="s">
        <v>1538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customFormat="false" ht="13.5" thickTop="1">
      <c r="B48" s="397" t="s">
        <v>1397</v>
      </c>
      <c r="C48" s="120"/>
      <c r="D48" s="120"/>
      <c r="E48" s="120"/>
      <c r="F48" s="120"/>
      <c r="G48" s="120"/>
      <c r="H48" s="120"/>
      <c r="I48" s="120"/>
      <c r="J48" s="120"/>
      <c r="K48" s="490" t="s">
        <v>1529</v>
      </c>
      <c r="L48" s="491"/>
      <c r="M48" s="491"/>
      <c r="N48" s="492"/>
      <c r="O48" s="152"/>
      <c r="P48" s="165"/>
    </row>
    <row r="49" spans="2:16" customFormat="false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1375</v>
      </c>
      <c r="O49" s="125"/>
      <c r="P49" s="156" t="str">
        <f>YourData!$E$48</f>
        <v>Tested Prg</v>
      </c>
    </row>
    <row r="50" spans="2:16" customFormat="false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1373</v>
      </c>
      <c r="O50" s="125"/>
      <c r="P50" s="164" t="str">
        <f>YourData!$E$52</f>
        <v>Org</v>
      </c>
    </row>
    <row r="51" spans="2:16" customFormat="false">
      <c r="B51" s="374" t="s">
        <v>1409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 t="str">
        <f>IF(AND(ISNUMBER('Tables 1'!P44),ISNUMBER('Tables 1'!P42)),'Tables 1'!P44-'Tables 1'!P42,"")</f>
        <v/>
      </c>
    </row>
    <row r="52" spans="2:16" customFormat="false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 t="str">
        <f>IF(AND(ISNUMBER('Tables 1'!P17),ISNUMBER('Tables 1'!P44)),'Tables 1'!P17-'Tables 1'!P44,"")</f>
        <v/>
      </c>
    </row>
    <row r="53" spans="2:16" customFormat="false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 t="str">
        <f>IF(AND(ISNUMBER('Tables 1'!P17),ISNUMBER('Tables 1'!P45)),'Tables 1'!P17-'Tables 1'!P45,"")</f>
        <v/>
      </c>
    </row>
    <row r="54" spans="2:16" customFormat="false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 t="str">
        <f>IF(AND(ISNUMBER('Tables 1'!P18),ISNUMBER('Tables 1'!P12)),'Tables 1'!P18-'Tables 1'!P12,"")</f>
        <v/>
      </c>
    </row>
    <row r="55" spans="2:16" customFormat="false">
      <c r="B55" s="106" t="s">
        <v>1549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 t="str">
        <f>IF(AND(ISNUMBER('Tables 1'!P19),ISNUMBER('Tables 1'!P13)),'Tables 1'!P19-'Tables 1'!P13,"")</f>
        <v/>
      </c>
    </row>
    <row r="56" spans="2:16" customFormat="false">
      <c r="B56" s="106" t="s">
        <v>1550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 t="str">
        <f>IF(AND(ISNUMBER('Tables 1'!P20),ISNUMBER('Tables 1'!P14)),'Tables 1'!P20-'Tables 1'!P14,"")</f>
        <v/>
      </c>
    </row>
    <row r="57" spans="2:16" customFormat="false" ht="13.5" thickBot="1">
      <c r="B57" s="374" t="s">
        <v>1408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 t="str">
        <f>IF(AND(ISNUMBER('Tables 1'!P21),ISNUMBER('Tables 1'!P15)),'Tables 1'!P21-'Tables 1'!P15,"")</f>
        <v/>
      </c>
    </row>
    <row r="58" spans="2:16" customFormat="false" ht="13.5" thickTop="1">
      <c r="B58" s="397" t="s">
        <v>1398</v>
      </c>
      <c r="C58" s="120"/>
      <c r="D58" s="120"/>
      <c r="E58" s="120"/>
      <c r="F58" s="120"/>
      <c r="G58" s="120"/>
      <c r="H58" s="120"/>
      <c r="I58" s="120"/>
      <c r="J58" s="120"/>
      <c r="K58" s="490" t="s">
        <v>1529</v>
      </c>
      <c r="L58" s="491"/>
      <c r="M58" s="491"/>
      <c r="N58" s="492"/>
      <c r="O58" s="152"/>
      <c r="P58" s="165"/>
    </row>
    <row r="59" spans="2:16" customFormat="false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1375</v>
      </c>
      <c r="O59" s="125"/>
      <c r="P59" s="156" t="str">
        <f>YourData!$E$48</f>
        <v>Tested Prg</v>
      </c>
    </row>
    <row r="60" spans="2:16" customFormat="false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1373</v>
      </c>
      <c r="O60" s="125"/>
      <c r="P60" s="164" t="str">
        <f>YourData!$E$52</f>
        <v>Org</v>
      </c>
    </row>
    <row r="61" spans="2:16" customFormat="false">
      <c r="B61" s="374" t="s">
        <v>1409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 t="str">
        <f>IF(AND(ISNUMBER('Tables 1'!P85),ISNUMBER('Tables 1'!P83)),'Tables 1'!P85-'Tables 1'!P83,"")</f>
        <v/>
      </c>
    </row>
    <row r="62" spans="2:16" customFormat="false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 t="str">
        <f>IF(AND(ISNUMBER('Tables 1'!P58),ISNUMBER('Tables 1'!P85)),'Tables 1'!P58-'Tables 1'!P85,"")</f>
        <v/>
      </c>
    </row>
    <row r="63" spans="2:16" customFormat="false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 t="str">
        <f>IF(AND(ISNUMBER('Tables 1'!P58),ISNUMBER('Tables 1'!P86)),'Tables 1'!P58-'Tables 1'!P86,"")</f>
        <v/>
      </c>
    </row>
    <row r="64" spans="2:16" customFormat="false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 t="str">
        <f>IF(AND(ISNUMBER('Tables 1'!P59),ISNUMBER('Tables 1'!P53)),'Tables 1'!P59-'Tables 1'!P53,"")</f>
        <v/>
      </c>
    </row>
    <row r="65" spans="2:16" customFormat="false">
      <c r="B65" s="106" t="s">
        <v>1549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 t="str">
        <f>IF(AND(ISNUMBER('Tables 1'!P60),ISNUMBER('Tables 1'!P54)),'Tables 1'!P60-'Tables 1'!P54,"")</f>
        <v/>
      </c>
    </row>
    <row r="66" spans="2:16" customFormat="false">
      <c r="B66" s="106" t="s">
        <v>1550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 t="str">
        <f>IF(AND(ISNUMBER('Tables 1'!P61),ISNUMBER('Tables 1'!P55)),'Tables 1'!P61-'Tables 1'!P55,"")</f>
        <v/>
      </c>
    </row>
    <row r="67" spans="2:16" customFormat="false">
      <c r="B67" s="374" t="s">
        <v>1408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 t="str">
        <f>IF(AND(ISNUMBER('Tables 1'!P62),ISNUMBER('Tables 1'!P56)),'Tables 1'!P62-'Tables 1'!P56,"")</f>
        <v/>
      </c>
    </row>
    <row r="68" spans="2:16" customFormat="false" ht="13.5" thickBot="1">
      <c r="B68" s="374" t="s">
        <v>1407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 t="str">
        <f>IF(AND(ISNUMBER('Tables 1'!P63),ISNUMBER('Tables 1'!P57)),'Tables 1'!P63-'Tables 1'!P57,"")</f>
        <v/>
      </c>
    </row>
    <row r="69" spans="2:16" customFormat="false" ht="13.5" thickTop="1">
      <c r="B69" s="397" t="s">
        <v>1403</v>
      </c>
      <c r="C69" s="120"/>
      <c r="D69" s="120"/>
      <c r="E69" s="120"/>
      <c r="F69" s="120"/>
      <c r="G69" s="120"/>
      <c r="H69" s="120"/>
      <c r="I69" s="120"/>
      <c r="J69" s="120"/>
      <c r="K69" s="490" t="s">
        <v>1529</v>
      </c>
      <c r="L69" s="491"/>
      <c r="M69" s="491"/>
      <c r="N69" s="492"/>
      <c r="O69" s="152"/>
      <c r="P69" s="165"/>
    </row>
    <row r="70" spans="2:16" customFormat="false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1375</v>
      </c>
      <c r="O70" s="125"/>
      <c r="P70" s="156" t="str">
        <f>YourData!$E$48</f>
        <v>Tested Prg</v>
      </c>
    </row>
    <row r="71" spans="2:16" customFormat="false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1524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1373</v>
      </c>
      <c r="O71" s="125"/>
      <c r="P71" s="164" t="str">
        <f>YourData!$E$52</f>
        <v>Org</v>
      </c>
    </row>
    <row r="72" spans="2:16" customFormat="false">
      <c r="B72" s="374" t="s">
        <v>1409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 t="str">
        <f>IF(AND(ISNUMBER('Tables 2'!AF44),ISNUMBER('Tables 2'!AF42)),'Tables 2'!AF44-'Tables 2'!AF42,"")</f>
        <v/>
      </c>
    </row>
    <row r="73" spans="2:16" customFormat="false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 t="str">
        <f>IF(AND(ISNUMBER('Tables 2'!AF17),ISNUMBER('Tables 2'!AF44)),'Tables 2'!AF17-'Tables 2'!AF44,"")</f>
        <v/>
      </c>
    </row>
    <row r="74" spans="2:16" customFormat="false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 t="str">
        <f>IF(AND(ISNUMBER('Tables 2'!AF17),ISNUMBER('Tables 2'!AF45)),'Tables 2'!AF17-'Tables 2'!AF45,"")</f>
        <v/>
      </c>
    </row>
    <row r="75" spans="2:16" customFormat="false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 t="str">
        <f>IF(AND(ISNUMBER('Tables 2'!AF18),ISNUMBER('Tables 2'!AF12)),'Tables 2'!AF18-'Tables 2'!AF12,"")</f>
        <v/>
      </c>
    </row>
    <row r="76" spans="2:16" customFormat="false">
      <c r="B76" s="106" t="s">
        <v>1549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 t="str">
        <f>IF(AND(ISNUMBER('Tables 2'!AF19),ISNUMBER('Tables 2'!AF13)),'Tables 2'!AF19-'Tables 2'!AF13,"")</f>
        <v/>
      </c>
    </row>
    <row r="77" spans="2:16" customFormat="false">
      <c r="B77" s="106" t="s">
        <v>1550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 t="str">
        <f>IF(AND(ISNUMBER('Tables 2'!AF20),ISNUMBER('Tables 2'!AF14)),'Tables 2'!AF20-'Tables 2'!AF14,"")</f>
        <v/>
      </c>
    </row>
    <row r="78" spans="2:16" customFormat="false" ht="13.5" thickBot="1">
      <c r="B78" s="374" t="s">
        <v>1408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 t="str">
        <f>IF(AND(ISNUMBER('Tables 2'!AF21),ISNUMBER('Tables 2'!AF15)),'Tables 2'!AF21-'Tables 2'!AF15,"")</f>
        <v/>
      </c>
    </row>
    <row r="79" spans="2:16" customFormat="false" ht="13.5" thickTop="1">
      <c r="B79" s="397" t="s">
        <v>1404</v>
      </c>
      <c r="C79" s="120"/>
      <c r="D79" s="120"/>
      <c r="E79" s="120"/>
      <c r="F79" s="120"/>
      <c r="G79" s="120"/>
      <c r="H79" s="120"/>
      <c r="I79" s="120"/>
      <c r="J79" s="120"/>
      <c r="K79" s="490" t="s">
        <v>1529</v>
      </c>
      <c r="L79" s="491"/>
      <c r="M79" s="491"/>
      <c r="N79" s="492"/>
      <c r="O79" s="152"/>
      <c r="P79" s="165"/>
    </row>
    <row r="80" spans="2:16" customFormat="false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1375</v>
      </c>
      <c r="O80" s="125"/>
      <c r="P80" s="156" t="str">
        <f>YourData!$E$48</f>
        <v>Tested Prg</v>
      </c>
    </row>
    <row r="81" spans="2:16" customFormat="false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1524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1373</v>
      </c>
      <c r="O81" s="125"/>
      <c r="P81" s="164" t="str">
        <f>YourData!$E$52</f>
        <v>Org</v>
      </c>
    </row>
    <row r="82" spans="2:16" customFormat="false">
      <c r="B82" s="374" t="s">
        <v>1409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 t="str">
        <f>IF(AND(ISNUMBER('Tables 2'!AF85),ISNUMBER('Tables 2'!AF83)),'Tables 2'!AF85-'Tables 2'!AF83,"")</f>
        <v/>
      </c>
    </row>
    <row r="83" spans="2:16" customFormat="false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 t="str">
        <f>IF(AND(ISNUMBER('Tables 2'!AF58),ISNUMBER('Tables 2'!AF85)),'Tables 2'!AF58-'Tables 2'!AF85,"")</f>
        <v/>
      </c>
    </row>
    <row r="84" spans="2:16" customFormat="false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 t="str">
        <f>IF(AND(ISNUMBER('Tables 2'!AF58),ISNUMBER('Tables 2'!AF86)),'Tables 2'!AF58-'Tables 2'!AF86,"")</f>
        <v/>
      </c>
    </row>
    <row r="85" spans="2:16" customFormat="false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 t="str">
        <f>IF(AND(ISNUMBER('Tables 2'!AF59),ISNUMBER('Tables 2'!AF53)),'Tables 2'!AF59-'Tables 2'!AF53,"")</f>
        <v/>
      </c>
    </row>
    <row r="86" spans="2:16" customFormat="false">
      <c r="B86" s="106" t="s">
        <v>1549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 t="str">
        <f>IF(AND(ISNUMBER('Tables 2'!AF60),ISNUMBER('Tables 2'!AF54)),'Tables 2'!AF60-'Tables 2'!AF54,"")</f>
        <v/>
      </c>
    </row>
    <row r="87" spans="2:16" customFormat="false">
      <c r="B87" s="106" t="s">
        <v>1550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 t="str">
        <f>IF(AND(ISNUMBER('Tables 2'!AF61),ISNUMBER('Tables 2'!AF55)),'Tables 2'!AF61-'Tables 2'!AF55,"")</f>
        <v/>
      </c>
    </row>
    <row r="88" spans="2:16" customFormat="false">
      <c r="B88" s="374" t="s">
        <v>1408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 t="str">
        <f>IF(AND(ISNUMBER('Tables 2'!AF62),ISNUMBER('Tables 2'!AF56)),'Tables 2'!AF62-'Tables 2'!AF56,"")</f>
        <v/>
      </c>
    </row>
    <row r="89" spans="2:16" customFormat="false" ht="13.5" thickBot="1">
      <c r="B89" s="398" t="s">
        <v>1407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 t="str">
        <f>IF(AND(ISNUMBER('Tables 2'!AF63),ISNUMBER('Tables 2'!AF57)),'Tables 2'!AF63-'Tables 2'!AF57,"")</f>
        <v/>
      </c>
    </row>
    <row r="90" spans="2:16" customFormat="false" ht="13.5" thickTop="1">
      <c r="B90" s="379" t="s">
        <v>1525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13" customFormat="false">
      <c r="B91" s="360" t="s">
        <v>1521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3" customFormat="false" ht="15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3" customFormat="false" ht="15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customFormat="false" ht="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customFormat="false" ht="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customFormat="false" ht="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customFormat="false" ht="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customFormat="false" ht="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customFormat="false" ht="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customFormat="false" ht="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customFormat="false" ht="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customFormat="false" ht="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customFormat="false" ht="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customFormat="false" ht="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customFormat="false" ht="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customFormat="false" ht="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customFormat="false" ht="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customFormat="false" ht="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customFormat="false" ht="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customFormat="false" ht="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customFormat="false" ht="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customFormat="false" ht="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customFormat="false" ht="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customFormat="false" ht="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customFormat="false" ht="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customFormat="false" ht="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customFormat="false" ht="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customFormat="false" ht="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customFormat="false" ht="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customFormat="false" ht="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customFormat="false" ht="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customFormat="false" ht="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customFormat="false" ht="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customFormat="false" ht="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customFormat="false" ht="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customFormat="false" ht="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customFormat="false" ht="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customFormat="false" ht="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customFormat="false" ht="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customFormat="false" ht="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customFormat="false" ht="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customFormat="false" ht="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customFormat="false" ht="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customFormat="false" ht="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customFormat="false" ht="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customFormat="false" ht="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3" customFormat="false" ht="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customFormat="false" ht="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customFormat="false" ht="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customFormat="false" ht="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customFormat="false" ht="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customFormat="false" ht="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customFormat="false" ht="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customFormat="false" ht="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customFormat="false" ht="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customFormat="false" ht="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customFormat="false" ht="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customFormat="false" ht="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customFormat="false" ht="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customFormat="false" ht="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customFormat="false" ht="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customFormat="false" ht="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customFormat="false" ht="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customFormat="false" ht="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customFormat="false" ht="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customFormat="false" ht="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customFormat="false" ht="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customFormat="false" ht="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customFormat="false" ht="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customFormat="false" ht="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customFormat="false" ht="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customFormat="false" ht="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16" customFormat="false" ht="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16" customFormat="false" ht="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 r:id="rId1"/>
  <headerFooter alignWithMargins="false"/>
  <rowBreaks manualBreakCount="1" count="1">
    <brk id="46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syncVertical="1" syncRef="A5" transitionEvaluation="1" codeName="Sheet11">
    <pageSetUpPr fitToPage="1"/>
  </sheetPr>
  <dimension ref="B1:AI160"/>
  <sheetViews>
    <sheetView showGridLines="false" topLeftCell="A5" zoomScaleNormal="100" workbookViewId="0"/>
  </sheetViews>
  <sheetFormatPr defaultColWidth="9.77734375" defaultRowHeight="12.75"/>
  <cols>
    <col min="1" max="1" width="2.33203125" style="1" customWidth="1"/>
    <col min="2" max="2" width="22.6640625" style="75" customWidth="1"/>
    <col min="3" max="3" width="7.109375" style="20" customWidth="1"/>
    <col min="4" max="4" width="7.5546875" style="20" customWidth="1"/>
    <col min="5" max="5" width="8.109375" style="20" customWidth="1"/>
    <col min="6" max="9" width="7.5546875" style="20" customWidth="1"/>
    <col min="10" max="12" width="6.33203125" style="20" customWidth="1"/>
    <col min="13" max="13" width="8.21875" style="1" customWidth="1"/>
    <col min="14" max="14" width="0.88671875" style="1" customWidth="1"/>
    <col min="15" max="15" width="11.21875" style="1" customWidth="1"/>
    <col min="16" max="16384" width="9.77734375" style="1"/>
  </cols>
  <sheetData>
    <row r="1" spans="2:15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2:15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</row>
    <row r="3" spans="2:15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3:3" customFormat="false" ht="15" customHeight="1">
      <c r="C4" s="443" t="s">
        <v>1658</v>
      </c>
    </row>
    <row r="5" spans="3:3" customFormat="false" ht="10.5" customHeight="1">
      <c r="C5" s="443" t="s">
        <v>312</v>
      </c>
    </row>
    <row r="6" spans="2:15" ht="5.25" customHeight="1"/>
    <row r="7" spans="2:15" customFormat="false" ht="15.75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customFormat="false" ht="13.5" thickBot="1">
      <c r="B8" s="403" t="s">
        <v>1414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customFormat="false" ht="13.5" thickTop="1">
      <c r="B9" s="455" t="s">
        <v>1527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0" t="s">
        <v>1529</v>
      </c>
      <c r="K9" s="491"/>
      <c r="L9" s="491"/>
      <c r="M9" s="492"/>
      <c r="N9" s="120"/>
      <c r="O9" s="163" t="str">
        <f>YourData!$E$48</f>
        <v>Tested Prg</v>
      </c>
    </row>
    <row r="10" spans="2:15" customFormat="false">
      <c r="B10" s="449" t="s">
        <v>1528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1375</v>
      </c>
      <c r="N10" s="103"/>
      <c r="O10" s="169" t="str">
        <f>YourData!$E$52</f>
        <v>Org</v>
      </c>
    </row>
    <row r="11" spans="2:15" customFormat="false">
      <c r="B11" s="108" t="s">
        <v>1526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1376</v>
      </c>
      <c r="N11" s="103"/>
      <c r="O11" s="159"/>
    </row>
    <row r="12" spans="2:15" customFormat="false">
      <c r="B12" s="374" t="s">
        <v>1410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 t="str">
        <f>IF(AND(ISNUMBER(YourData!$B313),ISNUMBER(YourData!$B296)),YourData!$B313/YourData!$B296,"")</f>
        <v/>
      </c>
    </row>
    <row r="13" spans="2:15" customFormat="false" ht="13.5" thickBot="1">
      <c r="B13" s="394" t="s">
        <v>1411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 t="str">
        <f>IF(AND(ISNUMBER(YourData!$B314),ISNUMBER(YourData!$B297)),YourData!$B314/YourData!$B297,"")</f>
        <v/>
      </c>
    </row>
    <row r="14" spans="2:15" customFormat="false" ht="13.5" thickTop="1">
      <c r="B14" s="360" t="s">
        <v>1523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3:15" customFormat="false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customFormat="false" ht="15.75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15" customFormat="false" ht="13.5" thickBot="1">
      <c r="B17" s="403" t="s">
        <v>1415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15" customFormat="false" ht="13.5" thickTop="1">
      <c r="B18" s="455" t="s">
        <v>1527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0" t="s">
        <v>1529</v>
      </c>
      <c r="K18" s="491"/>
      <c r="L18" s="491"/>
      <c r="M18" s="492"/>
      <c r="N18" s="120"/>
      <c r="O18" s="163" t="str">
        <f>YourData!$E$48</f>
        <v>Tested Prg</v>
      </c>
    </row>
    <row r="19" spans="2:15" customFormat="false">
      <c r="B19" s="449" t="s">
        <v>1528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1375</v>
      </c>
      <c r="N19" s="103"/>
      <c r="O19" s="169" t="str">
        <f>YourData!$E$52</f>
        <v>Org</v>
      </c>
    </row>
    <row r="20" spans="2:15" customFormat="false">
      <c r="B20" s="108" t="s">
        <v>1526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1376</v>
      </c>
      <c r="N20" s="20"/>
      <c r="O20" s="177"/>
    </row>
    <row r="21" spans="2:15" customFormat="false">
      <c r="B21" s="399" t="s">
        <v>1412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 t="str">
        <f>IF(AND(ISNUMBER(YourData!$B333),ISNUMBER(YourData!$B313)),1-YourData!$B333/YourData!$B313,"")</f>
        <v/>
      </c>
    </row>
    <row r="22" spans="2:15" customFormat="false" ht="13.5" thickBot="1">
      <c r="B22" s="400" t="s">
        <v>1413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 t="str">
        <f>IF(AND(ISNUMBER(YourData!$B334),ISNUMBER(YourData!$B314)),1-YourData!$B334/YourData!$B314,"")</f>
        <v/>
      </c>
    </row>
    <row r="23" spans="2:15" customFormat="false" ht="13.5" thickTop="1">
      <c r="B23" s="360" t="s">
        <v>1523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14" customFormat="false" ht="15.75">
      <c r="B24" s="404"/>
      <c r="L24" s="152"/>
      <c r="M24" s="152"/>
      <c r="N24" s="152"/>
    </row>
    <row r="25" spans="2:18" customFormat="false" ht="19.5" thickBot="1">
      <c r="B25" s="326" t="s">
        <v>1541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2" customFormat="false" ht="15.75" thickTop="1">
      <c r="B26" s="455" t="s">
        <v>1527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0" t="s">
        <v>1529</v>
      </c>
      <c r="K26" s="491"/>
      <c r="L26" s="491"/>
      <c r="M26" s="492"/>
      <c r="N26" s="120"/>
      <c r="O26" s="163" t="str">
        <f>YourData!$E$48</f>
        <v>Tested Prg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customFormat="false" ht="15">
      <c r="B27" s="449" t="s">
        <v>1528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1375</v>
      </c>
      <c r="N27" s="103"/>
      <c r="O27" s="169" t="str">
        <f>YourData!$E$52</f>
        <v>Org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customFormat="false" ht="15">
      <c r="B28" s="108" t="s">
        <v>1526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1376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customFormat="false" ht="15">
      <c r="B29" s="458" t="s">
        <v>1534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 t="str">
        <f>IF(ISNUMBER(YourData!$B294),YourData!$B294,"")</f>
        <v/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customFormat="false" ht="15">
      <c r="B30" s="458" t="s">
        <v>1535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 t="str">
        <f>IF(ISNUMBER(YourData!$B295),YourData!$B295,"")</f>
        <v/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customFormat="false" ht="15">
      <c r="B31" s="458" t="s">
        <v>1416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 t="str">
        <f>IF(ISNUMBER(YourData!$B296),YourData!$B296,"")</f>
        <v/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customFormat="false" ht="15">
      <c r="B32" s="458" t="s">
        <v>1417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 t="str">
        <f>IF(ISNUMBER(YourData!$B297),YourData!$B297,"")</f>
        <v/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customFormat="false" ht="15.75" thickBot="1">
      <c r="B33" s="459" t="s">
        <v>1536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 t="str">
        <f>IF(ISNUMBER(YourData!$B298),YourData!$B298,"")</f>
        <v/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customFormat="false" ht="15.75" thickTop="1">
      <c r="B34" s="360" t="s">
        <v>1523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customFormat="false" ht="1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customFormat="false" ht="19.5" thickBot="1">
      <c r="B36" s="326" t="s">
        <v>1542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customFormat="false" ht="15.75" thickTop="1">
      <c r="B37" s="455" t="s">
        <v>1527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0" t="s">
        <v>1529</v>
      </c>
      <c r="K37" s="491"/>
      <c r="L37" s="491"/>
      <c r="M37" s="492"/>
      <c r="N37" s="120"/>
      <c r="O37" s="163" t="str">
        <f>YourData!$E$48</f>
        <v>Tested Prg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customFormat="false" ht="15">
      <c r="B38" s="449" t="s">
        <v>1528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1375</v>
      </c>
      <c r="N38" s="103"/>
      <c r="O38" s="169" t="str">
        <f>YourData!$E$52</f>
        <v>Org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customFormat="false" ht="15">
      <c r="B39" s="108" t="s">
        <v>1526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1376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customFormat="false" ht="15">
      <c r="B40" s="399" t="s">
        <v>1416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 t="str">
        <f>IF(ISNUMBER(YourData!$B313),YourData!$B313,"")</f>
        <v/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customFormat="false" ht="15.75" thickBot="1">
      <c r="B41" s="400" t="s">
        <v>1417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 t="str">
        <f>IF(ISNUMBER(YourData!$B314),YourData!$B314,"")</f>
        <v/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customFormat="false" ht="15.75" thickTop="1">
      <c r="B42" s="360" t="s">
        <v>1523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customFormat="false" ht="1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customFormat="false" ht="19.5" thickBot="1">
      <c r="B44" s="326" t="s">
        <v>1543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customFormat="false" ht="15.75" thickTop="1">
      <c r="B45" s="455" t="s">
        <v>1527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0" t="s">
        <v>1529</v>
      </c>
      <c r="K45" s="491"/>
      <c r="L45" s="491"/>
      <c r="M45" s="492"/>
      <c r="N45" s="120"/>
      <c r="O45" s="163" t="str">
        <f>YourData!$E$48</f>
        <v>Tested Prg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customFormat="false" ht="15">
      <c r="B46" s="449" t="s">
        <v>1528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1375</v>
      </c>
      <c r="N46" s="103"/>
      <c r="O46" s="169" t="str">
        <f>YourData!$E$52</f>
        <v>Org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customFormat="false" ht="15">
      <c r="B47" s="108" t="s">
        <v>1526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1376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customFormat="false" ht="15">
      <c r="B48" s="399" t="s">
        <v>1416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 t="str">
        <f>IF(ISNUMBER(YourData!$B333),YourData!$B333,"")</f>
        <v/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customFormat="false" ht="15.75" thickBot="1">
      <c r="B49" s="400" t="s">
        <v>1417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 t="str">
        <f>IF(ISNUMBER(YourData!$B334),YourData!$B334,"")</f>
        <v/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customFormat="false" ht="15.75" thickTop="1">
      <c r="B50" s="360" t="s">
        <v>1523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customFormat="false" ht="1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customFormat="false" ht="1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customFormat="false" ht="1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customFormat="false" ht="1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customFormat="false" ht="1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customFormat="false" ht="1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customFormat="false" ht="1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customFormat="false" ht="1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customFormat="false" ht="1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customFormat="false" ht="1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customFormat="false" ht="1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customFormat="false" ht="1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customFormat="false" ht="1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customFormat="false" ht="1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customFormat="false" ht="1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customFormat="false" ht="1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customFormat="false" ht="1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customFormat="false" ht="1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customFormat="false" ht="1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customFormat="false" ht="1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customFormat="false" ht="1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customFormat="false" ht="1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customFormat="false" ht="1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customFormat="false" ht="1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customFormat="false" ht="1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customFormat="false" ht="1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customFormat="false" ht="1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customFormat="false" ht="1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customFormat="false" ht="1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customFormat="false" ht="1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customFormat="false" ht="1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customFormat="false" ht="1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customFormat="false" ht="1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customFormat="false" ht="1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customFormat="false" ht="1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customFormat="false" ht="1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customFormat="false" ht="1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customFormat="false" ht="1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customFormat="false" ht="1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customFormat="false" ht="1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customFormat="false" ht="1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customFormat="false" ht="1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customFormat="false" ht="1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customFormat="false" ht="1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customFormat="false" ht="1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customFormat="false" ht="1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customFormat="false" ht="1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customFormat="false" ht="1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customFormat="false" ht="1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customFormat="false" ht="1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customFormat="false" ht="1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customFormat="false" ht="1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customFormat="false" ht="1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customFormat="false" ht="1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customFormat="false" ht="1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customFormat="false" ht="1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customFormat="false" ht="1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customFormat="false" ht="1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customFormat="false" ht="1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customFormat="false" ht="1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customFormat="false" ht="1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customFormat="false" ht="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customFormat="false" ht="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customFormat="false" ht="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customFormat="false" ht="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customFormat="false" ht="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customFormat="false" ht="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customFormat="false" ht="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customFormat="false" ht="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customFormat="false" ht="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customFormat="false" ht="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customFormat="false" ht="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customFormat="false" ht="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customFormat="false" ht="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customFormat="false" ht="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customFormat="false" ht="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customFormat="false" ht="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customFormat="false" ht="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customFormat="false" ht="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customFormat="false" ht="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customFormat="false" ht="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customFormat="false" ht="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2" customFormat="false" ht="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2" customFormat="false" ht="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2" customFormat="false" ht="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2" customFormat="false" ht="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2" customFormat="false" ht="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2" customFormat="false" ht="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2" customFormat="false" ht="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2" customFormat="false" ht="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2" customFormat="false" ht="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2" customFormat="false" ht="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2" customFormat="false" ht="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2" customFormat="false" ht="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customFormat="false" ht="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customFormat="false" ht="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customFormat="false" ht="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customFormat="false" ht="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customFormat="false" ht="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customFormat="false" ht="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customFormat="false" ht="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customFormat="false" ht="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customFormat="false" ht="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customFormat="false" ht="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customFormat="false" ht="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customFormat="false" ht="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customFormat="false" ht="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customFormat="false" ht="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15" customFormat="false" ht="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15" customFormat="false" ht="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 r:id="rId1"/>
  <headerFooter alignWithMargins="false"/>
  <rowBreaks manualBreakCount="1" count="1">
    <brk id="35" min="1" max="1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2"/>
  <dimension ref="A1:AV946"/>
  <sheetViews>
    <sheetView showGridLines="false" zoomScale="141" zoomScaleNormal="141" workbookViewId="0">
      <selection activeCell="A2" sqref="A2"/>
    </sheetView>
  </sheetViews>
  <sheetFormatPr defaultColWidth="9.77734375" defaultRowHeight="12.75"/>
  <cols>
    <col min="1" max="1" width="29" style="13" customWidth="1"/>
    <col min="2" max="2" width="12.21875" style="13" customWidth="1"/>
    <col min="3" max="3" width="9.77734375" style="13"/>
    <col min="4" max="4" width="9.77734375" style="59"/>
    <col min="5" max="5" width="12.21875" style="13" customWidth="1"/>
    <col min="6" max="6" width="10.109375" style="13" customWidth="1"/>
    <col min="7" max="11" width="12.21875" style="13" customWidth="1"/>
    <col min="12" max="12" width="10.21875" style="13" customWidth="1"/>
    <col min="13" max="16" width="9.77734375" style="13"/>
    <col min="17" max="17" width="27.88671875" style="13" customWidth="1"/>
    <col min="18" max="18" width="9.77734375" style="13"/>
    <col min="19" max="19" width="12.88671875" style="13" customWidth="1"/>
    <col min="20" max="25" width="9.77734375" style="13"/>
    <col min="26" max="26" width="10.33203125" style="13" customWidth="1"/>
    <col min="27" max="28" width="9.77734375" style="13"/>
    <col min="29" max="29" width="9.77734375" style="2"/>
    <col min="30" max="30" width="18.33203125" style="2" customWidth="1"/>
    <col min="31" max="16384" width="9.77734375" style="2"/>
  </cols>
  <sheetData>
    <row r="1" spans="1:28" s="1" customFormat="1">
      <c r="A1" s="12" t="s">
        <v>1650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Org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Org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Tested Prg/Org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Tested Prg/Org</v>
      </c>
      <c r="AA64" s="36" t="s">
        <v>13</v>
      </c>
      <c r="AB64" s="36" t="s">
        <v>13</v>
      </c>
    </row>
    <row r="65" spans="1:28" s="1" customFormat="1" ht="38.25">
      <c r="A65" s="361" t="s">
        <v>1366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 t="str">
        <f>IF(ISNUMBER(YourData!$B92),YourData!$B92,"")</f>
        <v/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1430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 t="str">
        <f>IF(AND(ISNUMBER(J68),ISNUMBER(J67)),J68-J67,"")</f>
        <v/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38.25">
      <c r="A66" s="361" t="s">
        <v>1367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 t="str">
        <f>IF(ISNUMBER(YourData!$B96),YourData!$B96,"")</f>
        <v/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1562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 t="str">
        <f>IF(AND(ISNUMBER(J69),ISNUMBER(J67)),J69-J67,"")</f>
        <v/>
      </c>
      <c r="AA66" s="37">
        <f>MIN(R66:Y66)</f>
        <v>0.1379999999999999</v>
      </c>
      <c r="AB66" s="37">
        <f>MAX(R66:Y66)</f>
        <v>0.68200000000000038</v>
      </c>
    </row>
    <row r="67" spans="1:28" s="1" customFormat="1" ht="38.25">
      <c r="A67" s="361" t="s">
        <v>1292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 t="str">
        <f>IF(ISNUMBER(YourData!$B65),YourData!$B65,"")</f>
        <v/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1563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 t="str">
        <f>IF(AND(ISNUMBER(J70),ISNUMBER(J69)),J70-J69,"")</f>
        <v/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38.25">
      <c r="A68" s="361" t="s">
        <v>1293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 t="str">
        <f>IF(ISNUMBER(YourData!$B66),YourData!$B66,"")</f>
        <v/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1431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 t="str">
        <f>IF(AND(ISNUMBER(J71),ISNUMBER(J67)),J71-J67,"")</f>
        <v/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38.25">
      <c r="A69" s="361" t="s">
        <v>1294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 t="str">
        <f>IF(ISNUMBER(YourData!$B67),YourData!$B67,"")</f>
        <v/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63.75">
      <c r="A70" s="361" t="s">
        <v>1295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 t="str">
        <f>IF(ISNUMBER(YourData!$B68),YourData!$B68,"")</f>
        <v/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63.75">
      <c r="A71" s="361" t="s">
        <v>1296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 t="str">
        <f>IF(ISNUMBER(YourData!$B69),YourData!$B69,"")</f>
        <v/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1">
      <c r="A72" s="361" t="s">
        <v>1297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 t="str">
        <f>IF(ISNUMBER(YourData!$B70),YourData!$B70,"")</f>
        <v/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Tested Prg/Org</v>
      </c>
      <c r="AA73" s="35" t="s">
        <v>22</v>
      </c>
      <c r="AB73" s="35" t="s">
        <v>23</v>
      </c>
    </row>
    <row r="74" spans="1:28" s="1" customFormat="1" ht="38.25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Tested Prg/Org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1432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 t="str">
        <f>IF(AND(ISNUMBER(J116),ISNUMBER(J115)),J116-J115,"")</f>
        <v/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38.25">
      <c r="A75" s="361" t="s">
        <v>1368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 t="str">
        <f>IF(ISNUMBER(YourData!$B98),YourData!$B98,"")</f>
        <v/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1564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 t="str">
        <f>IF(AND(ISNUMBER(J117),ISNUMBER(J115)),J117-J115,"")</f>
        <v/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38.25">
      <c r="A76" s="361" t="s">
        <v>1299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 t="str">
        <f>IF(ISNUMBER(YourData!$B71),YourData!$B71,"")</f>
        <v/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1565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 t="str">
        <f>IF(AND(ISNUMBER(J118),ISNUMBER(J117)),J118-J117,"")</f>
        <v/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38.25">
      <c r="A77" s="361" t="s">
        <v>1300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 t="str">
        <f>IF(ISNUMBER(YourData!$B72),YourData!$B72,"")</f>
        <v/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1433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 t="str">
        <f>IF(AND(ISNUMBER(J119),ISNUMBER(J115)),J119-J115,"")</f>
        <v/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38.25">
      <c r="A78" s="361" t="s">
        <v>1301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 t="str">
        <f>IF(ISNUMBER(YourData!$B73),YourData!$B73,"")</f>
        <v/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1434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 t="str">
        <f>IF(AND(ISNUMBER(J120),ISNUMBER(J115)),J120-J115,"")</f>
        <v/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63.75">
      <c r="A79" s="361" t="s">
        <v>1302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 t="str">
        <f>IF(ISNUMBER(YourData!$B74),YourData!$B74,"")</f>
        <v/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63.75">
      <c r="A80" s="361" t="s">
        <v>1303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 t="str">
        <f>IF(ISNUMBER(YourData!$B75),YourData!$B75,"")</f>
        <v/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1">
      <c r="A81" s="361" t="s">
        <v>1304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 t="str">
        <f>IF(ISNUMBER(YourData!$B76),YourData!$B76,"")</f>
        <v/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5.5">
      <c r="A82" s="361" t="s">
        <v>1305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 t="str">
        <f>IF(ISNUMBER(YourData!$B77),YourData!$B77,"")</f>
        <v/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Tested Prg/Org</v>
      </c>
      <c r="AA82" s="35" t="s">
        <v>22</v>
      </c>
      <c r="AB82" s="35" t="s">
        <v>23</v>
      </c>
    </row>
    <row r="83" spans="1:28" s="1" customFormat="1" ht="38.25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1430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 t="str">
        <f t="shared" si="15"/>
        <v/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38.25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Tested Prg/Org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1562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 t="str">
        <f t="shared" si="16"/>
        <v/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38.25">
      <c r="A85" s="361" t="s">
        <v>1306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 t="str">
        <f>IF(ISNUMBER(YourData!$B78),YourData!$B78,"")</f>
        <v/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1563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 t="str">
        <f t="shared" si="20"/>
        <v/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63.75">
      <c r="A86" s="361" t="s">
        <v>1537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 t="str">
        <f>IF(ISNUMBER(YourData!$B79),YourData!$B79,"")</f>
        <v/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1431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 t="str">
        <f t="shared" si="21"/>
        <v/>
      </c>
      <c r="AA86" s="37">
        <f>MIN(R86:Y86)</f>
        <v>1.5459999999999998</v>
      </c>
      <c r="AB86" s="37">
        <f>MAX(R86:Y86)</f>
        <v>2.5999999999999996</v>
      </c>
    </row>
    <row r="87" spans="1:28" s="1" customFormat="1" ht="63.75">
      <c r="A87" s="363" t="s">
        <v>1348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 t="str">
        <f>IF(ISNUMBER(YourData!$B80),YourData!$B80,"")</f>
        <v/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63.75">
      <c r="A88" s="361" t="s">
        <v>1349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 t="str">
        <f>IF(ISNUMBER(YourData!$B81),YourData!$B81,"")</f>
        <v/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1">
      <c r="A89" s="361" t="s">
        <v>1307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 t="str">
        <f>IF(ISNUMBER(YourData!$B82),YourData!$B82,"")</f>
        <v/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Tested Prg/Org</v>
      </c>
      <c r="AA89" s="35" t="s">
        <v>22</v>
      </c>
      <c r="AB89" s="35" t="s">
        <v>23</v>
      </c>
    </row>
    <row r="90" spans="1:28" s="1" customFormat="1" ht="25.5">
      <c r="A90" s="361" t="s">
        <v>1308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 t="str">
        <f>IF(ISNUMBER(YourData!$B83),YourData!$B83,"")</f>
        <v/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38.25">
      <c r="A91" s="361" t="s">
        <v>1309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 t="str">
        <f>IF(ISNUMBER(YourData!$B84),YourData!$B84,"")</f>
        <v/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1432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 t="str">
        <f t="shared" si="22"/>
        <v/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1">
      <c r="A92" s="361" t="s">
        <v>1310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 t="str">
        <f>IF(ISNUMBER(YourData!$B85),YourData!$B85,"")</f>
        <v/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1564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 t="str">
        <f t="shared" si="23"/>
        <v/>
      </c>
      <c r="AA92" s="37">
        <f>MIN(R92:Y92)</f>
        <v>-2.56</v>
      </c>
      <c r="AB92" s="37">
        <f>MAX(R92:Y92)</f>
        <v>-1.7160000000000002</v>
      </c>
    </row>
    <row r="93" spans="1:28" s="1" customFormat="1" ht="38.25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Tested Prg/Org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1565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 t="str">
        <f t="shared" si="24"/>
        <v/>
      </c>
      <c r="AA93" s="37">
        <f>MIN(R93:Y93)</f>
        <v>-0.84199999999999964</v>
      </c>
      <c r="AB93" s="37">
        <f>MAX(R93:Y93)</f>
        <v>-0.371</v>
      </c>
    </row>
    <row r="94" spans="1:28" s="1" customFormat="1" ht="38.25">
      <c r="A94" s="361" t="s">
        <v>1311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 t="str">
        <f>IF(ISNUMBER(YourData!$B86),YourData!$B86,"")</f>
        <v/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1433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38.25">
      <c r="A95" s="361" t="s">
        <v>1312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 t="str">
        <f>IF(ISNUMBER(YourData!$B87),YourData!$B87,"")</f>
        <v/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1434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 t="str">
        <f t="shared" si="28"/>
        <v/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38.25">
      <c r="A96" s="361" t="s">
        <v>1313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 t="str">
        <f>IF(ISNUMBER(YourData!$B88),YourData!$B88,"")</f>
        <v/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38.25">
      <c r="A97" s="361" t="s">
        <v>1314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 t="str">
        <f>IF(ISNUMBER(YourData!$B89),YourData!$B89,"")</f>
        <v/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38.25">
      <c r="A98" s="361" t="s">
        <v>1315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 t="str">
        <f>IF(ISNUMBER(YourData!$B90),YourData!$B90,"")</f>
        <v/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5.5">
      <c r="A99" s="361" t="s">
        <v>1316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 t="str">
        <f>IF(ISNUMBER(YourData!$B91),YourData!$B91,"")</f>
        <v/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1461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Tested Prg/Org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1">
      <c r="A101" s="361" t="s">
        <v>1290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 t="str">
        <f>IF(ISNUMBER(YourData!$B92),YourData!$B92,"")</f>
        <v/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Tested Prg/Org</v>
      </c>
      <c r="AA101" s="35" t="s">
        <v>22</v>
      </c>
      <c r="AB101" s="35" t="s">
        <v>23</v>
      </c>
    </row>
    <row r="102" spans="1:28" s="1" customFormat="1" ht="51">
      <c r="A102" s="361" t="s">
        <v>1317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 t="str">
        <f>IF(ISNUMBER(YourData!$B93),YourData!$B93,"")</f>
        <v/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1350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 t="str">
        <f>IF(AND(ISNUMBER(J76),ISNUMBER(J67)),J76-J67,"")</f>
        <v/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38.25">
      <c r="A103" s="361" t="s">
        <v>1318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 t="str">
        <f>IF(ISNUMBER(YourData!$B94),YourData!$B94,"")</f>
        <v/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1566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 t="str">
        <f>IF(AND(ISNUMBER(J78),ISNUMBER(J76)),J78-J76,"")</f>
        <v/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1">
      <c r="A104" s="361" t="s">
        <v>1319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 t="str">
        <f>IF(ISNUMBER(YourData!$B95),YourData!$B95,"")</f>
        <v/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1462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 t="str">
        <f>IF(AND(ISNUMBER(J77),ISNUMBER(J76)),J77-J76,"")</f>
        <v/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1">
      <c r="A105" s="361" t="s">
        <v>1320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 t="str">
        <f>IF(ISNUMBER(YourData!$B96),YourData!$B96,"")</f>
        <v/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1567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 t="str">
        <f>IF(AND(ISNUMBER(J79),ISNUMBER(J78)),J79-J78,"")</f>
        <v/>
      </c>
      <c r="AA105" s="37">
        <f>MIN(R105:Y105)</f>
        <v>0.59500000000000064</v>
      </c>
      <c r="AB105" s="37">
        <f>MAX(R105:Y105)</f>
        <v>1.08</v>
      </c>
    </row>
    <row r="106" spans="1:28" s="1" customFormat="1" ht="51">
      <c r="A106" s="361" t="s">
        <v>1321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 t="str">
        <f>IF(ISNUMBER(YourData!$B97),YourData!$B97,"")</f>
        <v/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1463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 t="str">
        <f>IF(AND(ISNUMBER(J80),ISNUMBER(J76)),J80-J76,"")</f>
        <v/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1">
      <c r="A107" s="361" t="s">
        <v>1298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 t="str">
        <f>IF(ISNUMBER(YourData!$B98),YourData!$B98,"")</f>
        <v/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1">
      <c r="A108" s="361" t="s">
        <v>1322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 t="str">
        <f>IF(ISNUMBER(YourData!$B99),YourData!$B99,"")</f>
        <v/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38.25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1464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 t="str">
        <f t="shared" si="37"/>
        <v/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Org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Tested Prg/Org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Tested Prg/Org</v>
      </c>
      <c r="AA112" s="35" t="s">
        <v>22</v>
      </c>
      <c r="AB112" s="35" t="s">
        <v>23</v>
      </c>
    </row>
    <row r="113" spans="1:28" s="1" customFormat="1" ht="38.25">
      <c r="A113" s="361" t="s">
        <v>1366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 t="str">
        <f>IF(ISNUMBER(YourData!$B131),YourData!$B131,"")</f>
        <v/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1351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 t="str">
        <f>IF(AND(ISNUMBER(J124),ISNUMBER(J115)),J124-J115,"")</f>
        <v/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38.25">
      <c r="A114" s="361" t="s">
        <v>1367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 t="str">
        <f>IF(ISNUMBER(YourData!$B135),YourData!$B135,"")</f>
        <v/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1465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 t="str">
        <f>IF(AND(ISNUMBER(J125),ISNUMBER(J124)),J125-J124,"")</f>
        <v/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38.25">
      <c r="A115" s="361" t="s">
        <v>1292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 t="str">
        <f>IF(ISNUMBER(YourData!$B104),YourData!$B104,"")</f>
        <v/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1568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 t="str">
        <f>IF(AND(ISNUMBER(J126),ISNUMBER(J124)),J126-J124,"")</f>
        <v/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38.25">
      <c r="A116" s="361" t="s">
        <v>1293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 t="str">
        <f>IF(ISNUMBER(YourData!$B105),YourData!$B105,"")</f>
        <v/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38.25">
      <c r="A117" s="361" t="s">
        <v>1294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 t="str">
        <f>IF(ISNUMBER(YourData!$B106),YourData!$B106,"")</f>
        <v/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1466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 t="str">
        <f>IF(AND(ISNUMBER(J130),ISNUMBER(J124)),J130-J124,"")</f>
        <v/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63.75">
      <c r="A118" s="361" t="s">
        <v>1295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 t="str">
        <f>IF(ISNUMBER(YourData!$B107),YourData!$B107,"")</f>
        <v/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1569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 t="str">
        <f>IF(AND(ISNUMBER(J127),ISNUMBER(J176)),J127-J126,"")</f>
        <v/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63.75">
      <c r="A119" s="361" t="s">
        <v>1296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 t="str">
        <f>IF(ISNUMBER(YourData!$B108),YourData!$B108,"")</f>
        <v/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1467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 t="str">
        <f>IF(AND(ISNUMBER(J128),ISNUMBER(J124)),J128-J124,"")</f>
        <v/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1">
      <c r="A120" s="361" t="s">
        <v>1297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 t="str">
        <f>IF(ISNUMBER(YourData!$B109),YourData!$B109,"")</f>
        <v/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1468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 t="str">
        <f>IF(AND(ISNUMBER(J129),ISNUMBER(J124)),J129-J124,"")</f>
        <v/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38.25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1466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 t="str">
        <f>IF(AND(ISNUMBER(J130),ISNUMBER(J124)),J130-J124,"")</f>
        <v/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Tested Prg/Org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38.25">
      <c r="A123" s="361" t="s">
        <v>1368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 t="str">
        <f>IF(ISNUMBER(YourData!$B137),YourData!$B137,"")</f>
        <v/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38.25">
      <c r="A124" s="361" t="s">
        <v>1299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 t="str">
        <f>IF(ISNUMBER(YourData!$B110),YourData!$B110,"")</f>
        <v/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38.25">
      <c r="A125" s="361" t="s">
        <v>1300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 t="str">
        <f>IF(ISNUMBER(YourData!$B111),YourData!$B111,"")</f>
        <v/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Tested Prg/Org</v>
      </c>
      <c r="AA125" s="35" t="s">
        <v>22</v>
      </c>
      <c r="AB125" s="35" t="s">
        <v>23</v>
      </c>
    </row>
    <row r="126" spans="1:28" s="1" customFormat="1" ht="38.25">
      <c r="A126" s="361" t="s">
        <v>1301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 t="str">
        <f>IF(ISNUMBER(YourData!$B112),YourData!$B112,"")</f>
        <v/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63.75">
      <c r="A127" s="361" t="s">
        <v>1302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 t="str">
        <f>IF(ISNUMBER(YourData!$B113),YourData!$B113,"")</f>
        <v/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1352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 t="str">
        <f t="shared" si="54"/>
        <v/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63.75">
      <c r="A128" s="361" t="s">
        <v>1303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 t="str">
        <f>IF(ISNUMBER(YourData!$B114),YourData!$B114,"")</f>
        <v/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1462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 t="str">
        <f t="shared" si="57"/>
        <v/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1">
      <c r="A129" s="361" t="s">
        <v>1304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 t="str">
        <f>IF(ISNUMBER(YourData!$B115),YourData!$B115,"")</f>
        <v/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1566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 t="str">
        <f t="shared" si="58"/>
        <v/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38.25">
      <c r="A130" s="361" t="s">
        <v>1305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 t="str">
        <f>IF(ISNUMBER(YourData!$B116),YourData!$B116,"")</f>
        <v/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1567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 t="str">
        <f t="shared" si="59"/>
        <v/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38.25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1463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 t="str">
        <f t="shared" si="60"/>
        <v/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38.25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Tested Prg/Org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1464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 t="str">
        <f t="shared" si="61"/>
        <v/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38.25">
      <c r="A133" s="361" t="s">
        <v>1306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 t="str">
        <f>IF(ISNUMBER(YourData!$B117),YourData!$B117,"")</f>
        <v/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63.75">
      <c r="A134" s="361" t="s">
        <v>1537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 t="str">
        <f>IF(ISNUMBER(YourData!$B118),YourData!$B118,"")</f>
        <v/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63.75">
      <c r="A135" s="363" t="s">
        <v>1348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 t="str">
        <f>IF(ISNUMBER(YourData!$B119),YourData!$B119,"")</f>
        <v/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63.75">
      <c r="A136" s="361" t="s">
        <v>1349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 t="str">
        <f>IF(ISNUMBER(YourData!$B120),YourData!$B120,"")</f>
        <v/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1">
      <c r="A137" s="361" t="s">
        <v>1307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 t="str">
        <f>IF(ISNUMBER(YourData!$B121),YourData!$B121,"")</f>
        <v/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Tested Prg/Org</v>
      </c>
      <c r="AA137" s="35" t="s">
        <v>22</v>
      </c>
      <c r="AB137" s="35" t="s">
        <v>23</v>
      </c>
    </row>
    <row r="138" spans="1:28" s="1" customFormat="1" ht="25.5">
      <c r="A138" s="361" t="s">
        <v>1308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 t="str">
        <f>IF(ISNUMBER(YourData!$B122),YourData!$B122,"")</f>
        <v/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1351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 t="str">
        <f t="shared" si="65"/>
        <v/>
      </c>
      <c r="AA138" s="37">
        <f>MIN(R138:Y138)</f>
        <v>-3.3550000000000004</v>
      </c>
      <c r="AB138" s="37">
        <f>MAX(R138:Y138)</f>
        <v>-2.81</v>
      </c>
    </row>
    <row r="139" spans="1:28" s="1" customFormat="1" ht="38.25">
      <c r="A139" s="361" t="s">
        <v>1309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 t="str">
        <f>IF(ISNUMBER(YourData!$B123),YourData!$B123,"")</f>
        <v/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1465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 t="str">
        <f>IF(AND(ISNUMBER(J225),ISNUMBER(J224)),J225-J224,"")</f>
        <v/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1">
      <c r="A140" s="361" t="s">
        <v>1310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 t="str">
        <f>IF(ISNUMBER(YourData!$B124),YourData!$B124,"")</f>
        <v/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1568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 t="str">
        <f>IF(AND(ISNUMBER(J226),ISNUMBER(J224)),J226-J224,"")</f>
        <v/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38.25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Tested Prg/Org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1569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 t="str">
        <f>IF(AND(ISNUMBER(J227),ISNUMBER(J226)),J227-J226,"")</f>
        <v/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38.25">
      <c r="A142" s="361" t="s">
        <v>1311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 t="str">
        <f>IF(ISNUMBER(YourData!$B125),YourData!$B125,"")</f>
        <v/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38.25">
      <c r="A143" s="361" t="s">
        <v>1312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 t="str">
        <f>IF(ISNUMBER(YourData!$B126),YourData!$B126,"")</f>
        <v/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1467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 t="str">
        <f>IF(AND(ISNUMBER(J228),ISNUMBER(J224)),J228-J224,"")</f>
        <v/>
      </c>
      <c r="AA143" s="37">
        <f>MIN(R143:Y143)</f>
        <v>0</v>
      </c>
      <c r="AB143" s="37">
        <f>MAX(R143:Y143)</f>
        <v>0</v>
      </c>
    </row>
    <row r="144" spans="1:28" s="1" customFormat="1" ht="38.25">
      <c r="A144" s="361" t="s">
        <v>1313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 t="str">
        <f>IF(ISNUMBER(YourData!$B127),YourData!$B127,"")</f>
        <v/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1468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 t="str">
        <f>IF(AND(ISNUMBER(J229),ISNUMBER(J224)),J229-J224,"")</f>
        <v/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38.25">
      <c r="A145" s="361" t="s">
        <v>1314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 t="str">
        <f>IF(ISNUMBER(YourData!$B128),YourData!$B128,"")</f>
        <v/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1466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 t="str">
        <f>IF(AND(ISNUMBER(J230),ISNUMBER(J224)),J230-J224,"")</f>
        <v/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38.25">
      <c r="A146" s="361" t="s">
        <v>1315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 t="str">
        <f>IF(ISNUMBER(YourData!$B129),YourData!$B129,"")</f>
        <v/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5.5">
      <c r="A147" s="361" t="s">
        <v>1316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 t="str">
        <f>IF(ISNUMBER(YourData!$B130),YourData!$B130,"")</f>
        <v/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Tested Prg/Org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1">
      <c r="A149" s="361" t="s">
        <v>1290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 t="str">
        <f>IF(ISNUMBER(YourData!$B131),YourData!$B131,"")</f>
        <v/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1">
      <c r="A150" s="361" t="s">
        <v>1317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 t="str">
        <f>IF(ISNUMBER(YourData!$B132),YourData!$B132,"")</f>
        <v/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38.25">
      <c r="A151" s="361" t="s">
        <v>1318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 t="str">
        <f>IF(ISNUMBER(YourData!$B133),YourData!$B133,"")</f>
        <v/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1">
      <c r="A152" s="361" t="s">
        <v>1319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 t="str">
        <f>IF(ISNUMBER(YourData!$B134),YourData!$B134,"")</f>
        <v/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1435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1">
      <c r="A153" s="361" t="s">
        <v>1320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 t="str">
        <f>IF(ISNUMBER(YourData!$B135),YourData!$B135,"")</f>
        <v/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1">
      <c r="A154" s="361" t="s">
        <v>1321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 t="str">
        <f>IF(ISNUMBER(YourData!$B136),YourData!$B136,"")</f>
        <v/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Tested Prg/Org</v>
      </c>
      <c r="AA154" s="33"/>
      <c r="AB154" s="33"/>
    </row>
    <row r="155" spans="1:28" s="1" customFormat="1" ht="51">
      <c r="A155" s="361" t="s">
        <v>1298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 t="str">
        <f>IF(ISNUMBER(YourData!$B137),YourData!$B137,"")</f>
        <v/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Org</v>
      </c>
      <c r="AA155" s="33"/>
      <c r="AB155" s="33"/>
    </row>
    <row r="156" spans="1:28" s="1" customFormat="1" ht="51">
      <c r="A156" s="361" t="s">
        <v>1322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 t="str">
        <f>IF(ISNUMBER(YourData!$B138),YourData!$B138,"")</f>
        <v/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38.25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1346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 t="str">
        <f>IF(AND(ISNUMBER(J86),ISNUMBER(J85)),J86-J85,"")</f>
        <v/>
      </c>
      <c r="AA157" s="37">
        <f>MIN(R157:Y157)</f>
        <v>1.085</v>
      </c>
      <c r="AB157" s="37">
        <f>MAX(R157:Y157)</f>
        <v>1.085</v>
      </c>
    </row>
    <row r="158" spans="1:28" s="1" customFormat="1" ht="51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1361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 t="str">
        <f>IF(AND(ISNUMBER(J87),ISNUMBER(J86)),J87-J86,"")</f>
        <v/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1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1357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 t="str">
        <f>IF(AND(ISNUMBER(J89),ISNUMBER(J88)),J89-J88,"")</f>
        <v/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1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Org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1359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 t="str">
        <f>IF(AND(ISNUMBER(J85),ISNUMBER(J86)),J88-J86,"")</f>
        <v/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1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1358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 t="str">
        <f>IF(AND(ISNUMBER(J89),ISNUMBER(J87)),J89-J87,"")</f>
        <v/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Tested Prg/Org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38.25">
      <c r="A163" s="361" t="s">
        <v>1366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 t="str">
        <f>IF(ISNUMBER(YourData!$B173),YourData!$B173,"")</f>
        <v/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38.25">
      <c r="A164" s="361" t="s">
        <v>1367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 t="str">
        <f>IF(ISNUMBER(YourData!$B177),YourData!$B177,"")</f>
        <v/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Tested Prg/Org</v>
      </c>
      <c r="AA164" s="33"/>
      <c r="AB164" s="33"/>
    </row>
    <row r="165" spans="1:28" s="1" customFormat="1" ht="38.25">
      <c r="A165" s="361" t="s">
        <v>1292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 t="str">
        <f>IF(ISNUMBER(YourData!$B146),YourData!$B146,"")</f>
        <v/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1334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 t="str">
        <f>IF(AND(ISNUMBER(J90),ISNUMBER(J89)),J90-J89,"")</f>
        <v/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38.25">
      <c r="A166" s="361" t="s">
        <v>1293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 t="str">
        <f>IF(ISNUMBER(YourData!$B147),YourData!$B147,"")</f>
        <v/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1335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 t="str">
        <f>IF(AND(ISNUMBER(J91),ISNUMBER(J89)),J91-J89,"")</f>
        <v/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1">
      <c r="A167" s="361" t="s">
        <v>1294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 t="str">
        <f>IF(ISNUMBER(YourData!$B148),YourData!$B148,"")</f>
        <v/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1558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 t="str">
        <f>IF(AND(ISNUMBER(J92),ISNUMBER(J89)),J92-J89,"")</f>
        <v/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63.75">
      <c r="A168" s="361" t="s">
        <v>1295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 t="str">
        <f>IF(ISNUMBER(YourData!$B149),YourData!$B149,"")</f>
        <v/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1557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 t="str">
        <f t="shared" si="91"/>
        <v/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63.75">
      <c r="A169" s="361" t="s">
        <v>1296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 t="str">
        <f>IF(ISNUMBER(YourData!$B150),YourData!$B150,"")</f>
        <v/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1336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 t="str">
        <f>IF(AND(ISNUMBER(J95),ISNUMBER(J94)),J95-J94,"")</f>
        <v/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1">
      <c r="A170" s="361" t="s">
        <v>1297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 t="str">
        <f>IF(ISNUMBER(YourData!$B151),YourData!$B151,"")</f>
        <v/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38.25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1337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 t="str">
        <f t="shared" si="93"/>
        <v/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38.25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1570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 t="str">
        <f t="shared" si="94"/>
        <v/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Tested Prg/Org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Tested Prg/Org</v>
      </c>
      <c r="AA173" s="33"/>
      <c r="AB173" s="33"/>
    </row>
    <row r="174" spans="1:28" s="1" customFormat="1" ht="38.25">
      <c r="A174" s="361" t="s">
        <v>1368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 t="str">
        <f>IF(ISNUMBER(YourData!$B179),YourData!$B179,"")</f>
        <v/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1338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 t="str">
        <f t="shared" si="98"/>
        <v/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38.25">
      <c r="A175" s="361" t="s">
        <v>1299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 t="str">
        <f>IF(ISNUMBER(YourData!$B152),YourData!$B152,"")</f>
        <v/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1571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 t="str">
        <f t="shared" si="99"/>
        <v/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38.25">
      <c r="A176" s="361" t="s">
        <v>1300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 t="str">
        <f>IF(ISNUMBER(YourData!$B153),YourData!$B153,"")</f>
        <v/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38.25">
      <c r="A177" s="361" t="s">
        <v>1301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 t="str">
        <f>IF(ISNUMBER(YourData!$B154),YourData!$B154,"")</f>
        <v/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63.75">
      <c r="A178" s="361" t="s">
        <v>1302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 t="str">
        <f>IF(ISNUMBER(YourData!$B155),YourData!$B155,"")</f>
        <v/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Tested Prg/Org</v>
      </c>
      <c r="AA178" s="33"/>
      <c r="AB178" s="33"/>
    </row>
    <row r="179" spans="1:28" s="1" customFormat="1" ht="63.75">
      <c r="A179" s="361" t="s">
        <v>1303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 t="str">
        <f>IF(ISNUMBER(YourData!$B156),YourData!$B156,"")</f>
        <v/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Org</v>
      </c>
      <c r="AA179" s="33" t="s">
        <v>22</v>
      </c>
      <c r="AB179" s="33" t="s">
        <v>23</v>
      </c>
    </row>
    <row r="180" spans="1:28" s="1" customFormat="1" ht="51">
      <c r="A180" s="361" t="s">
        <v>1304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 t="str">
        <f>IF(ISNUMBER(YourData!$B157),YourData!$B157,"")</f>
        <v/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1339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 t="str">
        <f t="shared" si="101"/>
        <v/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1">
      <c r="A181" s="361" t="s">
        <v>1305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 t="str">
        <f>IF(ISNUMBER(YourData!$B158),YourData!$B158,"")</f>
        <v/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1353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 t="str">
        <f t="shared" si="101"/>
        <v/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1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1354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 t="str">
        <f t="shared" si="102"/>
        <v/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1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Tested Prg/Org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1355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 t="str">
        <f t="shared" si="104"/>
        <v/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38.25">
      <c r="A184" s="365" t="s">
        <v>1306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 t="str">
        <f>IF(ISNUMBER(YourData!$B159),YourData!$B159,"")</f>
        <v/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 t="str">
        <f t="shared" si="104"/>
        <v/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63.75">
      <c r="A185" s="361" t="s">
        <v>1537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 t="str">
        <f>IF(ISNUMBER(YourData!$B160),YourData!$B160,"")</f>
        <v/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63.75">
      <c r="A186" s="363" t="s">
        <v>1348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 t="str">
        <f>IF(ISNUMBER(YourData!$B161),YourData!$B161,"")</f>
        <v/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1340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 t="str">
        <f t="shared" si="108"/>
        <v/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63.75">
      <c r="A187" s="361" t="s">
        <v>1349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 t="str">
        <f>IF(ISNUMBER(YourData!$B162),YourData!$B162,"")</f>
        <v/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1341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 t="str">
        <f t="shared" si="111"/>
        <v/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1">
      <c r="A188" s="361" t="s">
        <v>1307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 t="str">
        <f>IF(ISNUMBER(YourData!$B163),YourData!$B163,"")</f>
        <v/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1342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 t="str">
        <f t="shared" si="112"/>
        <v/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1">
      <c r="A189" s="361" t="s">
        <v>1308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 t="str">
        <f>IF(ISNUMBER(YourData!$B164),YourData!$B164,"")</f>
        <v/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1559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 t="str">
        <f t="shared" si="113"/>
        <v/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38.25">
      <c r="A190" s="361" t="s">
        <v>1309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 t="str">
        <f>IF(ISNUMBER(YourData!$B165),YourData!$B165,"")</f>
        <v/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1343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 t="str">
        <f t="shared" si="114"/>
        <v/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1">
      <c r="A191" s="361" t="s">
        <v>1310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 t="str">
        <f>IF(ISNUMBER(YourData!$B166),YourData!$B166,"")</f>
        <v/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1344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 t="str">
        <f t="shared" si="115"/>
        <v/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38.25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Tested Prg/Org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1345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 t="str">
        <f t="shared" si="116"/>
        <v/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38.25">
      <c r="A193" s="361" t="s">
        <v>1311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 t="str">
        <f>IF(ISNUMBER(YourData!$B167),YourData!$B167,"")</f>
        <v/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1572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 t="str">
        <f t="shared" si="118"/>
        <v/>
      </c>
      <c r="AA193" s="37">
        <f t="shared" si="109"/>
        <v>-3.25</v>
      </c>
      <c r="AB193" s="37">
        <f t="shared" si="110"/>
        <v>-2.8339999999999996</v>
      </c>
    </row>
    <row r="194" spans="1:28" s="1" customFormat="1" ht="38.25">
      <c r="A194" s="361" t="s">
        <v>1312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 t="str">
        <f>IF(ISNUMBER(YourData!$B168),YourData!$B168,"")</f>
        <v/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1573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 t="str">
        <f t="shared" si="120"/>
        <v/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38.25">
      <c r="A195" s="361" t="s">
        <v>1313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 t="str">
        <f>IF(ISNUMBER(YourData!$B169),YourData!$B169,"")</f>
        <v/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38.25">
      <c r="A196" s="361" t="s">
        <v>1314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 t="str">
        <f>IF(ISNUMBER(YourData!$B170),YourData!$B170,"")</f>
        <v/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Tested Prg/Org</v>
      </c>
      <c r="AA196" s="33"/>
      <c r="AB196" s="33"/>
    </row>
    <row r="197" spans="1:28" s="1" customFormat="1" ht="38.25">
      <c r="A197" s="361" t="s">
        <v>1315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 t="str">
        <f>IF(ISNUMBER(YourData!$B171),YourData!$B171,"")</f>
        <v/>
      </c>
      <c r="K197" s="37">
        <f t="shared" si="117"/>
        <v>3.0150000000000001</v>
      </c>
      <c r="L197" s="37">
        <f t="shared" si="119"/>
        <v>3.669</v>
      </c>
      <c r="M197" s="37">
        <f>MIN(D197:K197)</f>
        <v>3.0150000000000001</v>
      </c>
      <c r="N197" s="33"/>
      <c r="O197" s="33"/>
      <c r="P197" s="33"/>
      <c r="Q197" s="361" t="s">
        <v>1346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 t="str">
        <f t="shared" si="121"/>
        <v/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5.5">
      <c r="A198" s="361" t="s">
        <v>1316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 t="str">
        <f>IF(ISNUMBER(YourData!$B172),YourData!$B172,"")</f>
        <v/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Org</v>
      </c>
      <c r="AA198" s="37"/>
      <c r="AB198" s="37"/>
    </row>
    <row r="199" spans="1:28" s="1" customFormat="1" ht="51">
      <c r="A199" s="361" t="s">
        <v>1290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 t="str">
        <f>IF(ISNUMBER(YourData!$B173),YourData!$B173,"")</f>
        <v/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1356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 t="str">
        <f t="shared" si="125"/>
        <v/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1">
      <c r="A200" s="361" t="s">
        <v>1317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 t="str">
        <f>IF(ISNUMBER(YourData!$B174),YourData!$B174,"")</f>
        <v/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1357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 t="str">
        <f t="shared" si="126"/>
        <v/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1">
      <c r="A201" s="361" t="s">
        <v>1318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 t="str">
        <f>IF(ISNUMBER(YourData!$B175),YourData!$B175,"")</f>
        <v/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1358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 t="str">
        <f t="shared" si="127"/>
        <v/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1">
      <c r="A202" s="361" t="s">
        <v>1319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 t="str">
        <f>IF(ISNUMBER(YourData!$B176),YourData!$B176,"")</f>
        <v/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1359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 t="str">
        <f t="shared" si="128"/>
        <v/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1">
      <c r="A203" s="361" t="s">
        <v>1320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 t="str">
        <f>IF(ISNUMBER(YourData!$B177),YourData!$B177,"")</f>
        <v/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Tested Prg/Org</v>
      </c>
      <c r="AA203" s="33"/>
      <c r="AB203" s="33"/>
    </row>
    <row r="204" spans="1:28" s="1" customFormat="1" ht="51">
      <c r="A204" s="361" t="s">
        <v>1321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 t="str">
        <f>IF(ISNUMBER(YourData!$B178),YourData!$B178,"")</f>
        <v/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1334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 t="str">
        <f>IF(AND(ISNUMBER(J189),ISNUMBER(J188)),J189-J188,"")</f>
        <v/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1">
      <c r="A205" s="361" t="s">
        <v>1298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 t="str">
        <f>IF(ISNUMBER(YourData!$B179),YourData!$B179,"")</f>
        <v/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1335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 t="str">
        <f>IF(AND(ISNUMBER(J190),ISNUMBER(J188)),J190-J188,"")</f>
        <v/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1">
      <c r="A206" s="361" t="s">
        <v>1322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 t="str">
        <f>IF(ISNUMBER(YourData!$B180),YourData!$B180,"")</f>
        <v/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1560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 t="str">
        <f>IF(AND(ISNUMBER(J191),ISNUMBER(J188)),J191-J188,"")</f>
        <v/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1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1557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 t="str">
        <f>IF(AND(ISNUMBER(J193),ISNUMBER(J188)),J193-J188,"")</f>
        <v/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38.25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1336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 t="str">
        <f>IF(AND(ISNUMBER(J194),ISNUMBER(J193)),J194-J193,"")</f>
        <v/>
      </c>
      <c r="AA208" s="37">
        <f t="shared" si="130"/>
        <v>0</v>
      </c>
      <c r="AB208" s="37">
        <f t="shared" si="131"/>
        <v>2.4000000000000021E-2</v>
      </c>
    </row>
    <row r="209" spans="1:28" s="1" customFormat="1" ht="38.25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Org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1338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 t="str">
        <f>IF(AND(ISNUMBER(J198),ISNUMBER(J193)),J198-J193,"")</f>
        <v/>
      </c>
      <c r="AA209" s="37">
        <f t="shared" si="130"/>
        <v>-1.0000000000000231E-2</v>
      </c>
      <c r="AB209" s="37">
        <f t="shared" si="131"/>
        <v>0</v>
      </c>
    </row>
    <row r="210" spans="1:28" s="1" customFormat="1" ht="38.25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1337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 t="str">
        <f>IF(AND(ISNUMBER(J195),ISNUMBER(J193)),J195-J193,"")</f>
        <v/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Tested Prg/Org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38.25">
      <c r="A212" s="361" t="s">
        <v>1366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 t="str">
        <f>IF(ISNUMBER(YourData!$B226),YourData!$B226,"")</f>
        <v/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38.25">
      <c r="A213" s="361" t="s">
        <v>1367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 t="str">
        <f>IF(ISNUMBER(YourData!$B230),YourData!$B230,"")</f>
        <v/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 t="str">
        <f>IF(AND(ISNUMBER(J187),ISNUMBER(J186)),J187-J186,"")</f>
        <v/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38.25">
      <c r="A214" s="361" t="s">
        <v>1292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 t="str">
        <f>IF(ISNUMBER(YourData!$B199),YourData!$B199,"")</f>
        <v/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1570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 t="str">
        <f t="shared" si="142"/>
        <v/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38.25">
      <c r="A215" s="361" t="s">
        <v>1293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 t="str">
        <f>IF(ISNUMBER(YourData!$B200),YourData!$B200,"")</f>
        <v/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1571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 t="str">
        <f t="shared" si="143"/>
        <v/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38.25">
      <c r="A216" s="361" t="s">
        <v>1294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 t="str">
        <f>IF(ISNUMBER(YourData!$B201),YourData!$B201,"")</f>
        <v/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63.75">
      <c r="A217" s="361" t="s">
        <v>1295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 t="str">
        <f>IF(ISNUMBER(YourData!$B202),YourData!$B202,"")</f>
        <v/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Tested Prg/Org</v>
      </c>
      <c r="AA217" s="33"/>
      <c r="AB217" s="33"/>
    </row>
    <row r="218" spans="1:28" s="1" customFormat="1" ht="63.75">
      <c r="A218" s="361" t="s">
        <v>1323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 t="str">
        <f>IF(ISNUMBER(YourData!$B203),YourData!$B203,"")</f>
        <v/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1">
      <c r="A219" s="361" t="s">
        <v>1297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 t="str">
        <f>IF(ISNUMBER(YourData!$B204),YourData!$B204,"")</f>
        <v/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1339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 t="str">
        <f t="shared" si="144"/>
        <v/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1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1353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 t="str">
        <f t="shared" si="144"/>
        <v/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1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1482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 t="str">
        <f t="shared" si="147"/>
        <v/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Tested Prg/Org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1">
      <c r="A223" s="361" t="s">
        <v>1368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 t="str">
        <f>IF(ISNUMBER(YourData!$B232),YourData!$B232,"")</f>
        <v/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1355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 t="str">
        <f t="shared" si="151"/>
        <v/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1">
      <c r="A224" s="361" t="s">
        <v>1299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 t="str">
        <f>IF(ISNUMBER(YourData!$B205),YourData!$B205,"")</f>
        <v/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1360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 t="str">
        <f t="shared" si="151"/>
        <v/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38.25">
      <c r="A225" s="361" t="s">
        <v>1300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 t="str">
        <f>IF(ISNUMBER(YourData!$B206),YourData!$B206,"")</f>
        <v/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1340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 t="str">
        <f t="shared" si="152"/>
        <v/>
      </c>
      <c r="AA225" s="37">
        <f t="shared" si="145"/>
        <v>0.48</v>
      </c>
      <c r="AB225" s="37">
        <f t="shared" si="146"/>
        <v>0.53600000000000003</v>
      </c>
    </row>
    <row r="226" spans="1:28" s="1" customFormat="1" ht="38.25">
      <c r="A226" s="361" t="s">
        <v>1301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 t="str">
        <f>IF(ISNUMBER(YourData!$B207),YourData!$B207,"")</f>
        <v/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1341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 t="str">
        <f t="shared" si="153"/>
        <v/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63.75">
      <c r="A227" s="361" t="s">
        <v>1302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 t="str">
        <f>IF(ISNUMBER(YourData!$B208),YourData!$B208,"")</f>
        <v/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1561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 t="str">
        <f t="shared" si="154"/>
        <v/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63.75">
      <c r="A228" s="361" t="s">
        <v>1303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 t="str">
        <f>IF(ISNUMBER(YourData!$B209),YourData!$B209,"")</f>
        <v/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1559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 t="str">
        <f t="shared" si="155"/>
        <v/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1">
      <c r="A229" s="361" t="s">
        <v>1304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 t="str">
        <f>IF(ISNUMBER(YourData!$B210),YourData!$B210,"")</f>
        <v/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Tested Prg/Org</v>
      </c>
      <c r="AA229" s="33"/>
      <c r="AB229" s="33"/>
    </row>
    <row r="230" spans="1:28" s="1" customFormat="1" ht="25.5">
      <c r="A230" s="361" t="s">
        <v>1305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 t="str">
        <f>IF(ISNUMBER(YourData!$B211),YourData!$B211,"")</f>
        <v/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1483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 t="str">
        <f t="shared" si="156"/>
        <v/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5.5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1484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 t="str">
        <f t="shared" si="157"/>
        <v/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5.5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Tested Prg/Org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1485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 t="str">
        <f t="shared" si="158"/>
        <v/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38.25">
      <c r="A233" s="365" t="s">
        <v>1306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 t="str">
        <f>IF(ISNUMBER(YourData!$B212),YourData!$B212,"")</f>
        <v/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1574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 t="str">
        <f t="shared" si="162"/>
        <v/>
      </c>
      <c r="AA233" s="37">
        <f>MIN(R233:Y233)</f>
        <v>-2.952</v>
      </c>
      <c r="AB233" s="37">
        <f>MAX(R233:Y233)</f>
        <v>-1.9379999999999997</v>
      </c>
    </row>
    <row r="234" spans="1:28" s="1" customFormat="1" ht="63.75">
      <c r="A234" s="361" t="s">
        <v>1537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 t="str">
        <f>IF(ISNUMBER(YourData!$B213),YourData!$B213,"")</f>
        <v/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1575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 t="str">
        <f t="shared" si="163"/>
        <v/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63.75">
      <c r="A235" s="363" t="s">
        <v>1348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 t="str">
        <f>IF(ISNUMBER(YourData!$B214),YourData!$B214,"")</f>
        <v/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63.75">
      <c r="A236" s="361" t="s">
        <v>1349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 t="str">
        <f>IF(ISNUMBER(YourData!$B215),YourData!$B215,"")</f>
        <v/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1436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1">
      <c r="A237" s="361" t="s">
        <v>1307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 t="str">
        <f>IF(ISNUMBER(YourData!$B216),YourData!$B216,"")</f>
        <v/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5.5">
      <c r="A238" s="361" t="s">
        <v>1308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 t="str">
        <f>IF(ISNUMBER(YourData!$B217),YourData!$B217,"")</f>
        <v/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38.25">
      <c r="A239" s="361" t="s">
        <v>1309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 t="str">
        <f>IF(ISNUMBER(YourData!$B218),YourData!$B218,"")</f>
        <v/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Tested Prg/Org</v>
      </c>
      <c r="AA239" s="33"/>
      <c r="AB239" s="33"/>
    </row>
    <row r="240" spans="1:28" s="1" customFormat="1" ht="63.75">
      <c r="A240" s="361" t="s">
        <v>1310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 t="str">
        <f>IF(ISNUMBER(YourData!$B219),YourData!$B219,"")</f>
        <v/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1437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 t="str">
        <f>IF(AND(ISNUMBER(J102),ISNUMBER(J101)),J102-J101,"")</f>
        <v/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1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Tested Prg/Org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1438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 t="str">
        <f>IF(AND(ISNUMBER(J103),ISNUMBER(J102)),J103-J102,"")</f>
        <v/>
      </c>
      <c r="AA241" s="37">
        <f>MIN(R254:Y254)</f>
        <v>1.0999999999999999E-2</v>
      </c>
      <c r="AB241" s="37">
        <f>MAX(R254:Y254)</f>
        <v>0.105</v>
      </c>
    </row>
    <row r="242" spans="1:28" s="1" customFormat="1" ht="51">
      <c r="A242" s="361" t="s">
        <v>1311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 t="str">
        <f>IF(ISNUMBER(YourData!$B220),YourData!$B220,"")</f>
        <v/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1439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 t="str">
        <f>IF(AND(ISNUMBER(J104),ISNUMBER(J103)),J104-J103,"")</f>
        <v/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1">
      <c r="A243" s="361" t="s">
        <v>1312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 t="str">
        <f>IF(ISNUMBER(YourData!$B221),YourData!$B221,"")</f>
        <v/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1440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 t="str">
        <f>IF(AND(ISNUMBER(J67),ISNUMBER(J105)),J67-J105,"")</f>
        <v/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63.75">
      <c r="A244" s="361" t="s">
        <v>1313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 t="str">
        <f>IF(ISNUMBER(YourData!$B222),YourData!$B222,"")</f>
        <v/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1441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 t="str">
        <f t="shared" si="173"/>
        <v/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63.75">
      <c r="A245" s="361" t="s">
        <v>1314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 t="str">
        <f>IF(ISNUMBER(YourData!$B223),YourData!$B223,"")</f>
        <v/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1442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 t="str">
        <f t="shared" si="174"/>
        <v/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38.25">
      <c r="A246" s="361" t="s">
        <v>1315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 t="str">
        <f>IF(ISNUMBER(YourData!$B224),YourData!$B224,"")</f>
        <v/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5.5">
      <c r="A247" s="361" t="s">
        <v>1316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 t="str">
        <f>IF(ISNUMBER(YourData!$B225),YourData!$B225,"")</f>
        <v/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Tested Prg/Org</v>
      </c>
      <c r="AA247" s="33"/>
      <c r="AB247" s="33"/>
    </row>
    <row r="248" spans="1:28" s="1" customFormat="1" ht="51">
      <c r="A248" s="361" t="s">
        <v>1290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 t="str">
        <f>IF(ISNUMBER(YourData!$B226),YourData!$B226,"")</f>
        <v/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Org</v>
      </c>
      <c r="AA248" s="33"/>
      <c r="AB248" s="33"/>
    </row>
    <row r="249" spans="1:28" s="1" customFormat="1" ht="63.75">
      <c r="A249" s="361" t="s">
        <v>1317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 t="str">
        <f>IF(ISNUMBER(YourData!$B227),YourData!$B227,"")</f>
        <v/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1443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 t="str">
        <f>IF(AND(ISNUMBER(J150),ISNUMBER(J149)),J150-J149,"")</f>
        <v/>
      </c>
      <c r="AA249" s="37">
        <f>MIN(R249:Y249)</f>
        <v>0</v>
      </c>
      <c r="AB249" s="37">
        <f>MAX(R249:Y249)</f>
        <v>4.4999999999999998E-2</v>
      </c>
    </row>
    <row r="250" spans="1:28" s="1" customFormat="1" ht="51">
      <c r="A250" s="361" t="s">
        <v>1318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 t="str">
        <f>IF(ISNUMBER(YourData!$B228),YourData!$B228,"")</f>
        <v/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1444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 t="str">
        <f>IF(AND(ISNUMBER(J151),ISNUMBER(J150)),J151-J150,"")</f>
        <v/>
      </c>
      <c r="AA250" s="37">
        <f>MIN(R250:Y250)</f>
        <v>0</v>
      </c>
      <c r="AB250" s="37">
        <f>MAX(R250:Y250)</f>
        <v>2.6000000000000002E-2</v>
      </c>
    </row>
    <row r="251" spans="1:28" s="1" customFormat="1" ht="51">
      <c r="A251" s="361" t="s">
        <v>1319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 t="str">
        <f>IF(ISNUMBER(YourData!$B229),YourData!$B229,"")</f>
        <v/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1">
      <c r="A252" s="361" t="s">
        <v>1320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 t="str">
        <f>IF(ISNUMBER(YourData!$B230),YourData!$B230,"")</f>
        <v/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1">
      <c r="A253" s="361" t="s">
        <v>1321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 t="str">
        <f>IF(ISNUMBER(YourData!$B231),YourData!$B231,"")</f>
        <v/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 t="str">
        <f t="shared" si="177"/>
        <v/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1">
      <c r="A254" s="361" t="s">
        <v>1298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 t="str">
        <f>IF(ISNUMBER(YourData!$B232),YourData!$B232,"")</f>
        <v/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1445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 t="str">
        <f>IF(AND(ISNUMBER(J152),ISNUMBER(J151)),J152-J151,"")</f>
        <v/>
      </c>
      <c r="AA254" s="37">
        <f>MIN(R254:Y254)</f>
        <v>1.0999999999999999E-2</v>
      </c>
      <c r="AB254" s="37">
        <f>MAX(R254:Y254)</f>
        <v>0.105</v>
      </c>
    </row>
    <row r="255" spans="1:28" s="1" customFormat="1" ht="63.75">
      <c r="A255" s="361" t="s">
        <v>1322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 t="str">
        <f>IF(ISNUMBER(YourData!$B233),YourData!$B233,"")</f>
        <v/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1446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 t="str">
        <f>IF(AND(ISNUMBER(J153),ISNUMBER(J152)),J153-J152,"")</f>
        <v/>
      </c>
      <c r="AA255" s="37">
        <f>MIN(R255:Y255)</f>
        <v>0.371</v>
      </c>
      <c r="AB255" s="37">
        <f>MAX(R255:Y255)</f>
        <v>0.73199999999999998</v>
      </c>
    </row>
    <row r="256" spans="1:28" s="1" customFormat="1" ht="51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1447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 t="str">
        <f>IF(AND(ISNUMBER(J115),ISNUMBER(J153)),J115-J153,"")</f>
        <v/>
      </c>
      <c r="AA256" s="37">
        <f>MIN(R256:Y256)</f>
        <v>5.5949999999999998</v>
      </c>
      <c r="AB256" s="37">
        <f>MAX(R256:Y256)</f>
        <v>7.28</v>
      </c>
    </row>
    <row r="257" spans="1:28" s="1" customFormat="1" ht="63.75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1448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 t="str">
        <f>IF(AND(ISNUMBER(J154),ISNUMBER(J115)),J154-J115,"")</f>
        <v/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Tested Prg/Org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Org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Tested Prg/Org</v>
      </c>
      <c r="AA262" s="33"/>
      <c r="AB262" s="33"/>
    </row>
    <row r="263" spans="1:28" s="1" customFormat="1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Tested Prg/Org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Tested Prg/Org</v>
      </c>
      <c r="AA263" s="33"/>
      <c r="AB263" s="33"/>
    </row>
    <row r="264" spans="1:28" s="1" customFormat="1" ht="51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 t="str">
        <f>IF(ISNUMBER(YourData!$B254),YourData!$B254,"")</f>
        <v/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1449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 t="str">
        <f>IF(AND(ISNUMBER(J200),ISNUMBER(J199)),J200-J199,"")</f>
        <v/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38.25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 t="str">
        <f>IF(ISNUMBER(YourData!$B255),YourData!$B255,"")</f>
        <v/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1450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 t="str">
        <f>IF(AND(ISNUMBER(J201),ISNUMBER(J200)),J201-J200,"")</f>
        <v/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38.25">
      <c r="A266" s="361" t="s">
        <v>1324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 t="str">
        <f>IF(ISNUMBER(YourData!$B256),YourData!$B256,"")</f>
        <v/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38.25">
      <c r="A267" s="361" t="s">
        <v>1325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 t="str">
        <f>IF(ISNUMBER(YourData!$B257),YourData!$B257,"")</f>
        <v/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5.5">
      <c r="A268" s="365" t="s">
        <v>1326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 t="str">
        <f>IF(ISNUMBER(YourData!$B258),YourData!$B258,"")</f>
        <v/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 t="str">
        <f t="shared" si="186"/>
        <v/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38.25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1451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 t="str">
        <f t="shared" si="187"/>
        <v/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1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1452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 t="str">
        <f t="shared" si="188"/>
        <v/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38.25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1453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 t="str">
        <f t="shared" si="189"/>
        <v/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1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1454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 t="str">
        <f t="shared" si="190"/>
        <v/>
      </c>
      <c r="AA272" s="37">
        <f t="shared" si="183"/>
        <v>0</v>
      </c>
      <c r="AB272" s="37">
        <f t="shared" si="184"/>
        <v>2.2000000000000242E-2</v>
      </c>
    </row>
    <row r="273" spans="1:28" s="1" customFormat="1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Tested Prg/Org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Org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Tested Prg/Org</v>
      </c>
      <c r="AA274" s="33"/>
      <c r="AB274" s="33"/>
    </row>
    <row r="275" spans="1:28" s="1" customFormat="1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Org</v>
      </c>
      <c r="AA275" s="33"/>
      <c r="AB275" s="33"/>
    </row>
    <row r="276" spans="1:28" s="1" customFormat="1" ht="51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1455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 t="str">
        <f t="shared" si="191"/>
        <v/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38.25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1456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 t="str">
        <f t="shared" si="191"/>
        <v/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38.25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Tested Prg/Org</v>
      </c>
      <c r="K278" s="33"/>
      <c r="L278" s="33"/>
      <c r="M278" s="33"/>
      <c r="N278" s="33"/>
      <c r="O278" s="33"/>
      <c r="P278" s="33"/>
      <c r="Q278" s="361" t="s">
        <v>1457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 t="str">
        <f t="shared" si="191"/>
        <v/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1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 t="str">
        <f>IF(ISNUMBER(YourData!$B263),YourData!$B263,"")</f>
        <v/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1458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 t="str">
        <f t="shared" si="191"/>
        <v/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38.25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 t="str">
        <f>IF(ISNUMBER(YourData!$B264),YourData!$B264,"")</f>
        <v/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1459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 t="str">
        <f t="shared" si="194"/>
        <v/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1">
      <c r="A281" s="361" t="s">
        <v>1324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 t="str">
        <f>IF(ISNUMBER(YourData!$B265),YourData!$B265,"")</f>
        <v/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1460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 t="str">
        <f t="shared" si="195"/>
        <v/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38.25">
      <c r="A282" s="361" t="s">
        <v>1325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 t="str">
        <f>IF(ISNUMBER(YourData!$B266),YourData!$B266,"")</f>
        <v/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5.5">
      <c r="A283" s="365" t="s">
        <v>1326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 t="str">
        <f>IF(ISNUMBER(YourData!$B267),YourData!$B267,"")</f>
        <v/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1469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5.5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Tested Prg/Org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Tested Prg/Org</v>
      </c>
      <c r="AA285" s="13"/>
      <c r="AB285" s="13"/>
    </row>
    <row r="286" spans="1:28" s="1" customFormat="1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Org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Org</v>
      </c>
      <c r="AA286" s="13"/>
      <c r="AB286" s="13"/>
    </row>
    <row r="287" spans="1:28" s="1" customFormat="1" ht="38.25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1327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 t="str">
        <f>IF(AND(ISNUMBER(J107),ISNUMBER(J105)),J107-J105,"")</f>
        <v/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38.25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 t="str">
        <f>IF(ISNUMBER(YourData!$B272),YourData!$B272,"")</f>
        <v/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1470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 t="str">
        <f>IF(AND(ISNUMBER(J76),ISNUMBER(J107)),J76-J107,"")</f>
        <v/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38.25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 t="str">
        <f>IF(ISNUMBER(YourData!$B273),YourData!$B273,"")</f>
        <v/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1471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 t="str">
        <f>IF(AND(ISNUMBER(J76),ISNUMBER(J108)),J76-J108,"")</f>
        <v/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38.25">
      <c r="A290" s="361" t="s">
        <v>1324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 t="str">
        <f>IF(ISNUMBER(YourData!$B274),YourData!$B274,"")</f>
        <v/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1328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 t="str">
        <f>IF(AND(ISNUMBER(J77),ISNUMBER(J68)),J77-J68,"")</f>
        <v/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38.25">
      <c r="A291" s="361" t="s">
        <v>1325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 t="str">
        <f>IF(ISNUMBER(YourData!$B275),YourData!$B275,"")</f>
        <v/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customFormat="false" ht="38.25">
      <c r="A292" s="365" t="s">
        <v>1326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 t="str">
        <f>IF(ISNUMBER(YourData!$B276),YourData!$B276,"")</f>
        <v/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1576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 t="str">
        <f>IF(AND(ISNUMBER(J78),ISNUMBER(J69)),J78-J69,"")</f>
        <v/>
      </c>
      <c r="AA292" s="37">
        <f t="shared" si="197"/>
        <v>-1.6890000000000001</v>
      </c>
      <c r="AB292" s="37">
        <f t="shared" si="198"/>
        <v>-1.2970000000000006</v>
      </c>
    </row>
    <row r="293" spans="4:28" customFormat="false" ht="38.25">
      <c r="D293" s="13"/>
      <c r="Q293" s="361" t="s">
        <v>1577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 t="str">
        <f>IF(AND(ISNUMBER(J79),ISNUMBER(J70)),J79-J70,"")</f>
        <v/>
      </c>
      <c r="AA293" s="37">
        <f t="shared" si="197"/>
        <v>-1.2730000000000006</v>
      </c>
      <c r="AB293" s="37">
        <f t="shared" si="198"/>
        <v>-0.88399999999999945</v>
      </c>
    </row>
    <row r="294" spans="1:28" customFormat="false" ht="38.25">
      <c r="A294" s="75" t="s">
        <v>201</v>
      </c>
      <c r="Q294" s="361" t="s">
        <v>1330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 t="str">
        <f>IF(AND(ISNUMBER(J80),ISNUMBER(J71)),J80-J71,"")</f>
        <v/>
      </c>
      <c r="AA294" s="37">
        <f t="shared" si="197"/>
        <v>-2.3919999999999999</v>
      </c>
      <c r="AB294" s="37">
        <f t="shared" si="198"/>
        <v>-1.867</v>
      </c>
    </row>
    <row r="295" spans="1:17" customFormat="false">
      <c r="A295" s="75" t="s">
        <v>202</v>
      </c>
      <c r="Q295" s="362" t="s">
        <v>30</v>
      </c>
    </row>
    <row r="296" spans="1:26" customFormat="false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Tested Prg/Org</v>
      </c>
    </row>
    <row r="297" spans="1:26" customFormat="false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Org</v>
      </c>
    </row>
    <row r="298" spans="1:28" customFormat="false" ht="38.25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Tested Prg/Org</v>
      </c>
      <c r="Q298" s="361" t="s">
        <v>1329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 t="str">
        <f>IF(AND(ISNUMBER(J155),ISNUMBER(J153)),J155-J153,"")</f>
        <v/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customFormat="false" ht="38.25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Org</v>
      </c>
      <c r="Q299" s="361" t="s">
        <v>1472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 t="str">
        <f>IF(AND(ISNUMBER(J124),ISNUMBER(J155)),J124-J155,"")</f>
        <v/>
      </c>
      <c r="AA299" s="37">
        <f t="shared" si="206"/>
        <v>2.0190000000000001</v>
      </c>
      <c r="AB299" s="37">
        <f t="shared" si="207"/>
        <v>3.1930000000000001</v>
      </c>
    </row>
    <row r="300" spans="1:28" customFormat="false" ht="38.25">
      <c r="A300" s="75" t="s">
        <v>203</v>
      </c>
      <c r="Q300" s="361" t="s">
        <v>1473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 t="str">
        <f>IF(AND(ISNUMBER(J124),ISNUMBER(J156)),J124-J156,"")</f>
        <v/>
      </c>
      <c r="AA300" s="37">
        <f t="shared" si="206"/>
        <v>0.97500000000000009</v>
      </c>
      <c r="AB300" s="37">
        <f t="shared" si="207"/>
        <v>1.7070000000000001</v>
      </c>
    </row>
    <row r="301" spans="1:28" customFormat="false" ht="38.25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Tested Prg/Org</v>
      </c>
      <c r="Q301" s="361" t="s">
        <v>1331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 t="str">
        <f>IF(AND(ISNUMBER(J125),ISNUMBER(J116)),J125-J116,"")</f>
        <v/>
      </c>
      <c r="AA301" s="37">
        <f t="shared" si="206"/>
        <v>-3.9239999999999995</v>
      </c>
      <c r="AB301" s="37">
        <f t="shared" si="207"/>
        <v>-3.0940000000000003</v>
      </c>
    </row>
    <row r="302" spans="1:28" customFormat="false" ht="38.25">
      <c r="A302" s="359" t="s">
        <v>1275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 t="str">
        <f>IF(ISNUMBER(YourData!$B294),YourData!$B294,"")</f>
        <v/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1578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 t="str">
        <f>IF(AND(ISNUMBER(J126),ISNUMBER(J117)),J126-J117,"")</f>
        <v/>
      </c>
      <c r="AA302" s="37">
        <f t="shared" si="206"/>
        <v>-1.9119999999999995</v>
      </c>
      <c r="AB302" s="37">
        <f t="shared" si="207"/>
        <v>-1.4759999999999995</v>
      </c>
    </row>
    <row r="303" spans="1:28" customFormat="false" ht="38.25">
      <c r="A303" s="359" t="s">
        <v>1276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 t="str">
        <f>IF(ISNUMBER(YourData!$B295),YourData!$B295,"")</f>
        <v/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1579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 t="str">
        <f>IF(AND(ISNUMBER(J127),ISNUMBER(J118)),J127-J118,"")</f>
        <v/>
      </c>
      <c r="AA303" s="37">
        <f t="shared" si="206"/>
        <v>-1.4630000000000001</v>
      </c>
      <c r="AB303" s="37">
        <f t="shared" si="207"/>
        <v>-1</v>
      </c>
    </row>
    <row r="304" spans="1:28" customFormat="false" ht="38.25">
      <c r="A304" s="359" t="s">
        <v>1277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 t="str">
        <f>IF(ISNUMBER(YourData!$B296),YourData!$B296,"")</f>
        <v/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1630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 t="str">
        <f>IF(AND(ISNUMBER(J128),ISNUMBER(J119)),J128-J119,"")</f>
        <v/>
      </c>
      <c r="AA304" s="37">
        <f t="shared" si="206"/>
        <v>-4.57</v>
      </c>
      <c r="AB304" s="37">
        <f t="shared" si="207"/>
        <v>-3.6469999999999998</v>
      </c>
    </row>
    <row r="305" spans="1:28" customFormat="false" ht="38.25">
      <c r="A305" s="359" t="s">
        <v>1278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 t="str">
        <f>IF(ISNUMBER(YourData!$B297),YourData!$B297,"")</f>
        <v/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1347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 t="str">
        <f>IF(AND(ISNUMBER(J129),ISNUMBER(J120)),J129-J120,"")</f>
        <v/>
      </c>
      <c r="AA305" s="37">
        <f t="shared" si="206"/>
        <v>-5.9559999999999995</v>
      </c>
      <c r="AB305" s="37">
        <f t="shared" si="207"/>
        <v>-4.4290000000000003</v>
      </c>
    </row>
    <row r="306" spans="1:28" customFormat="false">
      <c r="A306" s="359" t="s">
        <v>1279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 t="str">
        <f>IF(ISNUMBER(YourData!$B298),YourData!$B298,"")</f>
        <v/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6" customFormat="false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Tested Prg/Org</v>
      </c>
    </row>
    <row r="308" spans="17:26" customFormat="false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Org</v>
      </c>
    </row>
    <row r="309" spans="1:28" customFormat="false" ht="38.25">
      <c r="A309" s="75" t="s">
        <v>201</v>
      </c>
      <c r="Q309" s="361" t="s">
        <v>1327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 t="str">
        <f>IF(AND(ISNUMBER(J205),ISNUMBER(J203)),J205-J203,"")</f>
        <v/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customFormat="false" ht="38.25">
      <c r="A310" s="75" t="s">
        <v>210</v>
      </c>
      <c r="Q310" s="361" t="s">
        <v>1470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 t="str">
        <f>IF(AND(ISNUMBER(J175),ISNUMBER(J205)),J175-J205,"")</f>
        <v/>
      </c>
      <c r="AA310" s="37">
        <f t="shared" si="216"/>
        <v>-0.37800000000000011</v>
      </c>
      <c r="AB310" s="37">
        <f t="shared" si="217"/>
        <v>-0.1419999999999999</v>
      </c>
    </row>
    <row r="311" spans="1:28" customFormat="false" ht="38.25">
      <c r="A311" s="3"/>
      <c r="Q311" s="361" t="s">
        <v>1471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 t="str">
        <f>IF(AND(ISNUMBER(J175),ISNUMBER(J206)),J175-J206,"")</f>
        <v/>
      </c>
      <c r="AA311" s="37">
        <f t="shared" si="216"/>
        <v>-0.16599999999999993</v>
      </c>
      <c r="AB311" s="37">
        <f t="shared" si="217"/>
        <v>-8.8888888888889905E-2</v>
      </c>
    </row>
    <row r="312" spans="1:28" customFormat="false" ht="38.25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Tested Prg/Org</v>
      </c>
      <c r="Q312" s="361" t="s">
        <v>1332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 t="str">
        <f>IF(AND(ISNUMBER(J176),ISNUMBER(J166)),J176-J166,"")</f>
        <v/>
      </c>
      <c r="AA312" s="37">
        <f t="shared" si="216"/>
        <v>-0.57899999999999974</v>
      </c>
      <c r="AB312" s="37">
        <f t="shared" si="217"/>
        <v>-0.38611111111110974</v>
      </c>
    </row>
    <row r="313" spans="1:28" customFormat="false" ht="38.25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Org</v>
      </c>
      <c r="Q313" s="361" t="s">
        <v>1580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 t="str">
        <f>IF(AND(ISNUMBER(J177),ISNUMBER(J167)),J177-J167,"")</f>
        <v/>
      </c>
      <c r="AA313" s="37">
        <f t="shared" si="216"/>
        <v>-0.31799999999999962</v>
      </c>
      <c r="AB313" s="37">
        <f t="shared" si="217"/>
        <v>-0.21388888888888991</v>
      </c>
    </row>
    <row r="314" spans="1:28" customFormat="false" ht="38.25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1581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 t="str">
        <f>IF(AND(ISNUMBER(J178),ISNUMBER(J168)),J178-J168,"")</f>
        <v/>
      </c>
      <c r="AA314" s="37">
        <f t="shared" si="216"/>
        <v>-0.23800000000000043</v>
      </c>
      <c r="AB314" s="37">
        <f t="shared" si="217"/>
        <v>-0.17777777777777981</v>
      </c>
    </row>
    <row r="315" spans="1:28" customFormat="false" ht="38.25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Tested Prg/Org</v>
      </c>
      <c r="Q315" s="361" t="s">
        <v>1330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 t="str">
        <f>IF(AND(ISNUMBER(J179),ISNUMBER(J169)),J179-J169,"")</f>
        <v/>
      </c>
      <c r="AA315" s="37">
        <f t="shared" si="216"/>
        <v>-1.2520000000000002</v>
      </c>
      <c r="AB315" s="37">
        <f t="shared" si="217"/>
        <v>-0.23000000000000043</v>
      </c>
    </row>
    <row r="316" spans="1:17" customFormat="false">
      <c r="A316" s="360" t="s">
        <v>1280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 t="str">
        <f>IF(ISNUMBER(YourData!$B313),YourData!$B313,"")</f>
        <v/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6" customFormat="false">
      <c r="A317" s="359" t="s">
        <v>1278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 t="str">
        <f>IF(ISNUMBER(YourData!$B314),YourData!$B314,"")</f>
        <v/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Tested Prg/Org</v>
      </c>
    </row>
    <row r="318" spans="17:26" customFormat="false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Org</v>
      </c>
    </row>
    <row r="319" spans="17:28" customFormat="false" ht="38.25">
      <c r="Q319" s="361" t="s">
        <v>1329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 t="str">
        <f t="shared" si="224"/>
        <v/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customFormat="false" ht="38.25">
      <c r="A320" s="75" t="s">
        <v>201</v>
      </c>
      <c r="Q320" s="361" t="s">
        <v>1472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 t="str">
        <f t="shared" si="227"/>
        <v/>
      </c>
      <c r="AA320" s="37">
        <f t="shared" si="225"/>
        <v>2.0989999999999998</v>
      </c>
      <c r="AB320" s="37">
        <f t="shared" si="226"/>
        <v>2.7150000000000003</v>
      </c>
    </row>
    <row r="321" spans="1:28" customFormat="false" ht="38.25">
      <c r="A321" s="75" t="s">
        <v>213</v>
      </c>
      <c r="Q321" s="361" t="s">
        <v>1473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 t="str">
        <f t="shared" si="228"/>
        <v/>
      </c>
      <c r="AA321" s="37">
        <f t="shared" si="225"/>
        <v>0.59499999999999975</v>
      </c>
      <c r="AB321" s="37">
        <f t="shared" si="226"/>
        <v>1.2230555555555598</v>
      </c>
    </row>
    <row r="322" spans="1:28" customFormat="false" ht="38.25">
      <c r="A322" s="75" t="s">
        <v>293</v>
      </c>
      <c r="Q322" s="361" t="s">
        <v>1333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 t="str">
        <f t="shared" si="229"/>
        <v/>
      </c>
      <c r="AA322" s="37">
        <f t="shared" si="225"/>
        <v>-3.7729999999999997</v>
      </c>
      <c r="AB322" s="37">
        <f t="shared" si="226"/>
        <v>-2.8833333333333298</v>
      </c>
    </row>
    <row r="323" spans="1:28" customFormat="false" ht="38.25">
      <c r="A323" s="75" t="s">
        <v>65</v>
      </c>
      <c r="Q323" s="361" t="s">
        <v>1578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 t="str">
        <f t="shared" si="229"/>
        <v/>
      </c>
      <c r="AA323" s="37">
        <f t="shared" si="225"/>
        <v>-1.5910000000000002</v>
      </c>
      <c r="AB323" s="37">
        <f t="shared" si="226"/>
        <v>-1.1059999999999999</v>
      </c>
    </row>
    <row r="324" spans="1:28" customFormat="false" ht="38.25">
      <c r="A324" s="75" t="s">
        <v>66</v>
      </c>
      <c r="Q324" s="361" t="s">
        <v>1579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 t="str">
        <f t="shared" si="229"/>
        <v/>
      </c>
      <c r="AA324" s="37">
        <f t="shared" si="225"/>
        <v>-1.2000000000000002</v>
      </c>
      <c r="AB324" s="37">
        <f t="shared" si="226"/>
        <v>-1.0359999999999996</v>
      </c>
    </row>
    <row r="325" spans="1:28" customFormat="false" ht="38.25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1630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28" customFormat="false" ht="38.25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Tested Prg/Org</v>
      </c>
      <c r="Q326" s="361" t="s">
        <v>1347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 t="str">
        <f t="shared" si="230"/>
        <v/>
      </c>
      <c r="AA326" s="37">
        <f t="shared" si="225"/>
        <v>-3.9979999999999998</v>
      </c>
      <c r="AB326" s="37">
        <f t="shared" si="226"/>
        <v>-3.2100000000000004</v>
      </c>
    </row>
    <row r="327" spans="1:17" customFormat="false">
      <c r="A327" s="359" t="s">
        <v>1281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 t="str">
        <f>IF(ISNUMBER(YourData!$B333),YourData!$B333,"")</f>
        <v/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17" customFormat="false">
      <c r="A328" s="359" t="s">
        <v>1282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 t="str">
        <f>IF(ISNUMBER(YourData!$B334),YourData!$B334,"")</f>
        <v/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7:17" customFormat="false">
      <c r="Q329" s="355"/>
    </row>
    <row r="330" spans="1:17" customFormat="false">
      <c r="A330" s="75" t="s">
        <v>201</v>
      </c>
      <c r="Q330" s="355"/>
    </row>
    <row r="331" spans="1:17" customFormat="false">
      <c r="A331" s="75" t="s">
        <v>299</v>
      </c>
      <c r="Q331" s="355"/>
    </row>
    <row r="332" spans="1:17" customFormat="false">
      <c r="A332" s="75" t="s">
        <v>293</v>
      </c>
      <c r="Q332" s="355"/>
    </row>
    <row r="333" spans="1:17" customFormat="false">
      <c r="A333" s="75" t="s">
        <v>65</v>
      </c>
      <c r="Q333" s="355"/>
    </row>
    <row r="334" spans="1:17" customFormat="false">
      <c r="A334" s="75" t="s">
        <v>66</v>
      </c>
      <c r="Q334" s="355"/>
    </row>
    <row r="335" spans="1:48" customFormat="false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 customFormat="false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Tested Prg/Org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 customFormat="false">
      <c r="A337" s="355" t="s">
        <v>1280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 t="str">
        <f>IF(AND(ISNUMBER(J316),ISNUMBER(J304)),J316/J304,"")</f>
        <v/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 customFormat="false">
      <c r="A338" s="355" t="s">
        <v>1278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 t="str">
        <f>IF(AND(ISNUMBER(J317),ISNUMBER(J305)),J317/J305,"")</f>
        <v/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7:48" customFormat="false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 customFormat="false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 customFormat="false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 customFormat="false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 customFormat="false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 customFormat="false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 customFormat="false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 customFormat="false">
      <c r="A346" s="359" t="s">
        <v>1285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Tested Prg/Org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 customFormat="false">
      <c r="A347" s="355" t="s">
        <v>1283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 t="str">
        <f>IF(AND(ISNUMBER(J327),ISNUMBER(J316)),(1-(J327/J316)),"")</f>
        <v/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 customFormat="false">
      <c r="A348" s="355" t="s">
        <v>1284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 t="str">
        <f>IF(AND(ISNUMBER(J328),ISNUMBER(J317)),(1-(J328/J317)),"")</f>
        <v/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7:48" customFormat="false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7:48" customFormat="false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 customFormat="false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 customFormat="false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 customFormat="false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 customFormat="false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 customFormat="false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Tested Prg/Org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 customFormat="false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Org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 customFormat="false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 customFormat="false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 customFormat="false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Tested Prg/Org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 customFormat="false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 t="e">
        <f>IF(ISNUMBER(YourData!$B349),YourData!$B349,#N/A)</f>
        <v>#N/A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 customFormat="false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 t="e">
        <f>IF(ISNUMBER(YourData!$B350),YourData!$B350,#N/A)</f>
        <v>#N/A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 customFormat="false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 t="e">
        <f>IF(ISNUMBER(YourData!$B351),YourData!$B351,#N/A)</f>
        <v>#N/A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 customFormat="false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 t="e">
        <f>IF(ISNUMBER(YourData!$B352),YourData!$B352,#N/A)</f>
        <v>#N/A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 customFormat="false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 t="e">
        <f>IF(ISNUMBER(YourData!$B353),YourData!$B353,#N/A)</f>
        <v>#N/A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 customFormat="false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 t="e">
        <f>IF(ISNUMBER(YourData!$B354),YourData!$B354,#N/A)</f>
        <v>#N/A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 customFormat="false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 t="e">
        <f>IF(ISNUMBER(YourData!$B355),YourData!$B355,#N/A)</f>
        <v>#N/A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 customFormat="false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 t="e">
        <f>IF(ISNUMBER(YourData!$B356),YourData!$B356,#N/A)</f>
        <v>#N/A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 customFormat="false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 t="e">
        <f>IF(ISNUMBER(YourData!$B357),YourData!$B357,#N/A)</f>
        <v>#N/A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 customFormat="false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 t="e">
        <f>IF(ISNUMBER(YourData!$B358),YourData!$B358,#N/A)</f>
        <v>#N/A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 customFormat="false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 t="e">
        <f>IF(ISNUMBER(YourData!$B359),YourData!$B359,#N/A)</f>
        <v>#N/A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 customFormat="false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 t="e">
        <f>IF(ISNUMBER(YourData!$B360),YourData!$B360,#N/A)</f>
        <v>#N/A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 customFormat="false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 t="e">
        <f>IF(ISNUMBER(YourData!$B361),YourData!$B361,#N/A)</f>
        <v>#N/A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 customFormat="false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 t="e">
        <f>IF(ISNUMBER(YourData!$B362),YourData!$B362,#N/A)</f>
        <v>#N/A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 customFormat="false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 t="e">
        <f>IF(ISNUMBER(YourData!$B363),YourData!$B363,#N/A)</f>
        <v>#N/A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 customFormat="false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 t="e">
        <f>IF(ISNUMBER(YourData!$B364),YourData!$B364,#N/A)</f>
        <v>#N/A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 customFormat="false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 t="e">
        <f>IF(ISNUMBER(YourData!$B365),YourData!$B365,#N/A)</f>
        <v>#N/A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 customFormat="false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 t="e">
        <f>IF(ISNUMBER(YourData!$B366),YourData!$B366,#N/A)</f>
        <v>#N/A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 customFormat="false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 t="e">
        <f>IF(ISNUMBER(YourData!$B367),YourData!$B367,#N/A)</f>
        <v>#N/A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 customFormat="false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 t="e">
        <f>IF(ISNUMBER(YourData!$B368),YourData!$B368,#N/A)</f>
        <v>#N/A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 customFormat="false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 t="e">
        <f>IF(ISNUMBER(YourData!$B369),YourData!$B369,#N/A)</f>
        <v>#N/A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 customFormat="false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 t="e">
        <f>IF(ISNUMBER(YourData!$B370),YourData!$B370,#N/A)</f>
        <v>#N/A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 customFormat="false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 t="e">
        <f>IF(ISNUMBER(YourData!$B371),YourData!$B371,#N/A)</f>
        <v>#N/A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 customFormat="false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 t="e">
        <f>IF(ISNUMBER(YourData!$B372),YourData!$B372,#N/A)</f>
        <v>#N/A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 customFormat="false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4:48" customFormat="false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4:48" customFormat="false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4:48" customFormat="false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4:48" customFormat="false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4:48" customFormat="false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4:48" customFormat="false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4:48" customFormat="false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 customFormat="false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 customFormat="false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 customFormat="false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 customFormat="false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 customFormat="false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Tested Prg/Org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 customFormat="false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Org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 customFormat="false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 customFormat="false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 customFormat="false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Tested Prg/Org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 customFormat="false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 t="e">
        <f>IF(ISNUMBER(YourData!$B389),YourData!$B389,#N/A)</f>
        <v>#N/A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 customFormat="false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 t="e">
        <f>IF(ISNUMBER(YourData!$B390),YourData!$B390,#N/A)</f>
        <v>#N/A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 customFormat="false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 t="e">
        <f>IF(ISNUMBER(YourData!$B391),YourData!$B391,#N/A)</f>
        <v>#N/A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 customFormat="false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 t="e">
        <f>IF(ISNUMBER(YourData!$B392),YourData!$B392,#N/A)</f>
        <v>#N/A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 customFormat="false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 t="e">
        <f>IF(ISNUMBER(YourData!$B393),YourData!$B393,#N/A)</f>
        <v>#N/A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 customFormat="false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 t="e">
        <f>IF(ISNUMBER(YourData!$B394),YourData!$B394,#N/A)</f>
        <v>#N/A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 customFormat="false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 t="e">
        <f>IF(ISNUMBER(YourData!$B395),YourData!$B395,#N/A)</f>
        <v>#N/A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 customFormat="false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 t="e">
        <f>IF(ISNUMBER(YourData!$B396),YourData!$B396,#N/A)</f>
        <v>#N/A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 customFormat="false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 t="e">
        <f>IF(ISNUMBER(YourData!$B397),YourData!$B397,#N/A)</f>
        <v>#N/A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 customFormat="false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 t="e">
        <f>IF(ISNUMBER(YourData!$B398),YourData!$B398,#N/A)</f>
        <v>#N/A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 customFormat="false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 t="e">
        <f>IF(ISNUMBER(YourData!$B399),YourData!$B399,#N/A)</f>
        <v>#N/A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 customFormat="false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 t="e">
        <f>IF(ISNUMBER(YourData!$B400),YourData!$B400,#N/A)</f>
        <v>#N/A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 customFormat="false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 t="e">
        <f>IF(ISNUMBER(YourData!$B401),YourData!$B401,#N/A)</f>
        <v>#N/A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 customFormat="false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 t="e">
        <f>IF(ISNUMBER(YourData!$B402),YourData!$B402,#N/A)</f>
        <v>#N/A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 customFormat="false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 t="e">
        <f>IF(ISNUMBER(YourData!$B403),YourData!$B403,#N/A)</f>
        <v>#N/A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 customFormat="false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 t="e">
        <f>IF(ISNUMBER(YourData!$B404),YourData!$B404,#N/A)</f>
        <v>#N/A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 customFormat="false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 t="e">
        <f>IF(ISNUMBER(YourData!$B405),YourData!$B405,#N/A)</f>
        <v>#N/A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 customFormat="false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 t="e">
        <f>IF(ISNUMBER(YourData!$B406),YourData!$B406,#N/A)</f>
        <v>#N/A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 customFormat="false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 t="e">
        <f>IF(ISNUMBER(YourData!$B407),YourData!$B407,#N/A)</f>
        <v>#N/A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 customFormat="false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 t="e">
        <f>IF(ISNUMBER(YourData!$B408),YourData!$B408,#N/A)</f>
        <v>#N/A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 customFormat="false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 t="e">
        <f>IF(ISNUMBER(YourData!$B409),YourData!$B409,#N/A)</f>
        <v>#N/A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 customFormat="false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 t="e">
        <f>IF(ISNUMBER(YourData!$B410),YourData!$B410,#N/A)</f>
        <v>#N/A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 customFormat="false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 t="e">
        <f>IF(ISNUMBER(YourData!$B411),YourData!$B411,#N/A)</f>
        <v>#N/A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 customFormat="false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 t="e">
        <f>IF(ISNUMBER(YourData!$B412),YourData!$B412,#N/A)</f>
        <v>#N/A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 customFormat="false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4:48" customFormat="false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4:48" customFormat="false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4:48" customFormat="false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4:48" customFormat="false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4:48" customFormat="false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4:48" customFormat="false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4:48" customFormat="false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 customFormat="false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 customFormat="false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 customFormat="false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 customFormat="false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 customFormat="false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Tested Prg/Org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 customFormat="false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Org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 customFormat="false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 customFormat="false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 customFormat="false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Tested Prg/Org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 customFormat="false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 t="e">
        <f>IF(ISNUMBER(YourData!$B429),YourData!$B429,#N/A)</f>
        <v>#N/A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 customFormat="false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 t="e">
        <f>IF(ISNUMBER(YourData!$B430),YourData!$B430,#N/A)</f>
        <v>#N/A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 customFormat="false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 t="e">
        <f>IF(ISNUMBER(YourData!$B431),YourData!$B431,#N/A)</f>
        <v>#N/A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 customFormat="false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 t="e">
        <f>IF(ISNUMBER(YourData!$B432),YourData!$B432,#N/A)</f>
        <v>#N/A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 customFormat="false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 t="e">
        <f>IF(ISNUMBER(YourData!$B433),YourData!$B433,#N/A)</f>
        <v>#N/A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17" customFormat="false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 t="e">
        <f>IF(ISNUMBER(YourData!$B434),YourData!$B434,#N/A)</f>
        <v>#N/A</v>
      </c>
      <c r="Q447" s="351"/>
    </row>
    <row r="448" spans="1:17" customFormat="false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 t="e">
        <f>IF(ISNUMBER(YourData!$B435),YourData!$B435,#N/A)</f>
        <v>#N/A</v>
      </c>
      <c r="Q448" s="351"/>
    </row>
    <row r="449" spans="1:17" customFormat="false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 t="e">
        <f>IF(ISNUMBER(YourData!$B436),YourData!$B436,#N/A)</f>
        <v>#N/A</v>
      </c>
      <c r="Q449" s="352" t="s">
        <v>303</v>
      </c>
    </row>
    <row r="450" spans="1:17" customFormat="false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 t="e">
        <f>IF(ISNUMBER(YourData!$B437),YourData!$B437,#N/A)</f>
        <v>#N/A</v>
      </c>
      <c r="Q450" s="352" t="s">
        <v>301</v>
      </c>
    </row>
    <row r="451" spans="1:26" customFormat="false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 t="e">
        <f>IF(ISNUMBER(YourData!$B438),YourData!$B438,#N/A)</f>
        <v>#N/A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Tested Prg/Org</v>
      </c>
    </row>
    <row r="452" spans="1:26" customFormat="false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 t="e">
        <f>IF(ISNUMBER(YourData!$B439),YourData!$B439,#N/A)</f>
        <v>#N/A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customFormat="false" ht="38.25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 t="e">
        <f>IF(ISNUMBER(YourData!$B440),YourData!$B440,#N/A)</f>
        <v>#N/A</v>
      </c>
      <c r="Q453" s="370" t="str">
        <f>Q287</f>
        <v xml:space="preserve"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 t="str">
        <f t="shared" si="234"/>
        <v/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customFormat="false" ht="38.25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 t="e">
        <f>IF(ISNUMBER(YourData!$B441),YourData!$B441,#N/A)</f>
        <v>#N/A</v>
      </c>
      <c r="Q454" s="370" t="str">
        <f>Q298</f>
        <v xml:space="preserve"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 t="str">
        <f t="shared" si="237"/>
        <v/>
      </c>
      <c r="AA454" s="37">
        <f t="shared" si="235"/>
        <v>-0.55000000000000004</v>
      </c>
      <c r="AB454" s="37">
        <f t="shared" si="236"/>
        <v>-0.36699999999999999</v>
      </c>
    </row>
    <row r="455" spans="1:28" customFormat="false" ht="25.5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 t="e">
        <f>IF(ISNUMBER(YourData!$B442),YourData!$B442,#N/A)</f>
        <v>#N/A</v>
      </c>
      <c r="Q455" s="370" t="str">
        <f>Q102</f>
        <v xml:space="preserve"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 t="str">
        <f t="shared" si="238"/>
        <v/>
      </c>
      <c r="AA455" s="37">
        <f t="shared" si="235"/>
        <v>-3.8369999999999997</v>
      </c>
      <c r="AB455" s="37">
        <f t="shared" si="236"/>
        <v>-3.1260000000000003</v>
      </c>
    </row>
    <row r="456" spans="1:28" customFormat="false" ht="25.5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 t="e">
        <f>IF(ISNUMBER(YourData!$B443),YourData!$B443,#N/A)</f>
        <v>#N/A</v>
      </c>
      <c r="Q456" s="370" t="str">
        <f>Q113</f>
        <v xml:space="preserve"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 t="str">
        <f t="shared" si="239"/>
        <v/>
      </c>
      <c r="AA456" s="37">
        <f t="shared" si="235"/>
        <v>-4.6239999999999997</v>
      </c>
      <c r="AB456" s="37">
        <f t="shared" si="236"/>
        <v>-3.8329999999999997</v>
      </c>
    </row>
    <row r="457" spans="1:28" customFormat="false" ht="38.25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 t="e">
        <f>IF(ISNUMBER(YourData!$B444),YourData!$B444,#N/A)</f>
        <v>#N/A</v>
      </c>
      <c r="Q457" s="370" t="str">
        <f>Q294</f>
        <v xml:space="preserve"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 t="str">
        <f t="shared" si="240"/>
        <v/>
      </c>
      <c r="AA457" s="37">
        <f t="shared" si="235"/>
        <v>-2.3919999999999999</v>
      </c>
      <c r="AB457" s="37">
        <f t="shared" si="236"/>
        <v>-1.867</v>
      </c>
    </row>
    <row r="458" spans="1:28" customFormat="false" ht="38.25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 t="e">
        <f>IF(ISNUMBER(YourData!$B445),YourData!$B445,#N/A)</f>
        <v>#N/A</v>
      </c>
      <c r="Q458" s="370" t="str">
        <f>Q305</f>
        <v xml:space="preserve"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 t="str">
        <f t="shared" si="241"/>
        <v/>
      </c>
      <c r="AA458" s="37">
        <f t="shared" si="235"/>
        <v>-5.9559999999999995</v>
      </c>
      <c r="AB458" s="37">
        <f t="shared" si="236"/>
        <v>-4.4290000000000003</v>
      </c>
    </row>
    <row r="459" spans="1:17" customFormat="false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 t="e">
        <f>IF(ISNUMBER(YourData!$B446),YourData!$B446,#N/A)</f>
        <v>#N/A</v>
      </c>
      <c r="Q459" s="355"/>
    </row>
    <row r="460" spans="1:17" customFormat="false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 t="e">
        <f>IF(ISNUMBER(YourData!$B447),YourData!$B447,#N/A)</f>
        <v>#N/A</v>
      </c>
      <c r="Q460" s="355"/>
    </row>
    <row r="461" spans="1:17" customFormat="false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 t="e">
        <f>IF(ISNUMBER(YourData!$B448),YourData!$B448,#N/A)</f>
        <v>#N/A</v>
      </c>
      <c r="Q461" s="362" t="s">
        <v>302</v>
      </c>
    </row>
    <row r="462" spans="1:17" customFormat="false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 t="e">
        <f>IF(ISNUMBER(YourData!$B449),YourData!$B449,#N/A)</f>
        <v>#N/A</v>
      </c>
      <c r="Q462" s="362" t="s">
        <v>304</v>
      </c>
    </row>
    <row r="463" spans="1:26" customFormat="false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 t="e">
        <f>IF(ISNUMBER(YourData!$B450),YourData!$B450,#N/A)</f>
        <v>#N/A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Tested Prg/Org</v>
      </c>
    </row>
    <row r="464" spans="1:26" customFormat="false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 t="e">
        <f>IF(ISNUMBER(YourData!$B451),YourData!$B451,#N/A)</f>
        <v>#N/A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customFormat="false" ht="38.25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 t="e">
        <f>IF(ISNUMBER(YourData!$B452),YourData!$B452,#N/A)</f>
        <v>#N/A</v>
      </c>
      <c r="Q465" s="370" t="str">
        <f>Q309</f>
        <v xml:space="preserve"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 t="str">
        <f t="shared" si="242"/>
        <v/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customFormat="false" ht="38.25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 xml:space="preserve"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 t="str">
        <f t="shared" si="245"/>
        <v/>
      </c>
      <c r="AA466" s="37">
        <f t="shared" si="243"/>
        <v>-1.2199999999999998</v>
      </c>
      <c r="AB466" s="37">
        <f t="shared" si="244"/>
        <v>-0.40999999999999992</v>
      </c>
    </row>
    <row r="467" spans="4:28" customFormat="false" ht="25.5">
      <c r="D467" s="13"/>
      <c r="Q467" s="370" t="str">
        <f>Q127</f>
        <v xml:space="preserve"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 t="str">
        <f t="shared" si="246"/>
        <v/>
      </c>
      <c r="AA467" s="37">
        <f t="shared" si="243"/>
        <v>-0.58699999999999974</v>
      </c>
      <c r="AB467" s="37">
        <f t="shared" si="244"/>
        <v>-0.41388888888888964</v>
      </c>
    </row>
    <row r="468" spans="4:28" customFormat="false" ht="25.5">
      <c r="D468" s="13"/>
      <c r="Q468" s="370" t="str">
        <f>Q138</f>
        <v xml:space="preserve"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 t="str">
        <f t="shared" si="247"/>
        <v/>
      </c>
      <c r="AA468" s="37">
        <f t="shared" si="243"/>
        <v>-3.3550000000000004</v>
      </c>
      <c r="AB468" s="37">
        <f t="shared" si="244"/>
        <v>-2.81</v>
      </c>
    </row>
    <row r="469" spans="4:28" customFormat="false" ht="38.25">
      <c r="D469" s="13"/>
      <c r="Q469" s="370" t="str">
        <f>Q315</f>
        <v xml:space="preserve"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 t="str">
        <f t="shared" si="248"/>
        <v/>
      </c>
      <c r="AA469" s="37">
        <f t="shared" si="243"/>
        <v>-1.2520000000000002</v>
      </c>
      <c r="AB469" s="37">
        <f t="shared" si="244"/>
        <v>-0.23000000000000043</v>
      </c>
    </row>
    <row r="470" spans="4:28" customFormat="false" ht="38.25">
      <c r="D470" s="13"/>
      <c r="Q470" s="370" t="str">
        <f>Q326</f>
        <v xml:space="preserve"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 t="str">
        <f t="shared" si="249"/>
        <v/>
      </c>
      <c r="AA470" s="37">
        <f t="shared" si="243"/>
        <v>-3.9979999999999998</v>
      </c>
      <c r="AB470" s="37">
        <f t="shared" si="244"/>
        <v>-3.2100000000000004</v>
      </c>
    </row>
    <row r="471" spans="4:17" customFormat="false">
      <c r="D471" s="13"/>
      <c r="Q471" s="355"/>
    </row>
    <row r="472" spans="4:17" customFormat="false">
      <c r="D472" s="13"/>
      <c r="Q472" s="355"/>
    </row>
    <row r="473" spans="4:17" customFormat="false">
      <c r="D473" s="13"/>
      <c r="Q473" s="362" t="s">
        <v>305</v>
      </c>
    </row>
    <row r="474" spans="1:17" customFormat="false">
      <c r="A474" s="51" t="s">
        <v>97</v>
      </c>
      <c r="D474" s="13"/>
      <c r="Q474" s="362" t="s">
        <v>306</v>
      </c>
    </row>
    <row r="475" spans="1:26" customFormat="false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Tested Prg/Org</v>
      </c>
    </row>
    <row r="476" spans="1:26" customFormat="false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customFormat="false" ht="38.25">
      <c r="A477" s="51" t="s">
        <v>83</v>
      </c>
      <c r="D477" s="13"/>
      <c r="J477" s="53"/>
      <c r="Q477" s="370" t="str">
        <f>Q157</f>
        <v xml:space="preserve"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 t="str">
        <f t="shared" si="250"/>
        <v/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customFormat="false" ht="38.25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Tested Prg/Org</v>
      </c>
      <c r="Q478" s="370" t="str">
        <f>Q180</f>
        <v xml:space="preserve"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 t="str">
        <f t="shared" si="253"/>
        <v/>
      </c>
      <c r="AA478" s="37">
        <f t="shared" si="251"/>
        <v>0.15599999999999997</v>
      </c>
      <c r="AB478" s="37">
        <f t="shared" si="252"/>
        <v>0.15599999999999997</v>
      </c>
    </row>
    <row r="479" spans="1:28" customFormat="false" ht="51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Org</v>
      </c>
      <c r="Q479" s="370" t="str">
        <f>Q158</f>
        <v xml:space="preserve"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 t="str">
        <f t="shared" si="254"/>
        <v/>
      </c>
      <c r="AA479" s="37">
        <f t="shared" si="251"/>
        <v>1.2040000000000006</v>
      </c>
      <c r="AB479" s="37">
        <f t="shared" si="252"/>
        <v>1.2040000000000006</v>
      </c>
    </row>
    <row r="480" spans="1:28" customFormat="false" ht="51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 xml:space="preserve"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 t="str">
        <f t="shared" si="255"/>
        <v/>
      </c>
      <c r="AA480" s="37">
        <f t="shared" si="251"/>
        <v>-0.40799999999999992</v>
      </c>
      <c r="AB480" s="37">
        <f t="shared" si="252"/>
        <v>-0.40799999999999992</v>
      </c>
    </row>
    <row r="481" spans="1:28" customFormat="false" ht="51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 xml:space="preserve"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 t="str">
        <f t="shared" si="256"/>
        <v/>
      </c>
      <c r="AA481" s="37">
        <f t="shared" si="251"/>
        <v>1.3970000000000002</v>
      </c>
      <c r="AB481" s="37">
        <f t="shared" si="252"/>
        <v>1.3970000000000002</v>
      </c>
    </row>
    <row r="482" spans="1:28" customFormat="false" ht="51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Tested Prg/Org</v>
      </c>
      <c r="Q482" s="370" t="str">
        <f>Q182</f>
        <v xml:space="preserve"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 t="str">
        <f t="shared" si="257"/>
        <v/>
      </c>
      <c r="AA482" s="37">
        <f t="shared" si="251"/>
        <v>-0.45300000000000001</v>
      </c>
      <c r="AB482" s="37">
        <f t="shared" si="252"/>
        <v>-0.45300000000000001</v>
      </c>
    </row>
    <row r="483" spans="1:28" customFormat="false" ht="51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 t="e">
        <f>IF(ISNUMBER(YourData!$B469),YourData!$B469,#N/A)</f>
        <v>#N/A</v>
      </c>
      <c r="Q483" s="370" t="str">
        <f>Q160</f>
        <v xml:space="preserve"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 t="str">
        <f t="shared" si="258"/>
        <v/>
      </c>
      <c r="AA483" s="37">
        <f t="shared" si="251"/>
        <v>0.29499999999999993</v>
      </c>
      <c r="AB483" s="37">
        <f t="shared" si="252"/>
        <v>0.29499999999999993</v>
      </c>
    </row>
    <row r="484" spans="1:28" customFormat="false" ht="51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 t="e">
        <f>IF(ISNUMBER(YourData!$B470),YourData!$B470,#N/A)</f>
        <v>#N/A</v>
      </c>
      <c r="Q484" s="370" t="str">
        <f>Q161</f>
        <v xml:space="preserve"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 t="str">
        <f t="shared" si="259"/>
        <v/>
      </c>
      <c r="AA484" s="37">
        <f t="shared" si="251"/>
        <v>0.47000000000000064</v>
      </c>
      <c r="AB484" s="37">
        <f t="shared" si="252"/>
        <v>0.74299999999999944</v>
      </c>
    </row>
    <row r="485" spans="1:17" customFormat="false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 t="e">
        <f>IF(ISNUMBER(YourData!$B471),YourData!$B471,#N/A)</f>
        <v>#N/A</v>
      </c>
      <c r="Q485" s="355"/>
    </row>
    <row r="486" spans="1:17" customFormat="false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 t="e">
        <f>IF(ISNUMBER(YourData!$B472),YourData!$B472,#N/A)</f>
        <v>#N/A</v>
      </c>
      <c r="Q486" s="355"/>
    </row>
    <row r="487" spans="1:17" customFormat="false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 t="e">
        <f>IF(ISNUMBER(YourData!$B473),YourData!$B473,#N/A)</f>
        <v>#N/A</v>
      </c>
      <c r="Q487" s="362" t="s">
        <v>307</v>
      </c>
    </row>
    <row r="488" spans="1:17" customFormat="false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 t="e">
        <f>IF(ISNUMBER(YourData!$B474),YourData!$B474,#N/A)</f>
        <v>#N/A</v>
      </c>
      <c r="Q488" s="362" t="s">
        <v>304</v>
      </c>
    </row>
    <row r="489" spans="1:26" customFormat="false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 t="e">
        <f>IF(ISNUMBER(YourData!$B475),YourData!$B475,#N/A)</f>
        <v>#N/A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Tested Prg/Org</v>
      </c>
    </row>
    <row r="490" spans="1:26" customFormat="false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 t="e">
        <f>IF(ISNUMBER(YourData!$B476),YourData!$B476,#N/A)</f>
        <v>#N/A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customFormat="false" ht="38.25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 t="e">
        <f>IF(ISNUMBER(YourData!$B477),YourData!$B477,#N/A)</f>
        <v>#N/A</v>
      </c>
      <c r="Q491" s="370" t="str">
        <f>Q197</f>
        <v xml:space="preserve"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 t="str">
        <f t="shared" si="260"/>
        <v/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customFormat="false" ht="38.25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 t="e">
        <f>IF(ISNUMBER(YourData!$B478),YourData!$B478,#N/A)</f>
        <v>#N/A</v>
      </c>
      <c r="Q492" s="370" t="str">
        <f>Q219</f>
        <v xml:space="preserve"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 t="str">
        <f t="shared" si="263"/>
        <v/>
      </c>
      <c r="AA492" s="37">
        <f t="shared" si="261"/>
        <v>0.21199999999999997</v>
      </c>
      <c r="AB492" s="37">
        <f t="shared" si="262"/>
        <v>0.21199999999999997</v>
      </c>
    </row>
    <row r="493" spans="1:28" customFormat="false" ht="51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 t="e">
        <f>IF(ISNUMBER(YourData!$B479),YourData!$B479,#N/A)</f>
        <v>#N/A</v>
      </c>
      <c r="Q493" s="370" t="str">
        <f>Q220</f>
        <v xml:space="preserve"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 t="str">
        <f t="shared" si="264"/>
        <v/>
      </c>
      <c r="AA493" s="37">
        <f t="shared" si="261"/>
        <v>-0.38700000000000001</v>
      </c>
      <c r="AB493" s="37">
        <f t="shared" si="262"/>
        <v>-0.38700000000000001</v>
      </c>
    </row>
    <row r="494" spans="1:28" customFormat="false" ht="51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 t="e">
        <f>IF(ISNUMBER(YourData!$B480),YourData!$B480,#N/A)</f>
        <v>#N/A</v>
      </c>
      <c r="Q494" s="370" t="str">
        <f>Q221</f>
        <v xml:space="preserve"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 t="str">
        <f t="shared" si="265"/>
        <v/>
      </c>
      <c r="AA494" s="37">
        <f t="shared" si="261"/>
        <v>-0.44699999999999984</v>
      </c>
      <c r="AB494" s="37">
        <f t="shared" si="262"/>
        <v>-0.44699999999999984</v>
      </c>
    </row>
    <row r="495" spans="1:28" customFormat="false" ht="51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 t="e">
        <f>IF(ISNUMBER(YourData!$B481),YourData!$B481,#N/A)</f>
        <v>#N/A</v>
      </c>
      <c r="Q495" s="370" t="str">
        <f>Q202</f>
        <v xml:space="preserve"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 t="str">
        <f t="shared" si="266"/>
        <v/>
      </c>
      <c r="AA495" s="37">
        <f t="shared" si="261"/>
        <v>0.13600000000000012</v>
      </c>
      <c r="AB495" s="37">
        <f t="shared" si="262"/>
        <v>0.13600000000000012</v>
      </c>
    </row>
    <row r="496" spans="1:28" customFormat="false" ht="51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 t="e">
        <f>IF(ISNUMBER(YourData!$B482),YourData!$B482,#N/A)</f>
        <v>#N/A</v>
      </c>
      <c r="Q496" s="370" t="str">
        <f>Q223</f>
        <v xml:space="preserve"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 t="str">
        <f t="shared" si="267"/>
        <v/>
      </c>
      <c r="AA496" s="37">
        <f t="shared" si="261"/>
        <v>0.14399999999999991</v>
      </c>
      <c r="AB496" s="37">
        <f t="shared" si="262"/>
        <v>0.14399999999999991</v>
      </c>
    </row>
    <row r="497" spans="1:28" customFormat="false" ht="51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 t="e">
        <f>IF(ISNUMBER(YourData!$B483),YourData!$B483,#N/A)</f>
        <v>#N/A</v>
      </c>
      <c r="Q497" s="367" t="str">
        <f>Q201</f>
        <v xml:space="preserve"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 t="str">
        <f t="shared" si="268"/>
        <v/>
      </c>
      <c r="AA497" s="37">
        <f t="shared" si="261"/>
        <v>0.16599999999999993</v>
      </c>
      <c r="AB497" s="37">
        <f t="shared" si="262"/>
        <v>0.35555555555554985</v>
      </c>
    </row>
    <row r="498" spans="1:28" customFormat="false" ht="51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 t="e">
        <f>IF(ISNUMBER(YourData!$B484),YourData!$B484,#N/A)</f>
        <v>#N/A</v>
      </c>
      <c r="Q498" s="370" t="str">
        <f>Q224</f>
        <v xml:space="preserve"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 t="str">
        <f t="shared" si="269"/>
        <v/>
      </c>
      <c r="AA498" s="37">
        <f t="shared" si="261"/>
        <v>7.1000000000000174E-2</v>
      </c>
      <c r="AB498" s="37">
        <f t="shared" si="262"/>
        <v>0.14900000000000002</v>
      </c>
    </row>
    <row r="499" spans="1:17" customFormat="false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 t="e">
        <f>IF(ISNUMBER(YourData!$B485),YourData!$B485,#N/A)</f>
        <v>#N/A</v>
      </c>
      <c r="Q499" s="371"/>
    </row>
    <row r="500" spans="1:17" customFormat="false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 t="e">
        <f>IF(ISNUMBER(YourData!$B486),YourData!$B486,#N/A)</f>
        <v>#N/A</v>
      </c>
      <c r="Q500" s="355"/>
    </row>
    <row r="501" spans="1:17" customFormat="false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 t="e">
        <f>IF(ISNUMBER(YourData!$B487),YourData!$B487,#N/A)</f>
        <v>#N/A</v>
      </c>
      <c r="Q501" s="362" t="s">
        <v>308</v>
      </c>
    </row>
    <row r="502" spans="1:17" customFormat="false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 t="e">
        <f>IF(ISNUMBER(YourData!$B488),YourData!$B488,#N/A)</f>
        <v>#N/A</v>
      </c>
      <c r="Q502" s="362" t="s">
        <v>306</v>
      </c>
    </row>
    <row r="503" spans="1:26" customFormat="false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 t="e">
        <f>IF(ISNUMBER(YourData!$B489),YourData!$B489,#N/A)</f>
        <v>#N/A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Tested Prg/Org</v>
      </c>
    </row>
    <row r="504" spans="1:26" customFormat="false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 t="e">
        <f>IF(ISNUMBER(YourData!$B490),YourData!$B490,#N/A)</f>
        <v>#N/A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customFormat="false" ht="38.25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 t="e">
        <f>IF(ISNUMBER(YourData!$B491),YourData!$B491,#N/A)</f>
        <v>#N/A</v>
      </c>
      <c r="Q505" s="370" t="str">
        <f>Q165</f>
        <v xml:space="preserve"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 t="str">
        <f t="shared" si="270"/>
        <v/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customFormat="false" ht="38.25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 t="e">
        <f>IF(ISNUMBER(YourData!$B492),YourData!$B492,#N/A)</f>
        <v>#N/A</v>
      </c>
      <c r="Q506" s="370" t="str">
        <f>Q186</f>
        <v xml:space="preserve"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 t="str">
        <f t="shared" si="273"/>
        <v/>
      </c>
      <c r="AA506" s="37">
        <f t="shared" si="271"/>
        <v>0.26800000000000002</v>
      </c>
      <c r="AB506" s="37">
        <f t="shared" si="272"/>
        <v>0.30400000000000005</v>
      </c>
    </row>
    <row r="507" spans="1:28" customFormat="false" ht="38.25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 xml:space="preserve"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 t="str">
        <f t="shared" si="274"/>
        <v/>
      </c>
      <c r="AA507" s="37">
        <f t="shared" si="271"/>
        <v>-1.3410000000000011</v>
      </c>
      <c r="AB507" s="37">
        <f t="shared" si="272"/>
        <v>-1.2030000000000003</v>
      </c>
    </row>
    <row r="508" spans="4:28" customFormat="false" ht="38.25">
      <c r="D508" s="13"/>
      <c r="Q508" s="370" t="str">
        <f>Q187</f>
        <v xml:space="preserve"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 t="str">
        <f t="shared" si="275"/>
        <v/>
      </c>
      <c r="AA508" s="37">
        <f t="shared" si="271"/>
        <v>0.22899999999999998</v>
      </c>
      <c r="AB508" s="37">
        <f t="shared" si="272"/>
        <v>0.41200000000000014</v>
      </c>
    </row>
    <row r="509" spans="4:28" customFormat="false" ht="51">
      <c r="D509" s="13"/>
      <c r="Q509" s="370" t="str">
        <f>Q167</f>
        <v xml:space="preserve"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 t="str">
        <f t="shared" si="276"/>
        <v/>
      </c>
      <c r="AA509" s="37">
        <f t="shared" si="271"/>
        <v>-2.1929999999999996</v>
      </c>
      <c r="AB509" s="37">
        <f t="shared" si="272"/>
        <v>-1.4479999999999995</v>
      </c>
    </row>
    <row r="510" spans="4:28" customFormat="false" ht="38.25">
      <c r="D510" s="13"/>
      <c r="Q510" s="370" t="str">
        <f>Q188</f>
        <v xml:space="preserve"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 t="str">
        <f t="shared" si="277"/>
        <v/>
      </c>
      <c r="AA510" s="37">
        <f t="shared" si="271"/>
        <v>1.7520000000000002</v>
      </c>
      <c r="AB510" s="37">
        <f t="shared" si="272"/>
        <v>3.0270000000000001</v>
      </c>
    </row>
    <row r="511" spans="4:28" customFormat="false" ht="51">
      <c r="D511" s="13"/>
      <c r="Q511" s="370" t="str">
        <f>Q168</f>
        <v xml:space="preserve"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 t="str">
        <f t="shared" si="278"/>
        <v/>
      </c>
      <c r="AA511" s="37">
        <f t="shared" si="271"/>
        <v>-2.7610000000000001</v>
      </c>
      <c r="AB511" s="37">
        <f t="shared" si="272"/>
        <v>-1.9480000000000004</v>
      </c>
    </row>
    <row r="512" spans="4:28" customFormat="false" ht="51">
      <c r="D512" s="13"/>
      <c r="Q512" s="370" t="str">
        <f>Q189</f>
        <v xml:space="preserve"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 t="str">
        <f t="shared" si="279"/>
        <v/>
      </c>
      <c r="AA512" s="37">
        <f t="shared" si="271"/>
        <v>7.3419999999999996</v>
      </c>
      <c r="AB512" s="37">
        <f t="shared" si="272"/>
        <v>9.5150000000000006</v>
      </c>
    </row>
    <row r="513" spans="4:17" customFormat="false">
      <c r="D513" s="13"/>
      <c r="Q513" s="355"/>
    </row>
    <row r="514" spans="4:17" customFormat="false">
      <c r="D514" s="13"/>
      <c r="J514" s="53"/>
      <c r="Q514" s="355"/>
    </row>
    <row r="515" spans="1:17" customFormat="false">
      <c r="A515" s="51" t="s">
        <v>127</v>
      </c>
      <c r="D515" s="13"/>
      <c r="J515" s="53"/>
      <c r="Q515" s="362" t="s">
        <v>309</v>
      </c>
    </row>
    <row r="516" spans="1:17" customFormat="false">
      <c r="A516" s="51" t="s">
        <v>128</v>
      </c>
      <c r="D516" s="13"/>
      <c r="J516" s="51"/>
      <c r="Q516" s="362" t="s">
        <v>304</v>
      </c>
    </row>
    <row r="517" spans="1:26" customFormat="false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Tested Prg/Org</v>
      </c>
    </row>
    <row r="518" spans="1:26" customFormat="false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Tested Prg/Org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customFormat="false" ht="38.25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Org</v>
      </c>
      <c r="Q519" s="370" t="str">
        <f>Q204</f>
        <v xml:space="preserve"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 t="str">
        <f t="shared" si="280"/>
        <v/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customFormat="false" ht="38.25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 xml:space="preserve"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 t="str">
        <f t="shared" si="283"/>
        <v/>
      </c>
      <c r="AA520" s="37">
        <f t="shared" si="281"/>
        <v>0.48</v>
      </c>
      <c r="AB520" s="37">
        <f t="shared" si="282"/>
        <v>0.53600000000000003</v>
      </c>
    </row>
    <row r="521" spans="1:28" customFormat="false" ht="38.25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 xml:space="preserve"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 t="str">
        <f t="shared" si="284"/>
        <v/>
      </c>
      <c r="AA521" s="37">
        <f t="shared" si="281"/>
        <v>-0.19999999999999973</v>
      </c>
      <c r="AB521" s="37">
        <f t="shared" si="282"/>
        <v>-0.17999999999999972</v>
      </c>
    </row>
    <row r="522" spans="1:28" customFormat="false" ht="38.25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Tested Prg/Org</v>
      </c>
      <c r="Q522" s="370" t="str">
        <f>Q226</f>
        <v xml:space="preserve"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 t="str">
        <f t="shared" si="285"/>
        <v/>
      </c>
      <c r="AA522" s="37">
        <f t="shared" si="281"/>
        <v>0.17899999999999994</v>
      </c>
      <c r="AB522" s="37">
        <f t="shared" si="282"/>
        <v>0.19999999999999996</v>
      </c>
    </row>
    <row r="523" spans="1:28" customFormat="false" ht="51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 t="e">
        <f>IF(ISNUMBER(YourData!$B508),YourData!$B508,#N/A)</f>
        <v>#N/A</v>
      </c>
      <c r="Q523" s="370" t="str">
        <f>Q227</f>
        <v xml:space="preserve"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 t="str">
        <f t="shared" si="286"/>
        <v/>
      </c>
      <c r="AA523" s="37">
        <f t="shared" si="281"/>
        <v>1.0429999999999999</v>
      </c>
      <c r="AB523" s="37">
        <f t="shared" si="282"/>
        <v>3.6989999999999998</v>
      </c>
    </row>
    <row r="524" spans="1:28" customFormat="false" ht="51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 t="e">
        <f>IF(ISNUMBER(YourData!$B509),YourData!$B509,#N/A)</f>
        <v>#N/A</v>
      </c>
      <c r="Q524" s="370" t="str">
        <f>Q228</f>
        <v xml:space="preserve"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 t="str">
        <f t="shared" si="287"/>
        <v/>
      </c>
      <c r="AA524" s="37">
        <f t="shared" si="281"/>
        <v>5.4749999999999996</v>
      </c>
      <c r="AB524" s="37">
        <f t="shared" si="282"/>
        <v>5.8940000000000001</v>
      </c>
    </row>
    <row r="525" spans="1:17" customFormat="false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 t="e">
        <f>IF(ISNUMBER(YourData!$B510),YourData!$B510,#N/A)</f>
        <v>#N/A</v>
      </c>
      <c r="Q525" s="355"/>
    </row>
    <row r="526" spans="1:17" customFormat="false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 t="e">
        <f>IF(ISNUMBER(YourData!$B511),YourData!$B511,#N/A)</f>
        <v>#N/A</v>
      </c>
      <c r="Q526" s="355"/>
    </row>
    <row r="527" spans="1:17" customFormat="false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 t="e">
        <f>IF(ISNUMBER(YourData!$B512),YourData!$B512,#N/A)</f>
        <v>#N/A</v>
      </c>
      <c r="Q527" s="362" t="s">
        <v>310</v>
      </c>
    </row>
    <row r="528" spans="1:17" customFormat="false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 t="e">
        <f>IF(ISNUMBER(YourData!$B513),YourData!$B513,#N/A)</f>
        <v>#N/A</v>
      </c>
      <c r="Q528" s="362" t="s">
        <v>306</v>
      </c>
    </row>
    <row r="529" spans="1:26" customFormat="false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 t="e">
        <f>IF(ISNUMBER(YourData!$B514),YourData!$B514,#N/A)</f>
        <v>#N/A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Tested Prg/Org</v>
      </c>
    </row>
    <row r="530" spans="1:26" customFormat="false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 t="e">
        <f>IF(ISNUMBER(YourData!$B515),YourData!$B515,#N/A)</f>
        <v>#N/A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customFormat="false" ht="38.25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 t="e">
        <f>IF(ISNUMBER(YourData!$B516),YourData!$B516,#N/A)</f>
        <v>#N/A</v>
      </c>
      <c r="Q531" s="370" t="str">
        <f>Q190</f>
        <v xml:space="preserve"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 t="str">
        <f t="shared" si="288"/>
        <v/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customFormat="false" ht="38.25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 t="e">
        <f>IF(ISNUMBER(YourData!$B517),YourData!$B517,#N/A)</f>
        <v>#N/A</v>
      </c>
      <c r="Q532" s="370" t="str">
        <f>Q174</f>
        <v xml:space="preserve"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 t="str">
        <f t="shared" si="291"/>
        <v/>
      </c>
      <c r="AA532" s="37">
        <f t="shared" si="289"/>
        <v>-0.77899999999999991</v>
      </c>
      <c r="AB532" s="37">
        <f t="shared" si="290"/>
        <v>-0.64900000000000002</v>
      </c>
    </row>
    <row r="533" spans="1:28" customFormat="false" ht="38.25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 t="e">
        <f>IF(ISNUMBER(YourData!$B518),YourData!$B518,#N/A)</f>
        <v>#N/A</v>
      </c>
      <c r="Q533" s="370" t="str">
        <f>Q191</f>
        <v xml:space="preserve"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 t="str">
        <f t="shared" si="292"/>
        <v/>
      </c>
      <c r="AA533" s="37">
        <f t="shared" si="289"/>
        <v>-3.1029999999999998</v>
      </c>
      <c r="AB533" s="37">
        <f t="shared" si="290"/>
        <v>-2.4669999999999996</v>
      </c>
    </row>
    <row r="534" spans="1:28" customFormat="false" ht="38.25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 t="e">
        <f>IF(ISNUMBER(YourData!$B519),YourData!$B519,#N/A)</f>
        <v>#N/A</v>
      </c>
      <c r="Q534" s="370" t="str">
        <f>Q192</f>
        <v xml:space="preserve"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 t="str">
        <f t="shared" si="293"/>
        <v/>
      </c>
      <c r="AA534" s="37">
        <f t="shared" si="289"/>
        <v>-2.3239999999999998</v>
      </c>
      <c r="AB534" s="37">
        <f t="shared" si="290"/>
        <v>-1.2830000000000004</v>
      </c>
    </row>
    <row r="535" spans="1:28" customFormat="false" ht="38.25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 t="e">
        <f>IF(ISNUMBER(YourData!$B520),YourData!$B520,#N/A)</f>
        <v>#N/A</v>
      </c>
      <c r="Q535" s="370" t="str">
        <f>Q193</f>
        <v xml:space="preserve"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 t="str">
        <f t="shared" si="294"/>
        <v/>
      </c>
      <c r="AA535" s="37">
        <f t="shared" si="289"/>
        <v>-3.25</v>
      </c>
      <c r="AB535" s="37">
        <f t="shared" si="290"/>
        <v>-2.8339999999999996</v>
      </c>
    </row>
    <row r="536" spans="1:28" customFormat="false" ht="38.25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 t="e">
        <f>IF(ISNUMBER(YourData!$B521),YourData!$B521,#N/A)</f>
        <v>#N/A</v>
      </c>
      <c r="Q536" s="370" t="str">
        <f>Q175</f>
        <v xml:space="preserve"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 t="str">
        <f t="shared" si="295"/>
        <v/>
      </c>
      <c r="AA536" s="37">
        <f t="shared" si="289"/>
        <v>0.20099999999999962</v>
      </c>
      <c r="AB536" s="37">
        <f t="shared" si="290"/>
        <v>0.48600000000000065</v>
      </c>
    </row>
    <row r="537" spans="1:28" customFormat="false" ht="38.25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 t="e">
        <f>IF(ISNUMBER(YourData!$B522),YourData!$B522,#N/A)</f>
        <v>#N/A</v>
      </c>
      <c r="Q537" s="370" t="str">
        <f>Q194</f>
        <v xml:space="preserve"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 t="str">
        <f t="shared" si="296"/>
        <v/>
      </c>
      <c r="AA537" s="37">
        <f t="shared" si="289"/>
        <v>-1.9940000000000002</v>
      </c>
      <c r="AB537" s="37">
        <f t="shared" si="290"/>
        <v>-1.266</v>
      </c>
    </row>
    <row r="538" spans="1:17" customFormat="false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 t="e">
        <f>IF(ISNUMBER(YourData!$B523),YourData!$B523,#N/A)</f>
        <v>#N/A</v>
      </c>
      <c r="Q538" s="355"/>
    </row>
    <row r="539" spans="1:17" customFormat="false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 t="e">
        <f>IF(ISNUMBER(YourData!$B524),YourData!$B524,#N/A)</f>
        <v>#N/A</v>
      </c>
      <c r="Q539" s="355"/>
    </row>
    <row r="540" spans="1:17" customFormat="false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 t="e">
        <f>IF(ISNUMBER(YourData!$B525),YourData!$B525,#N/A)</f>
        <v>#N/A</v>
      </c>
      <c r="Q540" s="355"/>
    </row>
    <row r="541" spans="1:17" customFormat="false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 t="e">
        <f>IF(ISNUMBER(YourData!$B526),YourData!$B526,#N/A)</f>
        <v>#N/A</v>
      </c>
      <c r="Q541" s="362" t="s">
        <v>311</v>
      </c>
    </row>
    <row r="542" spans="1:17" customFormat="false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 t="e">
        <f>IF(ISNUMBER(YourData!$B527),YourData!$B527,#N/A)</f>
        <v>#N/A</v>
      </c>
      <c r="Q542" s="362" t="s">
        <v>306</v>
      </c>
    </row>
    <row r="543" spans="1:26" customFormat="false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 t="e">
        <f>IF(ISNUMBER(YourData!$B528),YourData!$B528,#N/A)</f>
        <v>#N/A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Tested Prg/Org</v>
      </c>
    </row>
    <row r="544" spans="1:26" customFormat="false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 t="e">
        <f>IF(ISNUMBER(YourData!$B529),YourData!$B529,#N/A)</f>
        <v>#N/A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customFormat="false" ht="63.75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 t="e">
        <f>IF(ISNUMBER(YourData!$B530),YourData!$B530,#N/A)</f>
        <v>#N/A</v>
      </c>
      <c r="Q545" s="370" t="str">
        <f>Q240</f>
        <v xml:space="preserve"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 t="str">
        <f t="shared" si="297"/>
        <v/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customFormat="false" ht="51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 t="e">
        <f>IF(ISNUMBER(YourData!$B531),YourData!$B531,#N/A)</f>
        <v>#N/A</v>
      </c>
      <c r="Q546" s="370" t="str">
        <f>Q241</f>
        <v xml:space="preserve"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 t="str">
        <f t="shared" si="300"/>
        <v/>
      </c>
      <c r="AA546" s="370">
        <f t="shared" si="300"/>
        <v>1.0999999999999999E-2</v>
      </c>
      <c r="AB546" s="370">
        <f t="shared" si="300"/>
        <v>0.105</v>
      </c>
    </row>
    <row r="547" spans="1:28" customFormat="false" ht="51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 xml:space="preserve"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 t="str">
        <f t="shared" si="301"/>
        <v/>
      </c>
      <c r="AA547" s="37">
        <f t="shared" si="298"/>
        <v>-1.3610000000000007</v>
      </c>
      <c r="AB547" s="37">
        <f t="shared" si="299"/>
        <v>-1.2220000000000004</v>
      </c>
    </row>
    <row r="548" spans="4:28" customFormat="false" ht="63.75">
      <c r="D548" s="13"/>
      <c r="Q548" s="370" t="str">
        <f>Q244</f>
        <v xml:space="preserve"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 t="str">
        <f t="shared" si="302"/>
        <v/>
      </c>
      <c r="AA548" s="37">
        <f t="shared" si="298"/>
        <v>-1.8689999999999998</v>
      </c>
      <c r="AB548" s="37">
        <f t="shared" si="299"/>
        <v>-1.1120000000000001</v>
      </c>
    </row>
    <row r="549" spans="4:28" customFormat="false" ht="63.75">
      <c r="D549" s="13"/>
      <c r="Q549" s="370" t="str">
        <f>Q255</f>
        <v xml:space="preserve"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 t="str">
        <f t="shared" si="303"/>
        <v/>
      </c>
      <c r="AA549" s="37">
        <f t="shared" si="298"/>
        <v>0.371</v>
      </c>
      <c r="AB549" s="37">
        <f t="shared" si="299"/>
        <v>0.73199999999999998</v>
      </c>
    </row>
    <row r="550" spans="4:28" customFormat="false" ht="51">
      <c r="D550" s="13"/>
      <c r="Q550" s="370" t="str">
        <f>Q243</f>
        <v xml:space="preserve"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 t="str">
        <f t="shared" si="304"/>
        <v/>
      </c>
      <c r="AA550" s="37">
        <f t="shared" si="298"/>
        <v>-2.1180000000000003</v>
      </c>
      <c r="AB550" s="37">
        <f t="shared" si="299"/>
        <v>-1.133</v>
      </c>
    </row>
    <row r="551" spans="4:28" customFormat="false" ht="51">
      <c r="D551" s="13"/>
      <c r="Q551" s="370" t="str">
        <f>Q256</f>
        <v xml:space="preserve"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 t="str">
        <f t="shared" si="305"/>
        <v/>
      </c>
      <c r="AA551" s="37">
        <f t="shared" si="298"/>
        <v>5.5949999999999998</v>
      </c>
      <c r="AB551" s="37">
        <f t="shared" si="299"/>
        <v>7.28</v>
      </c>
    </row>
    <row r="552" spans="4:28" customFormat="false" ht="63.75">
      <c r="D552" s="13"/>
      <c r="Q552" s="370" t="str">
        <f>Q245</f>
        <v xml:space="preserve"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 t="str">
        <f t="shared" si="306"/>
        <v/>
      </c>
      <c r="AA552" s="37">
        <f t="shared" si="298"/>
        <v>0.15299999999999958</v>
      </c>
      <c r="AB552" s="37">
        <f t="shared" si="299"/>
        <v>0.42600000000000016</v>
      </c>
    </row>
    <row r="553" spans="4:28" customFormat="false" ht="63.75">
      <c r="D553" s="13"/>
      <c r="Q553" s="370" t="str">
        <f>Q257</f>
        <v xml:space="preserve"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 t="str">
        <f t="shared" si="307"/>
        <v/>
      </c>
      <c r="AA553" s="37">
        <f t="shared" si="298"/>
        <v>-2.7600000000000007</v>
      </c>
      <c r="AB553" s="37">
        <f t="shared" si="299"/>
        <v>-2.0939999999999994</v>
      </c>
    </row>
    <row r="554" spans="4:17" customFormat="false">
      <c r="D554" s="13"/>
      <c r="J554" s="53"/>
      <c r="Q554" s="355"/>
    </row>
    <row r="555" spans="4:17" customFormat="false">
      <c r="D555" s="13"/>
      <c r="J555" s="53"/>
      <c r="Q555" s="355"/>
    </row>
    <row r="556" spans="1:17" customFormat="false">
      <c r="A556" s="51" t="s">
        <v>127</v>
      </c>
      <c r="D556" s="13"/>
      <c r="J556" s="51"/>
      <c r="Q556" s="355"/>
    </row>
    <row r="557" spans="1:17" customFormat="false">
      <c r="A557" s="51" t="s">
        <v>130</v>
      </c>
      <c r="D557" s="13"/>
      <c r="J557" s="60"/>
      <c r="Q557" s="362" t="s">
        <v>311</v>
      </c>
    </row>
    <row r="558" spans="1:17" customFormat="false">
      <c r="A558" s="51" t="s">
        <v>83</v>
      </c>
      <c r="D558" s="13"/>
      <c r="Q558" s="362" t="s">
        <v>306</v>
      </c>
    </row>
    <row r="559" spans="1:26" customFormat="false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Tested Prg/Org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Tested Prg/Org</v>
      </c>
    </row>
    <row r="560" spans="1:26" customFormat="false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Org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customFormat="false" ht="51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 xml:space="preserve"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 t="str">
        <f t="shared" si="308"/>
        <v/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customFormat="false" ht="51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 xml:space="preserve"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 t="str">
        <f t="shared" si="311"/>
        <v/>
      </c>
      <c r="AA562" s="37">
        <f t="shared" si="309"/>
        <v>0</v>
      </c>
      <c r="AB562" s="37">
        <f t="shared" si="310"/>
        <v>0.27200000000000002</v>
      </c>
    </row>
    <row r="563" spans="1:28" customFormat="false" ht="38.25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Tested Prg/Org</v>
      </c>
      <c r="Q563" s="370" t="str">
        <f>Q265</f>
        <v xml:space="preserve"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 t="str">
        <f t="shared" si="312"/>
        <v/>
      </c>
      <c r="AA563" s="37">
        <f t="shared" si="309"/>
        <v>0.75699999999999967</v>
      </c>
      <c r="AB563" s="37">
        <f t="shared" si="310"/>
        <v>0.88500000000000023</v>
      </c>
    </row>
    <row r="564" spans="1:28" customFormat="false" ht="38.25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 t="e">
        <f>IF(ISNUMBER(YourData!$B548),YourData!$B548,#N/A)</f>
        <v>#N/A</v>
      </c>
      <c r="Q564" s="370" t="str">
        <f>Q277</f>
        <v xml:space="preserve"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 t="str">
        <f t="shared" si="313"/>
        <v/>
      </c>
      <c r="AA564" s="37">
        <f t="shared" si="309"/>
        <v>3.5000000000000003E-2</v>
      </c>
      <c r="AB564" s="37">
        <f t="shared" si="310"/>
        <v>0.14799999999999996</v>
      </c>
    </row>
    <row r="565" spans="1:28" customFormat="false" ht="38.25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 t="e">
        <f>IF(ISNUMBER(YourData!$B549),YourData!$B549,#N/A)</f>
        <v>#N/A</v>
      </c>
      <c r="Q565" s="370" t="str">
        <f>Q269</f>
        <v xml:space="preserve"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 t="str">
        <f t="shared" si="314"/>
        <v/>
      </c>
      <c r="AA565" s="37">
        <f t="shared" si="309"/>
        <v>-0.20000000000000018</v>
      </c>
      <c r="AB565" s="37">
        <f t="shared" si="310"/>
        <v>-0.17999999999999972</v>
      </c>
    </row>
    <row r="566" spans="1:28" customFormat="false" ht="38.25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 t="e">
        <f>IF(ISNUMBER(YourData!$B550),YourData!$B550,#N/A)</f>
        <v>#N/A</v>
      </c>
      <c r="Q566" s="370" t="str">
        <f>Q278</f>
        <v xml:space="preserve"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 t="str">
        <f t="shared" si="315"/>
        <v/>
      </c>
      <c r="AA566" s="37">
        <f t="shared" si="309"/>
        <v>0.19472222222222202</v>
      </c>
      <c r="AB566" s="37">
        <f t="shared" si="310"/>
        <v>0.23299999999999998</v>
      </c>
    </row>
    <row r="567" spans="1:28" customFormat="false" ht="51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 t="e">
        <f>IF(ISNUMBER(YourData!$B551),YourData!$B551,#N/A)</f>
        <v>#N/A</v>
      </c>
      <c r="Q567" s="370" t="str">
        <f>Q279</f>
        <v xml:space="preserve"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 t="str">
        <f t="shared" si="316"/>
        <v/>
      </c>
      <c r="AA567" s="37">
        <f t="shared" si="309"/>
        <v>0.63700000000000001</v>
      </c>
      <c r="AB567" s="37">
        <f t="shared" si="310"/>
        <v>1.6569999999999998</v>
      </c>
    </row>
    <row r="568" spans="1:28" customFormat="false" ht="38.25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 t="e">
        <f>IF(ISNUMBER(YourData!$B552),YourData!$B552,#N/A)</f>
        <v>#N/A</v>
      </c>
      <c r="Q568" s="370" t="str">
        <f>Q280</f>
        <v xml:space="preserve"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 t="str">
        <f t="shared" si="317"/>
        <v/>
      </c>
      <c r="AA568" s="37">
        <f t="shared" si="309"/>
        <v>4.1929999999999996</v>
      </c>
      <c r="AB568" s="37">
        <f t="shared" si="310"/>
        <v>5.2289999999999992</v>
      </c>
    </row>
    <row r="569" spans="1:28" customFormat="false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 t="e">
        <f>IF(ISNUMBER(YourData!$B553),YourData!$B553,#N/A)</f>
        <v>#N/A</v>
      </c>
      <c r="Q569" s="371" t="str">
        <f>Q281</f>
        <v xml:space="preserve"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 t="str">
        <f t="shared" si="318"/>
        <v/>
      </c>
      <c r="AA569" s="37">
        <f t="shared" si="309"/>
        <v>-1.7999999999999998</v>
      </c>
      <c r="AB569" s="37">
        <f t="shared" si="310"/>
        <v>-1.5340000000000007</v>
      </c>
    </row>
    <row r="570" spans="1:17" customFormat="false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 t="e">
        <f>IF(ISNUMBER(YourData!$B554),YourData!$B554,#N/A)</f>
        <v>#N/A</v>
      </c>
      <c r="Q570" s="355"/>
    </row>
    <row r="571" spans="1:17" customFormat="false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 t="e">
        <f>IF(ISNUMBER(YourData!$B555),YourData!$B555,#N/A)</f>
        <v>#N/A</v>
      </c>
      <c r="Q571" s="355" t="s">
        <v>1631</v>
      </c>
    </row>
    <row r="572" spans="1:26" customFormat="false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 t="e">
        <f>IF(ISNUMBER(YourData!$B556),YourData!$B556,#N/A)</f>
        <v>#N/A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Tested Prg/Org</v>
      </c>
    </row>
    <row r="573" spans="1:28" customFormat="false" ht="38.25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 t="e">
        <f>IF(ISNUMBER(YourData!$B557),YourData!$B557,#N/A)</f>
        <v>#N/A</v>
      </c>
      <c r="Q573" s="370" t="s">
        <v>1453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 t="str">
        <f t="shared" si="319"/>
        <v/>
      </c>
      <c r="AA573" s="371">
        <f t="shared" si="319"/>
        <v>-2.1180000000000003</v>
      </c>
      <c r="AB573" s="371">
        <f t="shared" si="319"/>
        <v>-1.133</v>
      </c>
    </row>
    <row r="574" spans="1:28" customFormat="false" ht="38.25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 t="e">
        <f>IF(ISNUMBER(YourData!$B558),YourData!$B558,#N/A)</f>
        <v>#N/A</v>
      </c>
      <c r="Q574" s="370" t="s">
        <v>1459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 t="str">
        <f t="shared" si="320"/>
        <v/>
      </c>
      <c r="AA574" s="371">
        <f t="shared" si="320"/>
        <v>5.5949999999999998</v>
      </c>
      <c r="AB574" s="371">
        <f t="shared" si="320"/>
        <v>7.28</v>
      </c>
    </row>
    <row r="575" spans="1:28" customFormat="false" ht="38.25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 t="e">
        <f>IF(ISNUMBER(YourData!$B559),YourData!$B559,#N/A)</f>
        <v>#N/A</v>
      </c>
      <c r="Q575" s="370" t="s">
        <v>1632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 t="str">
        <f t="shared" si="321"/>
        <v/>
      </c>
      <c r="AA575" s="371">
        <f t="shared" si="321"/>
        <v>-5.3559999999999999</v>
      </c>
      <c r="AB575" s="371">
        <f t="shared" si="321"/>
        <v>-3.6980000000000004</v>
      </c>
    </row>
    <row r="576" spans="1:28" customFormat="false" ht="38.25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 t="e">
        <f>IF(ISNUMBER(YourData!$B560),YourData!$B560,#N/A)</f>
        <v>#N/A</v>
      </c>
      <c r="Q576" s="370" t="s">
        <v>1633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 t="str">
        <f t="shared" si="322"/>
        <v/>
      </c>
      <c r="AA576" s="371">
        <f t="shared" si="322"/>
        <v>2.0190000000000001</v>
      </c>
      <c r="AB576" s="371">
        <f t="shared" si="322"/>
        <v>3.1930000000000001</v>
      </c>
    </row>
    <row r="577" spans="1:17" customFormat="false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 t="e">
        <f>IF(ISNUMBER(YourData!$B561),YourData!$B561,#N/A)</f>
        <v>#N/A</v>
      </c>
      <c r="Q577" s="355"/>
    </row>
    <row r="578" spans="1:17" customFormat="false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 t="e">
        <f>IF(ISNUMBER(YourData!$B562),YourData!$B562,#N/A)</f>
        <v>#N/A</v>
      </c>
      <c r="Q578" s="355"/>
    </row>
    <row r="579" spans="1:17" customFormat="false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 t="e">
        <f>IF(ISNUMBER(YourData!$B563),YourData!$B563,#N/A)</f>
        <v>#N/A</v>
      </c>
      <c r="Q579" s="355"/>
    </row>
    <row r="580" spans="1:17" customFormat="false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 t="e">
        <f>IF(ISNUMBER(YourData!$B564),YourData!$B564,#N/A)</f>
        <v>#N/A</v>
      </c>
      <c r="Q580" s="355"/>
    </row>
    <row r="581" spans="1:17" customFormat="false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 t="e">
        <f>IF(ISNUMBER(YourData!$B565),YourData!$B565,#N/A)</f>
        <v>#N/A</v>
      </c>
      <c r="Q581" s="355"/>
    </row>
    <row r="582" spans="1:10" customFormat="false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 t="e">
        <f>IF(ISNUMBER(YourData!$B566),YourData!$B566,#N/A)</f>
        <v>#N/A</v>
      </c>
    </row>
    <row r="583" spans="1:10" customFormat="false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 t="e">
        <f>IF(ISNUMBER(YourData!$B567),YourData!$B567,#N/A)</f>
        <v>#N/A</v>
      </c>
    </row>
    <row r="584" spans="1:10" customFormat="false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 t="e">
        <f>IF(ISNUMBER(YourData!$B568),YourData!$B568,#N/A)</f>
        <v>#N/A</v>
      </c>
    </row>
    <row r="585" spans="1:10" customFormat="false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 t="e">
        <f>IF(ISNUMBER(YourData!$B569),YourData!$B569,#N/A)</f>
        <v>#N/A</v>
      </c>
    </row>
    <row r="586" spans="1:10" customFormat="false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 t="e">
        <f>IF(ISNUMBER(YourData!$B570),YourData!$B570,#N/A)</f>
        <v>#N/A</v>
      </c>
    </row>
    <row r="587" spans="1:10" customFormat="false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 t="e">
        <f>IF(ISNUMBER(YourData!$B571),YourData!$B571,#N/A)</f>
        <v>#N/A</v>
      </c>
    </row>
    <row r="588" spans="1:10" customFormat="false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4:4" customFormat="false">
      <c r="D589" s="13"/>
    </row>
    <row r="590" spans="4:4" customFormat="false">
      <c r="D590" s="13"/>
    </row>
    <row r="591" spans="4:4" customFormat="false">
      <c r="D591" s="13"/>
    </row>
    <row r="592" spans="4:4" customFormat="false">
      <c r="D592" s="13"/>
    </row>
    <row r="593" spans="4:4" customFormat="false">
      <c r="D593" s="13"/>
    </row>
    <row r="594" spans="4:10" customFormat="false">
      <c r="D594" s="13"/>
      <c r="J594" s="53"/>
    </row>
    <row r="595" spans="4:10" customFormat="false">
      <c r="D595" s="13"/>
      <c r="J595" s="53"/>
    </row>
    <row r="596" spans="4:10" customFormat="false">
      <c r="D596" s="13"/>
      <c r="J596" s="51"/>
    </row>
    <row r="597" spans="1:10" customFormat="false">
      <c r="A597" s="51" t="s">
        <v>127</v>
      </c>
      <c r="D597" s="13"/>
      <c r="J597" s="60"/>
    </row>
    <row r="598" spans="1:4" customFormat="false">
      <c r="A598" s="51" t="s">
        <v>131</v>
      </c>
      <c r="D598" s="13"/>
    </row>
    <row r="599" spans="1:4" customFormat="false">
      <c r="A599" s="51" t="s">
        <v>83</v>
      </c>
      <c r="D599" s="13"/>
    </row>
    <row r="600" spans="1:10" customFormat="false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Tested Prg/Org</v>
      </c>
    </row>
    <row r="601" spans="1:10" customFormat="false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Org</v>
      </c>
    </row>
    <row r="602" spans="1:10" customFormat="false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 customFormat="false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 customFormat="false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Tested Prg/Org</v>
      </c>
    </row>
    <row r="605" spans="1:10" customFormat="false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 t="e">
        <f>IF(ISNUMBER(YourData!$B588),YourData!$B588,#N/A)</f>
        <v>#N/A</v>
      </c>
    </row>
    <row r="606" spans="1:10" customFormat="false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 t="e">
        <f>IF(ISNUMBER(YourData!$B589),YourData!$B589,#N/A)</f>
        <v>#N/A</v>
      </c>
    </row>
    <row r="607" spans="1:10" customFormat="false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 t="e">
        <f>IF(ISNUMBER(YourData!$B590),YourData!$B590,#N/A)</f>
        <v>#N/A</v>
      </c>
    </row>
    <row r="608" spans="1:10" customFormat="false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 t="e">
        <f>IF(ISNUMBER(YourData!$B591),YourData!$B591,#N/A)</f>
        <v>#N/A</v>
      </c>
    </row>
    <row r="609" spans="1:10" customFormat="false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 t="e">
        <f>IF(ISNUMBER(YourData!$B592),YourData!$B592,#N/A)</f>
        <v>#N/A</v>
      </c>
    </row>
    <row r="610" spans="1:10" customFormat="false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 t="e">
        <f>IF(ISNUMBER(YourData!$B593),YourData!$B593,#N/A)</f>
        <v>#N/A</v>
      </c>
    </row>
    <row r="611" spans="1:10" customFormat="false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 t="e">
        <f>IF(ISNUMBER(YourData!$B594),YourData!$B594,#N/A)</f>
        <v>#N/A</v>
      </c>
    </row>
    <row r="612" spans="1:10" customFormat="false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 t="e">
        <f>IF(ISNUMBER(YourData!$B595),YourData!$B595,#N/A)</f>
        <v>#N/A</v>
      </c>
    </row>
    <row r="613" spans="1:10" customFormat="false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 t="e">
        <f>IF(ISNUMBER(YourData!$B596),YourData!$B596,#N/A)</f>
        <v>#N/A</v>
      </c>
    </row>
    <row r="614" spans="1:10" customFormat="false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 t="e">
        <f>IF(ISNUMBER(YourData!$B597),YourData!$B597,#N/A)</f>
        <v>#N/A</v>
      </c>
    </row>
    <row r="615" spans="1:10" customFormat="false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 t="e">
        <f>IF(ISNUMBER(YourData!$B598),YourData!$B598,#N/A)</f>
        <v>#N/A</v>
      </c>
    </row>
    <row r="616" spans="1:10" customFormat="false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 t="e">
        <f>IF(ISNUMBER(YourData!$B599),YourData!$B599,#N/A)</f>
        <v>#N/A</v>
      </c>
    </row>
    <row r="617" spans="1:10" customFormat="false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 t="e">
        <f>IF(ISNUMBER(YourData!$B600),YourData!$B600,#N/A)</f>
        <v>#N/A</v>
      </c>
    </row>
    <row r="618" spans="1:10" customFormat="false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 t="e">
        <f>IF(ISNUMBER(YourData!$B601),YourData!$B601,#N/A)</f>
        <v>#N/A</v>
      </c>
    </row>
    <row r="619" spans="1:10" customFormat="false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 t="e">
        <f>IF(ISNUMBER(YourData!$B602),YourData!$B602,#N/A)</f>
        <v>#N/A</v>
      </c>
    </row>
    <row r="620" spans="1:10" customFormat="false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 t="e">
        <f>IF(ISNUMBER(YourData!$B603),YourData!$B603,#N/A)</f>
        <v>#N/A</v>
      </c>
    </row>
    <row r="621" spans="1:10" customFormat="false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 t="e">
        <f>IF(ISNUMBER(YourData!$B604),YourData!$B604,#N/A)</f>
        <v>#N/A</v>
      </c>
    </row>
    <row r="622" spans="1:10" customFormat="false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 t="e">
        <f>IF(ISNUMBER(YourData!$B605),YourData!$B605,#N/A)</f>
        <v>#N/A</v>
      </c>
    </row>
    <row r="623" spans="1:10" customFormat="false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 t="e">
        <f>IF(ISNUMBER(YourData!$B606),YourData!$B606,#N/A)</f>
        <v>#N/A</v>
      </c>
    </row>
    <row r="624" spans="1:10" customFormat="false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 t="e">
        <f>IF(ISNUMBER(YourData!$B607),YourData!$B607,#N/A)</f>
        <v>#N/A</v>
      </c>
    </row>
    <row r="625" spans="1:10" customFormat="false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 t="e">
        <f>IF(ISNUMBER(YourData!$B608),YourData!$B608,#N/A)</f>
        <v>#N/A</v>
      </c>
    </row>
    <row r="626" spans="1:10" customFormat="false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 t="e">
        <f>IF(ISNUMBER(YourData!$B609),YourData!$B609,#N/A)</f>
        <v>#N/A</v>
      </c>
    </row>
    <row r="627" spans="1:10" customFormat="false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 t="e">
        <f>IF(ISNUMBER(YourData!$B610),YourData!$B610,#N/A)</f>
        <v>#N/A</v>
      </c>
    </row>
    <row r="628" spans="1:10" customFormat="false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 t="e">
        <f>IF(ISNUMBER(YourData!$B611),YourData!$B611,#N/A)</f>
        <v>#N/A</v>
      </c>
    </row>
    <row r="629" spans="1:10" customFormat="false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4:4" customFormat="false">
      <c r="D630" s="13"/>
    </row>
    <row r="631" spans="4:4" customFormat="false">
      <c r="D631" s="13"/>
    </row>
    <row r="632" spans="4:4" customFormat="false">
      <c r="D632" s="13"/>
    </row>
    <row r="633" spans="4:4" customFormat="false">
      <c r="D633" s="13"/>
    </row>
    <row r="634" spans="4:10" customFormat="false">
      <c r="D634" s="13"/>
      <c r="J634" s="53"/>
    </row>
    <row r="635" spans="4:10" customFormat="false">
      <c r="D635" s="13"/>
      <c r="J635" s="53"/>
    </row>
    <row r="636" spans="4:10" customFormat="false">
      <c r="D636" s="13"/>
      <c r="J636" s="51"/>
    </row>
    <row r="637" spans="4:10" customFormat="false">
      <c r="D637" s="13"/>
      <c r="J637" s="60"/>
    </row>
    <row r="638" spans="1:4" customFormat="false">
      <c r="A638" s="51" t="s">
        <v>127</v>
      </c>
      <c r="D638" s="13"/>
    </row>
    <row r="639" spans="1:4" customFormat="false">
      <c r="A639" s="51" t="s">
        <v>132</v>
      </c>
      <c r="D639" s="13"/>
    </row>
    <row r="640" spans="1:4" customFormat="false">
      <c r="A640" s="51" t="s">
        <v>83</v>
      </c>
      <c r="D640" s="13"/>
    </row>
    <row r="641" spans="1:10" customFormat="false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Tested Prg/Org</v>
      </c>
    </row>
    <row r="642" spans="1:10" customFormat="false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Org</v>
      </c>
    </row>
    <row r="643" spans="1:10" customFormat="false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 customFormat="false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 customFormat="false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Tested Prg/Org</v>
      </c>
    </row>
    <row r="646" spans="1:10" customFormat="false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 t="e">
        <f>IF(ISNUMBER(YourData!$B628),YourData!$B628,#N/A)</f>
        <v>#N/A</v>
      </c>
    </row>
    <row r="647" spans="1:10" customFormat="false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 t="e">
        <f>IF(ISNUMBER(YourData!$B629),YourData!$B629,#N/A)</f>
        <v>#N/A</v>
      </c>
    </row>
    <row r="648" spans="1:10" customFormat="false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 t="e">
        <f>IF(ISNUMBER(YourData!$B630),YourData!$B630,#N/A)</f>
        <v>#N/A</v>
      </c>
    </row>
    <row r="649" spans="1:10" customFormat="false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 t="e">
        <f>IF(ISNUMBER(YourData!$B631),YourData!$B631,#N/A)</f>
        <v>#N/A</v>
      </c>
    </row>
    <row r="650" spans="1:10" customFormat="false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 t="e">
        <f>IF(ISNUMBER(YourData!$B632),YourData!$B632,#N/A)</f>
        <v>#N/A</v>
      </c>
    </row>
    <row r="651" spans="1:10" customFormat="false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 t="e">
        <f>IF(ISNUMBER(YourData!$B633),YourData!$B633,#N/A)</f>
        <v>#N/A</v>
      </c>
    </row>
    <row r="652" spans="1:10" customFormat="false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 t="e">
        <f>IF(ISNUMBER(YourData!$B634),YourData!$B634,#N/A)</f>
        <v>#N/A</v>
      </c>
    </row>
    <row r="653" spans="1:10" customFormat="false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 t="e">
        <f>IF(ISNUMBER(YourData!$B635),YourData!$B635,#N/A)</f>
        <v>#N/A</v>
      </c>
    </row>
    <row r="654" spans="1:10" customFormat="false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 t="e">
        <f>IF(ISNUMBER(YourData!$B636),YourData!$B636,#N/A)</f>
        <v>#N/A</v>
      </c>
    </row>
    <row r="655" spans="1:10" customFormat="false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 t="e">
        <f>IF(ISNUMBER(YourData!$B637),YourData!$B637,#N/A)</f>
        <v>#N/A</v>
      </c>
    </row>
    <row r="656" spans="1:10" customFormat="false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 t="e">
        <f>IF(ISNUMBER(YourData!$B638),YourData!$B638,#N/A)</f>
        <v>#N/A</v>
      </c>
    </row>
    <row r="657" spans="1:10" customFormat="false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 t="e">
        <f>IF(ISNUMBER(YourData!$B639),YourData!$B639,#N/A)</f>
        <v>#N/A</v>
      </c>
    </row>
    <row r="658" spans="1:10" customFormat="false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 t="e">
        <f>IF(ISNUMBER(YourData!$B640),YourData!$B640,#N/A)</f>
        <v>#N/A</v>
      </c>
    </row>
    <row r="659" spans="1:10" customFormat="false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 t="e">
        <f>IF(ISNUMBER(YourData!$B641),YourData!$B641,#N/A)</f>
        <v>#N/A</v>
      </c>
    </row>
    <row r="660" spans="1:10" customFormat="false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 t="e">
        <f>IF(ISNUMBER(YourData!$B642),YourData!$B642,#N/A)</f>
        <v>#N/A</v>
      </c>
    </row>
    <row r="661" spans="1:10" customFormat="false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 t="e">
        <f>IF(ISNUMBER(YourData!$B643),YourData!$B643,#N/A)</f>
        <v>#N/A</v>
      </c>
    </row>
    <row r="662" spans="1:10" customFormat="false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 t="e">
        <f>IF(ISNUMBER(YourData!$B644),YourData!$B644,#N/A)</f>
        <v>#N/A</v>
      </c>
    </row>
    <row r="663" spans="1:10" customFormat="false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 t="e">
        <f>IF(ISNUMBER(YourData!$B645),YourData!$B645,#N/A)</f>
        <v>#N/A</v>
      </c>
    </row>
    <row r="664" spans="1:10" customFormat="false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 t="e">
        <f>IF(ISNUMBER(YourData!$B646),YourData!$B646,#N/A)</f>
        <v>#N/A</v>
      </c>
    </row>
    <row r="665" spans="1:10" customFormat="false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 t="e">
        <f>IF(ISNUMBER(YourData!$B647),YourData!$B647,#N/A)</f>
        <v>#N/A</v>
      </c>
    </row>
    <row r="666" spans="1:10" customFormat="false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 t="e">
        <f>IF(ISNUMBER(YourData!$B648),YourData!$B648,#N/A)</f>
        <v>#N/A</v>
      </c>
    </row>
    <row r="667" spans="1:10" customFormat="false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 t="e">
        <f>IF(ISNUMBER(YourData!$B649),YourData!$B649,#N/A)</f>
        <v>#N/A</v>
      </c>
    </row>
    <row r="668" spans="1:10" customFormat="false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 t="e">
        <f>IF(ISNUMBER(YourData!$B650),YourData!$B650,#N/A)</f>
        <v>#N/A</v>
      </c>
    </row>
    <row r="669" spans="1:10" customFormat="false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 t="e">
        <f>IF(ISNUMBER(YourData!$B651),YourData!$B651,#N/A)</f>
        <v>#N/A</v>
      </c>
    </row>
    <row r="670" spans="1:10" customFormat="false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4:4" customFormat="false">
      <c r="D671" s="13"/>
    </row>
    <row r="672" spans="4:4" customFormat="false">
      <c r="D672" s="13"/>
    </row>
    <row r="673" spans="4:4" customFormat="false">
      <c r="D673" s="13"/>
    </row>
    <row r="674" spans="4:10" customFormat="false">
      <c r="D674" s="13"/>
      <c r="J674" s="53"/>
    </row>
    <row r="675" spans="4:10" customFormat="false">
      <c r="D675" s="13"/>
      <c r="J675" s="53"/>
    </row>
    <row r="676" spans="4:10" customFormat="false">
      <c r="D676" s="13"/>
      <c r="J676" s="53"/>
    </row>
    <row r="677" spans="4:10" customFormat="false">
      <c r="D677" s="13"/>
      <c r="J677" s="60"/>
    </row>
    <row r="678" spans="4:4" customFormat="false">
      <c r="D678" s="13"/>
    </row>
    <row r="679" spans="1:4" customFormat="false">
      <c r="A679" s="51" t="s">
        <v>133</v>
      </c>
      <c r="D679" s="13"/>
    </row>
    <row r="680" spans="1:4" customFormat="false">
      <c r="A680" s="51" t="s">
        <v>134</v>
      </c>
      <c r="D680" s="13"/>
    </row>
    <row r="681" spans="1:4" customFormat="false">
      <c r="A681" s="51" t="s">
        <v>135</v>
      </c>
      <c r="D681" s="13"/>
    </row>
    <row r="682" spans="1:10" customFormat="false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Tested Prg/Org</v>
      </c>
    </row>
    <row r="683" spans="1:10" customFormat="false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Org</v>
      </c>
    </row>
    <row r="684" spans="1:10" customFormat="false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 customFormat="false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 customFormat="false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Tested Prg/Org</v>
      </c>
    </row>
    <row r="687" spans="1:10" customFormat="false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 t="e">
        <f>IF(ISNUMBER(YourData!$B668),YourData!$B668,#N/A)</f>
        <v>#N/A</v>
      </c>
    </row>
    <row r="688" spans="1:10" customFormat="false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 t="e">
        <f>IF(ISNUMBER(YourData!$B669),YourData!$B669,#N/A)</f>
        <v>#N/A</v>
      </c>
    </row>
    <row r="689" spans="1:10" customFormat="false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 t="e">
        <f>IF(ISNUMBER(YourData!$B670),YourData!$B670,#N/A)</f>
        <v>#N/A</v>
      </c>
    </row>
    <row r="690" spans="1:10" customFormat="false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 t="e">
        <f>IF(ISNUMBER(YourData!$B671),YourData!$B671,#N/A)</f>
        <v>#N/A</v>
      </c>
    </row>
    <row r="691" spans="1:10" customFormat="false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 t="e">
        <f>IF(ISNUMBER(YourData!$B672),YourData!$B672,#N/A)</f>
        <v>#N/A</v>
      </c>
    </row>
    <row r="692" spans="1:10" customFormat="false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 t="e">
        <f>IF(ISNUMBER(YourData!$B673),YourData!$B673,#N/A)</f>
        <v>#N/A</v>
      </c>
    </row>
    <row r="693" spans="1:10" customFormat="false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 t="e">
        <f>IF(ISNUMBER(YourData!$B674),YourData!$B674,#N/A)</f>
        <v>#N/A</v>
      </c>
    </row>
    <row r="694" spans="1:10" customFormat="false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 t="e">
        <f>IF(ISNUMBER(YourData!$B675),YourData!$B675,#N/A)</f>
        <v>#N/A</v>
      </c>
    </row>
    <row r="695" spans="1:10" customFormat="false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 t="e">
        <f>IF(ISNUMBER(YourData!$B676),YourData!$B676,#N/A)</f>
        <v>#N/A</v>
      </c>
    </row>
    <row r="696" spans="1:10" customFormat="false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 t="e">
        <f>IF(ISNUMBER(YourData!$B677),YourData!$B677,#N/A)</f>
        <v>#N/A</v>
      </c>
    </row>
    <row r="697" spans="1:10" customFormat="false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 t="e">
        <f>IF(ISNUMBER(YourData!$B678),YourData!$B678,#N/A)</f>
        <v>#N/A</v>
      </c>
    </row>
    <row r="698" spans="1:10" customFormat="false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 t="e">
        <f>IF(ISNUMBER(YourData!$B679),YourData!$B679,#N/A)</f>
        <v>#N/A</v>
      </c>
    </row>
    <row r="699" spans="1:10" customFormat="false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 t="e">
        <f>IF(ISNUMBER(YourData!$B680),YourData!$B680,#N/A)</f>
        <v>#N/A</v>
      </c>
    </row>
    <row r="700" spans="1:10" customFormat="false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 t="e">
        <f>IF(ISNUMBER(YourData!$B681),YourData!$B681,#N/A)</f>
        <v>#N/A</v>
      </c>
    </row>
    <row r="701" spans="1:10" customFormat="false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 t="e">
        <f>IF(ISNUMBER(YourData!$B682),YourData!$B682,#N/A)</f>
        <v>#N/A</v>
      </c>
    </row>
    <row r="702" spans="1:10" customFormat="false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 t="e">
        <f>IF(ISNUMBER(YourData!$B683),YourData!$B683,#N/A)</f>
        <v>#N/A</v>
      </c>
    </row>
    <row r="703" spans="1:10" customFormat="false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 t="e">
        <f>IF(ISNUMBER(YourData!$B684),YourData!$B684,#N/A)</f>
        <v>#N/A</v>
      </c>
    </row>
    <row r="704" spans="1:10" customFormat="false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 t="e">
        <f>IF(ISNUMBER(YourData!$B685),YourData!$B685,#N/A)</f>
        <v>#N/A</v>
      </c>
    </row>
    <row r="705" spans="1:10" customFormat="false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 t="e">
        <f>IF(ISNUMBER(YourData!$B686),YourData!$B686,#N/A)</f>
        <v>#N/A</v>
      </c>
    </row>
    <row r="706" spans="1:10" customFormat="false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 t="e">
        <f>IF(ISNUMBER(YourData!$B687),YourData!$B687,#N/A)</f>
        <v>#N/A</v>
      </c>
    </row>
    <row r="707" spans="1:10" customFormat="false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 t="e">
        <f>IF(ISNUMBER(YourData!$B688),YourData!$B688,#N/A)</f>
        <v>#N/A</v>
      </c>
    </row>
    <row r="708" spans="1:10" customFormat="false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 t="e">
        <f>IF(ISNUMBER(YourData!$B689),YourData!$B689,#N/A)</f>
        <v>#N/A</v>
      </c>
    </row>
    <row r="709" spans="1:10" customFormat="false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 t="e">
        <f>IF(ISNUMBER(YourData!$B690),YourData!$B690,#N/A)</f>
        <v>#N/A</v>
      </c>
    </row>
    <row r="710" spans="1:10" customFormat="false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 t="e">
        <f>IF(ISNUMBER(YourData!$B691),YourData!$B691,#N/A)</f>
        <v>#N/A</v>
      </c>
    </row>
    <row r="711" spans="1:10" customFormat="false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4:4" customFormat="false">
      <c r="D712" s="13"/>
    </row>
    <row r="713" spans="4:4" customFormat="false">
      <c r="D713" s="13"/>
    </row>
    <row r="714" spans="4:10" customFormat="false">
      <c r="D714" s="13"/>
      <c r="J714" s="53"/>
    </row>
    <row r="715" spans="4:10" customFormat="false">
      <c r="D715" s="13"/>
      <c r="J715" s="53"/>
    </row>
    <row r="716" spans="4:10" customFormat="false">
      <c r="D716" s="13"/>
      <c r="J716" s="53"/>
    </row>
    <row r="717" spans="4:10" customFormat="false">
      <c r="D717" s="13"/>
      <c r="J717" s="60"/>
    </row>
    <row r="718" spans="4:4" customFormat="false">
      <c r="D718" s="13"/>
    </row>
    <row r="719" spans="4:4" customFormat="false">
      <c r="D719" s="13"/>
    </row>
    <row r="720" spans="1:4" customFormat="false">
      <c r="A720" s="51" t="s">
        <v>133</v>
      </c>
      <c r="D720" s="13"/>
    </row>
    <row r="721" spans="1:4" customFormat="false">
      <c r="A721" s="51" t="s">
        <v>137</v>
      </c>
      <c r="D721" s="13"/>
    </row>
    <row r="722" spans="1:4" customFormat="false">
      <c r="A722" s="51" t="s">
        <v>135</v>
      </c>
      <c r="D722" s="13"/>
    </row>
    <row r="723" spans="1:10" customFormat="false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Tested Prg/Org</v>
      </c>
    </row>
    <row r="724" spans="1:10" customFormat="false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Org</v>
      </c>
    </row>
    <row r="725" spans="1:10" customFormat="false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 customFormat="false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 customFormat="false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Tested Prg/Org</v>
      </c>
    </row>
    <row r="728" spans="1:10" customFormat="false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 t="e">
        <f>IF(ISNUMBER(YourData!$B708),YourData!$B708,#N/A)</f>
        <v>#N/A</v>
      </c>
    </row>
    <row r="729" spans="1:10" customFormat="false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 t="e">
        <f>IF(ISNUMBER(YourData!$B709),YourData!$B709,#N/A)</f>
        <v>#N/A</v>
      </c>
    </row>
    <row r="730" spans="1:10" customFormat="false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 t="e">
        <f>IF(ISNUMBER(YourData!$B710),YourData!$B710,#N/A)</f>
        <v>#N/A</v>
      </c>
    </row>
    <row r="731" spans="1:10" customFormat="false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 t="e">
        <f>IF(ISNUMBER(YourData!$B711),YourData!$B711,#N/A)</f>
        <v>#N/A</v>
      </c>
    </row>
    <row r="732" spans="1:10" customFormat="false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 t="e">
        <f>IF(ISNUMBER(YourData!$B712),YourData!$B712,#N/A)</f>
        <v>#N/A</v>
      </c>
    </row>
    <row r="733" spans="1:10" customFormat="false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 t="e">
        <f>IF(ISNUMBER(YourData!$B713),YourData!$B713,#N/A)</f>
        <v>#N/A</v>
      </c>
    </row>
    <row r="734" spans="1:10" customFormat="false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 t="e">
        <f>IF(ISNUMBER(YourData!$B714),YourData!$B714,#N/A)</f>
        <v>#N/A</v>
      </c>
    </row>
    <row r="735" spans="1:10" customFormat="false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 t="e">
        <f>IF(ISNUMBER(YourData!$B715),YourData!$B715,#N/A)</f>
        <v>#N/A</v>
      </c>
    </row>
    <row r="736" spans="1:10" customFormat="false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 t="e">
        <f>IF(ISNUMBER(YourData!$B716),YourData!$B716,#N/A)</f>
        <v>#N/A</v>
      </c>
    </row>
    <row r="737" spans="1:10" customFormat="false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 t="e">
        <f>IF(ISNUMBER(YourData!$B717),YourData!$B717,#N/A)</f>
        <v>#N/A</v>
      </c>
    </row>
    <row r="738" spans="1:10" customFormat="false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 t="e">
        <f>IF(ISNUMBER(YourData!$B718),YourData!$B718,#N/A)</f>
        <v>#N/A</v>
      </c>
    </row>
    <row r="739" spans="1:10" customFormat="false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 t="e">
        <f>IF(ISNUMBER(YourData!$B719),YourData!$B719,#N/A)</f>
        <v>#N/A</v>
      </c>
    </row>
    <row r="740" spans="1:10" customFormat="false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 t="e">
        <f>IF(ISNUMBER(YourData!$B720),YourData!$B720,#N/A)</f>
        <v>#N/A</v>
      </c>
    </row>
    <row r="741" spans="1:10" customFormat="false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 t="e">
        <f>IF(ISNUMBER(YourData!$B721),YourData!$B721,#N/A)</f>
        <v>#N/A</v>
      </c>
    </row>
    <row r="742" spans="1:10" customFormat="false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 t="e">
        <f>IF(ISNUMBER(YourData!$B722),YourData!$B722,#N/A)</f>
        <v>#N/A</v>
      </c>
    </row>
    <row r="743" spans="1:10" customFormat="false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 t="e">
        <f>IF(ISNUMBER(YourData!$B723),YourData!$B723,#N/A)</f>
        <v>#N/A</v>
      </c>
    </row>
    <row r="744" spans="1:10" customFormat="false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 t="e">
        <f>IF(ISNUMBER(YourData!$B724),YourData!$B724,#N/A)</f>
        <v>#N/A</v>
      </c>
    </row>
    <row r="745" spans="1:10" customFormat="false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 t="e">
        <f>IF(ISNUMBER(YourData!$B725),YourData!$B725,#N/A)</f>
        <v>#N/A</v>
      </c>
    </row>
    <row r="746" spans="1:10" customFormat="false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 t="e">
        <f>IF(ISNUMBER(YourData!$B726),YourData!$B726,#N/A)</f>
        <v>#N/A</v>
      </c>
    </row>
    <row r="747" spans="1:10" customFormat="false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 t="e">
        <f>IF(ISNUMBER(YourData!$B727),YourData!$B727,#N/A)</f>
        <v>#N/A</v>
      </c>
    </row>
    <row r="748" spans="1:10" customFormat="false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 t="e">
        <f>IF(ISNUMBER(YourData!$B728),YourData!$B728,#N/A)</f>
        <v>#N/A</v>
      </c>
    </row>
    <row r="749" spans="1:10" customFormat="false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 t="e">
        <f>IF(ISNUMBER(YourData!$B729),YourData!$B729,#N/A)</f>
        <v>#N/A</v>
      </c>
    </row>
    <row r="750" spans="1:10" customFormat="false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 t="e">
        <f>IF(ISNUMBER(YourData!$B730),YourData!$B730,#N/A)</f>
        <v>#N/A</v>
      </c>
    </row>
    <row r="751" spans="1:10" customFormat="false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 t="e">
        <f>IF(ISNUMBER(YourData!$B731),YourData!$B731,#N/A)</f>
        <v>#N/A</v>
      </c>
    </row>
    <row r="752" spans="1:10" customFormat="false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4:6" customFormat="false">
      <c r="D753" s="13"/>
      <c r="E753" s="59"/>
      <c r="F753" s="59"/>
    </row>
    <row r="754" spans="4:6" customFormat="false">
      <c r="D754" s="13"/>
      <c r="E754" s="59"/>
      <c r="F754" s="59"/>
    </row>
    <row r="755" spans="4:12" customFormat="false">
      <c r="D755" s="13"/>
      <c r="E755" s="59"/>
      <c r="F755" s="59"/>
      <c r="L755" s="53"/>
    </row>
    <row r="756" spans="4:12" customFormat="false">
      <c r="D756" s="13"/>
      <c r="E756" s="59"/>
      <c r="F756" s="59"/>
      <c r="L756" s="53"/>
    </row>
    <row r="757" spans="4:12" customFormat="false">
      <c r="D757" s="13"/>
      <c r="E757" s="59"/>
      <c r="F757" s="59"/>
      <c r="L757" s="53"/>
    </row>
    <row r="758" spans="4:12" customFormat="false">
      <c r="D758" s="13"/>
      <c r="E758" s="59"/>
      <c r="F758" s="59"/>
      <c r="L758" s="60"/>
    </row>
    <row r="759" spans="4:6" customFormat="false">
      <c r="D759" s="13"/>
      <c r="E759" s="59"/>
      <c r="F759" s="59"/>
    </row>
    <row r="760" spans="4:6" customFormat="false">
      <c r="D760" s="13"/>
      <c r="E760" s="59"/>
      <c r="F760" s="59"/>
    </row>
    <row r="761" spans="1:6" customFormat="false">
      <c r="A761" s="51" t="s">
        <v>138</v>
      </c>
      <c r="D761" s="13"/>
      <c r="E761" s="59"/>
      <c r="F761" s="59"/>
    </row>
    <row r="762" spans="1:6" customFormat="false">
      <c r="A762" s="51" t="s">
        <v>139</v>
      </c>
      <c r="D762" s="13"/>
      <c r="E762" s="59"/>
      <c r="F762" s="59"/>
    </row>
    <row r="763" spans="1:6" customFormat="false">
      <c r="A763" s="51" t="s">
        <v>140</v>
      </c>
      <c r="D763" s="13"/>
      <c r="E763" s="59"/>
      <c r="F763" s="59"/>
    </row>
    <row r="764" spans="1:6" customFormat="false">
      <c r="A764" s="51" t="s">
        <v>83</v>
      </c>
      <c r="D764" s="13"/>
      <c r="E764" s="59"/>
      <c r="F764" s="59"/>
    </row>
    <row r="765" spans="1:11" customFormat="false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Tested Prg/Org</v>
      </c>
      <c r="K765" s="51"/>
    </row>
    <row r="766" spans="1:11" customFormat="false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Org</v>
      </c>
      <c r="K766" s="51"/>
    </row>
    <row r="767" spans="1:11" customFormat="false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1" customFormat="false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 customFormat="false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 customFormat="false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 customFormat="false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 customFormat="false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 customFormat="false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 customFormat="false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 customFormat="false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 customFormat="false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 customFormat="false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 customFormat="false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 customFormat="false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 customFormat="false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 customFormat="false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 customFormat="false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 customFormat="false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 customFormat="false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 customFormat="false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 customFormat="false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 customFormat="false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 customFormat="false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 customFormat="false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 customFormat="false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 customFormat="false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 customFormat="false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 customFormat="false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 customFormat="false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 customFormat="false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 customFormat="false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 customFormat="false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 customFormat="false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 customFormat="false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 customFormat="false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 t="e">
        <f>IF(ISNUMBER(YourData!$B780),YourData!$B780,#N/A)</f>
        <v>#N/A</v>
      </c>
      <c r="K800" s="61"/>
    </row>
    <row r="801" spans="1:11" customFormat="false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 t="e">
        <f>IF(ISNUMBER(YourData!$B781),YourData!$B781,#N/A)</f>
        <v>#N/A</v>
      </c>
      <c r="K801" s="61"/>
    </row>
    <row r="802" spans="1:11" customFormat="false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 t="e">
        <f>IF(ISNUMBER(YourData!$B782),YourData!$B782,#N/A)</f>
        <v>#N/A</v>
      </c>
      <c r="K802" s="61"/>
    </row>
    <row r="803" spans="1:11" customFormat="false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 t="e">
        <f>IF(ISNUMBER(YourData!$B783),YourData!$B783,#N/A)</f>
        <v>#N/A</v>
      </c>
      <c r="K803" s="61"/>
    </row>
    <row r="804" spans="1:11" customFormat="false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 t="e">
        <f>IF(ISNUMBER(YourData!$B784),YourData!$B784,#N/A)</f>
        <v>#N/A</v>
      </c>
      <c r="K804" s="61"/>
    </row>
    <row r="805" spans="1:11" customFormat="false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 t="e">
        <f>IF(ISNUMBER(YourData!$B785),YourData!$B785,#N/A)</f>
        <v>#N/A</v>
      </c>
      <c r="K805" s="61"/>
    </row>
    <row r="806" spans="1:11" customFormat="false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 t="e">
        <f>IF(ISNUMBER(YourData!$B786),YourData!$B786,#N/A)</f>
        <v>#N/A</v>
      </c>
      <c r="K806" s="61"/>
    </row>
    <row r="807" spans="1:11" customFormat="false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 t="e">
        <f>IF(ISNUMBER(YourData!$B787),YourData!$B787,#N/A)</f>
        <v>#N/A</v>
      </c>
      <c r="K807" s="61"/>
    </row>
    <row r="808" spans="1:11" customFormat="false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 t="e">
        <f>IF(ISNUMBER(YourData!$B788),YourData!$B788,#N/A)</f>
        <v>#N/A</v>
      </c>
      <c r="K808" s="61"/>
    </row>
    <row r="809" spans="1:11" customFormat="false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 t="e">
        <f>IF(ISNUMBER(YourData!$B789),YourData!$B789,#N/A)</f>
        <v>#N/A</v>
      </c>
      <c r="K809" s="61"/>
    </row>
    <row r="810" spans="1:11" customFormat="false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 t="e">
        <f>IF(ISNUMBER(YourData!$B790),YourData!$B790,#N/A)</f>
        <v>#N/A</v>
      </c>
      <c r="K810" s="61"/>
    </row>
    <row r="811" spans="1:11" customFormat="false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 t="e">
        <f>IF(ISNUMBER(YourData!$B791),YourData!$B791,#N/A)</f>
        <v>#N/A</v>
      </c>
      <c r="K811" s="61"/>
    </row>
    <row r="812" spans="1:11" customFormat="false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 t="e">
        <f>IF(ISNUMBER(YourData!$B792),YourData!$B792,#N/A)</f>
        <v>#N/A</v>
      </c>
      <c r="K812" s="61"/>
    </row>
    <row r="813" spans="1:11" customFormat="false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 t="e">
        <f>IF(ISNUMBER(YourData!$B793),YourData!$B793,#N/A)</f>
        <v>#N/A</v>
      </c>
      <c r="K813" s="61"/>
    </row>
    <row r="814" spans="1:11" customFormat="false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 t="e">
        <f>IF(ISNUMBER(YourData!$B794),YourData!$B794,#N/A)</f>
        <v>#N/A</v>
      </c>
      <c r="K814" s="61"/>
    </row>
    <row r="815" spans="1:11" customFormat="false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 t="e">
        <f>IF(ISNUMBER(YourData!$B795),YourData!$B795,#N/A)</f>
        <v>#N/A</v>
      </c>
      <c r="K815" s="61"/>
    </row>
    <row r="816" spans="1:11" customFormat="false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 t="e">
        <f>IF(ISNUMBER(YourData!$B796),YourData!$B796,#N/A)</f>
        <v>#N/A</v>
      </c>
      <c r="K816" s="61"/>
    </row>
    <row r="817" spans="1:11" customFormat="false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 t="e">
        <f>IF(ISNUMBER(YourData!$B797),YourData!$B797,#N/A)</f>
        <v>#N/A</v>
      </c>
      <c r="K817" s="61"/>
    </row>
    <row r="818" spans="1:11" customFormat="false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 t="e">
        <f>IF(ISNUMBER(YourData!$B798),YourData!$B798,#N/A)</f>
        <v>#N/A</v>
      </c>
      <c r="K818" s="61"/>
    </row>
    <row r="819" spans="1:11" customFormat="false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 t="e">
        <f>IF(ISNUMBER(YourData!$B799),YourData!$B799,#N/A)</f>
        <v>#N/A</v>
      </c>
      <c r="K819" s="61"/>
    </row>
    <row r="820" spans="1:11" customFormat="false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 t="e">
        <f>IF(ISNUMBER(YourData!$B800),YourData!$B800,#N/A)</f>
        <v>#N/A</v>
      </c>
      <c r="K820" s="61"/>
    </row>
    <row r="821" spans="1:11" customFormat="false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 t="e">
        <f>IF(ISNUMBER(YourData!$B801),YourData!$B801,#N/A)</f>
        <v>#N/A</v>
      </c>
      <c r="K821" s="61"/>
    </row>
    <row r="822" spans="1:11" customFormat="false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 t="e">
        <f>IF(ISNUMBER(YourData!$B802),YourData!$B802,#N/A)</f>
        <v>#N/A</v>
      </c>
      <c r="K822" s="61"/>
    </row>
    <row r="823" spans="1:11" customFormat="false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 t="e">
        <f>IF(ISNUMBER(YourData!$B803),YourData!$B803,#N/A)</f>
        <v>#N/A</v>
      </c>
      <c r="K823" s="61"/>
    </row>
    <row r="824" spans="1:11" customFormat="false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 t="e">
        <f>IF(ISNUMBER(YourData!$B804),YourData!$B804,#N/A)</f>
        <v>#N/A</v>
      </c>
      <c r="K824" s="61"/>
    </row>
    <row r="825" spans="1:11" customFormat="false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 t="e">
        <f>IF(ISNUMBER(YourData!$B805),YourData!$B805,#N/A)</f>
        <v>#N/A</v>
      </c>
      <c r="K825" s="61"/>
    </row>
    <row r="826" spans="1:11" customFormat="false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 t="e">
        <f>IF(ISNUMBER(YourData!$B806),YourData!$B806,#N/A)</f>
        <v>#N/A</v>
      </c>
      <c r="K826" s="61"/>
    </row>
    <row r="827" spans="1:11" customFormat="false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 t="e">
        <f>IF(ISNUMBER(YourData!$B807),YourData!$B807,#N/A)</f>
        <v>#N/A</v>
      </c>
      <c r="K827" s="61"/>
    </row>
    <row r="828" spans="1:11" customFormat="false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 t="e">
        <f>IF(ISNUMBER(YourData!$B808),YourData!$B808,#N/A)</f>
        <v>#N/A</v>
      </c>
      <c r="K828" s="61"/>
    </row>
    <row r="829" spans="1:11" customFormat="false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 t="e">
        <f>IF(ISNUMBER(YourData!$B809),YourData!$B809,#N/A)</f>
        <v>#N/A</v>
      </c>
      <c r="K829" s="61"/>
    </row>
    <row r="830" spans="1:11" customFormat="false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 t="e">
        <f>IF(ISNUMBER(YourData!$B810),YourData!$B810,#N/A)</f>
        <v>#N/A</v>
      </c>
      <c r="K830" s="61"/>
    </row>
    <row r="831" spans="1:11" customFormat="false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 t="e">
        <f>IF(ISNUMBER(YourData!$B811),YourData!$B811,#N/A)</f>
        <v>#N/A</v>
      </c>
      <c r="K831" s="61"/>
    </row>
    <row r="832" spans="1:11" customFormat="false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 t="e">
        <f>IF(ISNUMBER(YourData!$B812),YourData!$B812,#N/A)</f>
        <v>#N/A</v>
      </c>
      <c r="K832" s="61"/>
    </row>
    <row r="833" spans="1:11" customFormat="false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 t="e">
        <f>IF(ISNUMBER(YourData!$B813),YourData!$B813,#N/A)</f>
        <v>#N/A</v>
      </c>
      <c r="K833" s="61"/>
    </row>
    <row r="834" spans="1:11" customFormat="false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 t="e">
        <f>IF(ISNUMBER(YourData!$B814),YourData!$B814,#N/A)</f>
        <v>#N/A</v>
      </c>
      <c r="K834" s="61"/>
    </row>
    <row r="835" spans="1:11" customFormat="false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 t="e">
        <f>IF(ISNUMBER(YourData!$B815),YourData!$B815,#N/A)</f>
        <v>#N/A</v>
      </c>
      <c r="K835" s="61"/>
    </row>
    <row r="836" spans="1:11" customFormat="false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 t="e">
        <f>IF(ISNUMBER(YourData!$B816),YourData!$B816,#N/A)</f>
        <v>#N/A</v>
      </c>
      <c r="K836" s="61"/>
    </row>
    <row r="837" spans="1:11" customFormat="false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 t="e">
        <f>IF(ISNUMBER(YourData!$B817),YourData!$B817,#N/A)</f>
        <v>#N/A</v>
      </c>
      <c r="K837" s="61"/>
    </row>
    <row r="838" spans="1:11" customFormat="false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 t="e">
        <f>IF(ISNUMBER(YourData!$B818),YourData!$B818,#N/A)</f>
        <v>#N/A</v>
      </c>
      <c r="K838" s="61"/>
    </row>
    <row r="839" spans="1:11" customFormat="false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 t="e">
        <f>IF(ISNUMBER(YourData!$B819),YourData!$B819,#N/A)</f>
        <v>#N/A</v>
      </c>
      <c r="K839" s="61"/>
    </row>
    <row r="840" spans="1:11" customFormat="false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 t="e">
        <f>IF(ISNUMBER(YourData!$B820),YourData!$B820,#N/A)</f>
        <v>#N/A</v>
      </c>
      <c r="K840" s="61"/>
    </row>
    <row r="841" spans="1:11" customFormat="false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 t="e">
        <f>IF(ISNUMBER(YourData!$B821),YourData!$B821,#N/A)</f>
        <v>#N/A</v>
      </c>
      <c r="K841" s="61"/>
    </row>
    <row r="842" spans="1:11" customFormat="false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 t="e">
        <f>IF(ISNUMBER(YourData!$B822),YourData!$B822,#N/A)</f>
        <v>#N/A</v>
      </c>
      <c r="K842" s="61"/>
    </row>
    <row r="843" spans="1:11" customFormat="false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 t="e">
        <f>IF(ISNUMBER(YourData!$B823),YourData!$B823,#N/A)</f>
        <v>#N/A</v>
      </c>
      <c r="K843" s="61"/>
    </row>
    <row r="844" spans="1:11" customFormat="false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 t="e">
        <f>IF(ISNUMBER(YourData!$B824),YourData!$B824,#N/A)</f>
        <v>#N/A</v>
      </c>
      <c r="K844" s="61"/>
    </row>
    <row r="845" spans="1:11" customFormat="false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 t="e">
        <f>IF(ISNUMBER(YourData!$B825),YourData!$B825,#N/A)</f>
        <v>#N/A</v>
      </c>
      <c r="K845" s="61"/>
    </row>
    <row r="846" spans="1:11" customFormat="false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 t="e">
        <f>IF(ISNUMBER(YourData!$B826),YourData!$B826,#N/A)</f>
        <v>#N/A</v>
      </c>
      <c r="K846" s="61"/>
    </row>
    <row r="847" spans="1:11" customFormat="false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 t="e">
        <f>IF(ISNUMBER(YourData!$B827),YourData!$B827,#N/A)</f>
        <v>#N/A</v>
      </c>
      <c r="K847" s="61"/>
    </row>
    <row r="848" spans="1:11" customFormat="false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 t="e">
        <f>IF(ISNUMBER(YourData!$B828),YourData!$B828,#N/A)</f>
        <v>#N/A</v>
      </c>
      <c r="K848" s="61"/>
    </row>
    <row r="849" spans="1:11" customFormat="false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 t="e">
        <f>IF(ISNUMBER(YourData!$B829),YourData!$B829,#N/A)</f>
        <v>#N/A</v>
      </c>
      <c r="K849" s="61"/>
    </row>
    <row r="850" spans="1:11" customFormat="false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 t="e">
        <f>IF(ISNUMBER(YourData!$B830),YourData!$B830,#N/A)</f>
        <v>#N/A</v>
      </c>
      <c r="K850" s="61"/>
    </row>
    <row r="851" spans="1:11" customFormat="false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 t="e">
        <f>IF(ISNUMBER(YourData!$B831),YourData!$B831,#N/A)</f>
        <v>#N/A</v>
      </c>
      <c r="K851" s="61"/>
    </row>
    <row r="852" spans="1:11" customFormat="false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 t="e">
        <f>IF(ISNUMBER(YourData!$B832),YourData!$B832,#N/A)</f>
        <v>#N/A</v>
      </c>
      <c r="K852" s="61"/>
    </row>
    <row r="853" spans="1:11" customFormat="false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 t="e">
        <f>IF(ISNUMBER(YourData!$B833),YourData!$B833,#N/A)</f>
        <v>#N/A</v>
      </c>
      <c r="K853" s="61"/>
    </row>
    <row r="854" spans="1:11" customFormat="false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 t="e">
        <f>IF(ISNUMBER(YourData!$B834),YourData!$B834,#N/A)</f>
        <v>#N/A</v>
      </c>
      <c r="K854" s="61"/>
    </row>
    <row r="855" spans="1:11" customFormat="false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 t="e">
        <f>IF(ISNUMBER(YourData!$B835),YourData!$B835,#N/A)</f>
        <v>#N/A</v>
      </c>
      <c r="K855" s="61"/>
    </row>
    <row r="856" spans="1:11" customFormat="false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 t="e">
        <f>IF(ISNUMBER(YourData!$B836),YourData!$B836,#N/A)</f>
        <v>#N/A</v>
      </c>
      <c r="K856" s="61"/>
    </row>
    <row r="857" spans="1:11" customFormat="false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 t="e">
        <f>IF(ISNUMBER(YourData!$B837),YourData!$B837,#N/A)</f>
        <v>#N/A</v>
      </c>
      <c r="K857" s="61"/>
    </row>
    <row r="858" spans="1:11" customFormat="false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 t="e">
        <f>IF(ISNUMBER(YourData!$B838),YourData!$B838,#N/A)</f>
        <v>#N/A</v>
      </c>
      <c r="K858" s="61"/>
    </row>
    <row r="859" spans="1:11" customFormat="false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 t="e">
        <f>IF(ISNUMBER(YourData!$B839),YourData!$B839,#N/A)</f>
        <v>#N/A</v>
      </c>
      <c r="K859" s="61"/>
    </row>
    <row r="860" spans="1:11" customFormat="false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 t="e">
        <f>IF(ISNUMBER(YourData!$B840),YourData!$B840,#N/A)</f>
        <v>#N/A</v>
      </c>
      <c r="K860" s="61"/>
    </row>
    <row r="861" spans="1:11" customFormat="false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 t="e">
        <f>IF(ISNUMBER(YourData!$B841),YourData!$B841,#N/A)</f>
        <v>#N/A</v>
      </c>
      <c r="K861" s="61"/>
    </row>
    <row r="862" spans="1:11" customFormat="false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 t="e">
        <f>IF(ISNUMBER(YourData!$B842),YourData!$B842,#N/A)</f>
        <v>#N/A</v>
      </c>
      <c r="K862" s="61"/>
    </row>
    <row r="863" spans="1:11" customFormat="false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 t="e">
        <f>IF(ISNUMBER(YourData!$B843),YourData!$B843,#N/A)</f>
        <v>#N/A</v>
      </c>
      <c r="K863" s="61"/>
    </row>
    <row r="864" spans="1:11" customFormat="false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 t="e">
        <f>IF(ISNUMBER(YourData!$B844),YourData!$B844,#N/A)</f>
        <v>#N/A</v>
      </c>
      <c r="K864" s="61"/>
    </row>
    <row r="865" spans="1:11" customFormat="false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 t="e">
        <f>IF(ISNUMBER(YourData!$B845),YourData!$B845,#N/A)</f>
        <v>#N/A</v>
      </c>
      <c r="K865" s="61"/>
    </row>
    <row r="866" spans="1:11" customFormat="false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 t="e">
        <f>IF(ISNUMBER(YourData!$B846),YourData!$B846,#N/A)</f>
        <v>#N/A</v>
      </c>
      <c r="K866" s="61"/>
    </row>
    <row r="867" spans="1:11" customFormat="false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 t="e">
        <f>IF(ISNUMBER(YourData!$B847),YourData!$B847,#N/A)</f>
        <v>#N/A</v>
      </c>
      <c r="K867" s="61"/>
    </row>
    <row r="868" spans="1:11" customFormat="false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 t="e">
        <f>IF(ISNUMBER(YourData!$B848),YourData!$B848,#N/A)</f>
        <v>#N/A</v>
      </c>
      <c r="K868" s="61"/>
    </row>
    <row r="869" spans="1:11" customFormat="false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 t="e">
        <f>IF(ISNUMBER(YourData!$B849),YourData!$B849,#N/A)</f>
        <v>#N/A</v>
      </c>
      <c r="K869" s="61"/>
    </row>
    <row r="870" spans="1:11" customFormat="false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 t="e">
        <f>IF(ISNUMBER(YourData!$B850),YourData!$B850,#N/A)</f>
        <v>#N/A</v>
      </c>
      <c r="K870" s="61"/>
    </row>
    <row r="871" spans="1:11" customFormat="false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 t="e">
        <f>IF(ISNUMBER(YourData!$B851),YourData!$B851,#N/A)</f>
        <v>#N/A</v>
      </c>
      <c r="K871" s="61"/>
    </row>
    <row r="872" spans="1:11" customFormat="false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 t="e">
        <f>IF(ISNUMBER(YourData!$B852),YourData!$B852,#N/A)</f>
        <v>#N/A</v>
      </c>
      <c r="K872" s="61"/>
    </row>
    <row r="873" spans="1:11" customFormat="false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 t="e">
        <f>IF(ISNUMBER(YourData!$B853),YourData!$B853,#N/A)</f>
        <v>#N/A</v>
      </c>
      <c r="K873" s="61"/>
    </row>
    <row r="874" spans="1:11" customFormat="false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 t="e">
        <f>IF(ISNUMBER(YourData!$B854),YourData!$B854,#N/A)</f>
        <v>#N/A</v>
      </c>
      <c r="K874" s="61"/>
    </row>
    <row r="875" spans="1:11" customFormat="false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 t="e">
        <f>IF(ISNUMBER(YourData!$B855),YourData!$B855,#N/A)</f>
        <v>#N/A</v>
      </c>
      <c r="K875" s="61"/>
    </row>
    <row r="876" spans="1:11" customFormat="false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 t="e">
        <f>IF(ISNUMBER(YourData!$B856),YourData!$B856,#N/A)</f>
        <v>#N/A</v>
      </c>
      <c r="K876" s="61"/>
    </row>
    <row r="877" spans="1:11" customFormat="false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 t="e">
        <f>IF(ISNUMBER(YourData!$B857),YourData!$B857,#N/A)</f>
        <v>#N/A</v>
      </c>
      <c r="K877" s="61"/>
    </row>
    <row r="878" spans="1:11" customFormat="false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 t="e">
        <f>IF(ISNUMBER(YourData!$B858),YourData!$B858,#N/A)</f>
        <v>#N/A</v>
      </c>
      <c r="K878" s="61"/>
    </row>
    <row r="879" spans="1:11" customFormat="false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 t="e">
        <f>IF(ISNUMBER(YourData!$B859),YourData!$B859,#N/A)</f>
        <v>#N/A</v>
      </c>
      <c r="K879" s="61"/>
    </row>
    <row r="880" spans="1:11" customFormat="false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 t="e">
        <f>IF(ISNUMBER(YourData!$B860),YourData!$B860,#N/A)</f>
        <v>#N/A</v>
      </c>
      <c r="K880" s="61"/>
    </row>
    <row r="881" spans="1:11" customFormat="false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 t="e">
        <f>IF(ISNUMBER(YourData!$B861),YourData!$B861,#N/A)</f>
        <v>#N/A</v>
      </c>
      <c r="K881" s="61"/>
    </row>
    <row r="882" spans="1:11" customFormat="false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 t="e">
        <f>IF(ISNUMBER(YourData!$B862),YourData!$B862,#N/A)</f>
        <v>#N/A</v>
      </c>
      <c r="K882" s="61"/>
    </row>
    <row r="883" spans="1:11" customFormat="false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 t="e">
        <f>IF(ISNUMBER(YourData!$B863),YourData!$B863,#N/A)</f>
        <v>#N/A</v>
      </c>
      <c r="K883" s="61"/>
    </row>
    <row r="884" spans="1:11" customFormat="false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 t="e">
        <f>IF(ISNUMBER(YourData!$B864),YourData!$B864,#N/A)</f>
        <v>#N/A</v>
      </c>
      <c r="K884" s="61"/>
    </row>
    <row r="885" spans="1:11" customFormat="false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 t="e">
        <f>IF(ISNUMBER(YourData!$B865),YourData!$B865,#N/A)</f>
        <v>#N/A</v>
      </c>
      <c r="K885" s="61"/>
    </row>
    <row r="886" spans="1:11" customFormat="false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 t="e">
        <f>IF(ISNUMBER(YourData!$B866),YourData!$B866,#N/A)</f>
        <v>#N/A</v>
      </c>
      <c r="K886" s="61"/>
    </row>
    <row r="887" spans="1:11" customFormat="false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 t="e">
        <f>IF(ISNUMBER(YourData!$B867),YourData!$B867,#N/A)</f>
        <v>#N/A</v>
      </c>
      <c r="K887" s="61"/>
    </row>
    <row r="888" spans="1:11" customFormat="false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 t="e">
        <f>IF(ISNUMBER(YourData!$B868),YourData!$B868,#N/A)</f>
        <v>#N/A</v>
      </c>
      <c r="K888" s="61"/>
    </row>
    <row r="889" spans="1:11" customFormat="false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 t="e">
        <f>IF(ISNUMBER(YourData!$B869),YourData!$B869,#N/A)</f>
        <v>#N/A</v>
      </c>
      <c r="K889" s="61"/>
    </row>
    <row r="890" spans="1:11" customFormat="false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 customFormat="false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 customFormat="false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 customFormat="false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 customFormat="false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 customFormat="false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 customFormat="false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 customFormat="false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 customFormat="false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 customFormat="false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 customFormat="false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 customFormat="false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 customFormat="false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 customFormat="false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 customFormat="false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 customFormat="false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 customFormat="false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 customFormat="false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 customFormat="false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 customFormat="false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 customFormat="false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 customFormat="false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 customFormat="false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 customFormat="false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 customFormat="false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 customFormat="false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 customFormat="false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 customFormat="false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 customFormat="false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 customFormat="false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 customFormat="false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 customFormat="false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" customFormat="false">
      <c r="A928" s="355" t="s">
        <v>1362</v>
      </c>
    </row>
    <row r="929" spans="1:1" customFormat="false">
      <c r="A929" s="355" t="s">
        <v>1363</v>
      </c>
    </row>
    <row r="930" spans="1:10" customFormat="false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Org</v>
      </c>
    </row>
    <row r="931" spans="1:10" customFormat="false">
      <c r="A931" s="355" t="s">
        <v>1363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Tested Prg/Org</v>
      </c>
    </row>
    <row r="932" spans="1:10" customFormat="false" ht="51">
      <c r="A932" s="373" t="s">
        <v>1290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 t="str">
        <f t="shared" si="325"/>
        <v/>
      </c>
    </row>
    <row r="933" spans="1:10" customFormat="false" ht="51">
      <c r="A933" s="373" t="s">
        <v>1291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 t="str">
        <f t="shared" si="325"/>
        <v/>
      </c>
    </row>
    <row r="934" spans="1:10" customFormat="false" ht="51">
      <c r="A934" s="373" t="s">
        <v>1298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 t="str">
        <f t="shared" si="326"/>
        <v/>
      </c>
    </row>
    <row r="935" spans="1:10" customFormat="false">
      <c r="A935" s="355" t="s">
        <v>1364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Tested Prg/Org</v>
      </c>
    </row>
    <row r="936" spans="1:10" customFormat="false" ht="51">
      <c r="A936" s="373" t="s">
        <v>1290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 t="str">
        <f t="shared" si="328"/>
        <v/>
      </c>
    </row>
    <row r="937" spans="1:10" customFormat="false" ht="51">
      <c r="A937" s="373" t="s">
        <v>1291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 t="str">
        <f t="shared" si="329"/>
        <v/>
      </c>
    </row>
    <row r="938" spans="1:10" customFormat="false" ht="51">
      <c r="A938" s="373" t="s">
        <v>1298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 t="str">
        <f t="shared" si="330"/>
        <v/>
      </c>
    </row>
    <row r="939" spans="1:10" customFormat="false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Tested Prg/Org</v>
      </c>
    </row>
    <row r="940" spans="1:10" customFormat="false" ht="51">
      <c r="A940" s="373" t="s">
        <v>1290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 t="str">
        <f t="shared" si="332"/>
        <v/>
      </c>
    </row>
    <row r="941" spans="1:10" customFormat="false" ht="51">
      <c r="A941" s="373" t="s">
        <v>1291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 t="str">
        <f t="shared" si="333"/>
        <v/>
      </c>
    </row>
    <row r="942" spans="1:10" customFormat="false" ht="51">
      <c r="A942" s="373" t="s">
        <v>1298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 t="str">
        <f t="shared" si="334"/>
        <v/>
      </c>
    </row>
    <row r="943" spans="1:10" customFormat="false">
      <c r="A943" s="355" t="s">
        <v>1365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Tested Prg/Org</v>
      </c>
    </row>
    <row r="944" spans="1:10" customFormat="false" ht="51">
      <c r="A944" s="373" t="s">
        <v>1290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 t="str">
        <f t="shared" si="336"/>
        <v/>
      </c>
    </row>
    <row r="945" spans="1:10" customFormat="false" ht="51">
      <c r="A945" s="373" t="s">
        <v>1291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 t="str">
        <f t="shared" si="337"/>
        <v/>
      </c>
    </row>
    <row r="946" spans="1:10" customFormat="false" ht="51">
      <c r="A946" s="373" t="s">
        <v>1298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 t="str">
        <f t="shared" si="338"/>
        <v/>
      </c>
    </row>
  </sheetData>
  <phoneticPr fontId="0" type="noConversion"/>
  <pageMargins left="0.5" right="0.5" top="0.5" bottom="0.5" header="0.5" footer="0.5"/>
  <pageSetup scale="50" orientation="landscape" verticalDpi="300" r:id="rId1"/>
  <headerFooter alignWithMargins="false"/>
  <rowBreaks manualBreakCount="14" 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manualBreakCount="1" count="1">
    <brk id="1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sheetPr transitionEvaluation="1" codeName="Sheet73"/>
  <dimension ref="H1:L901"/>
  <sheetViews>
    <sheetView showGridLines="false" zoomScale="75" workbookViewId="0">
      <selection activeCell="A34" sqref="A34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1" spans="8:12" customFormat="false">
      <c r="H1" s="3"/>
      <c r="I1" s="3"/>
      <c r="J1" s="3"/>
      <c r="K1" s="3"/>
      <c r="L1" s="3"/>
    </row>
    <row r="2" spans="8:12" customFormat="false">
      <c r="H2" s="3"/>
      <c r="I2" s="3"/>
      <c r="J2" s="3"/>
      <c r="K2" s="3"/>
      <c r="L2" s="3"/>
    </row>
    <row r="3" spans="1:12" customFormat="false">
      <c r="A3" t="s">
        <v>147</v>
      </c>
      <c r="F3" t="s">
        <v>148</v>
      </c>
      <c r="H3" s="3"/>
      <c r="I3" s="3"/>
      <c r="J3" s="3"/>
      <c r="K3" s="3"/>
      <c r="L3" s="3"/>
    </row>
    <row r="4" spans="8:12" customFormat="false">
      <c r="H4" s="3"/>
      <c r="I4" s="3"/>
      <c r="J4" s="3"/>
      <c r="K4" s="3"/>
      <c r="L4" s="3"/>
    </row>
    <row r="5" spans="8:12" customFormat="false">
      <c r="H5" s="3"/>
      <c r="I5" s="3"/>
      <c r="J5" s="3"/>
      <c r="K5" s="3"/>
      <c r="L5" s="3"/>
    </row>
    <row r="6" spans="1:12" customFormat="false">
      <c r="A6" t="s">
        <v>149</v>
      </c>
      <c r="H6" s="3"/>
      <c r="I6" s="3"/>
      <c r="J6" s="3"/>
      <c r="K6" s="3"/>
      <c r="L6" s="3"/>
    </row>
    <row r="7" spans="8:12" customFormat="false">
      <c r="H7" s="3"/>
      <c r="I7" s="3"/>
      <c r="J7" s="3"/>
      <c r="K7" s="3"/>
      <c r="L7" s="3"/>
    </row>
    <row r="8" spans="1:12" customFormat="false">
      <c r="A8" t="s">
        <v>150</v>
      </c>
      <c r="H8" s="3"/>
      <c r="I8" s="3"/>
      <c r="J8" s="3"/>
      <c r="K8" s="3"/>
      <c r="L8" s="3"/>
    </row>
    <row r="9" spans="8:12" customFormat="false">
      <c r="H9" s="3"/>
      <c r="I9" s="3"/>
      <c r="J9" s="3"/>
      <c r="K9" s="3"/>
      <c r="L9" s="3"/>
    </row>
    <row r="10" spans="1:12" customFormat="false">
      <c r="A10" t="s">
        <v>151</v>
      </c>
      <c r="H10" s="3"/>
      <c r="I10" s="3"/>
      <c r="J10" s="3"/>
      <c r="K10" s="3"/>
      <c r="L10" s="3"/>
    </row>
    <row r="11" spans="1:12" customFormat="1"/>
    <row r="12" spans="1:1" customFormat="false">
      <c r="A12" t="s">
        <v>152</v>
      </c>
    </row>
    <row r="13" spans="1:1" customFormat="false">
      <c r="A13" t="s">
        <v>153</v>
      </c>
    </row>
    <row r="14" spans="1:12" customFormat="1"/>
    <row r="15" spans="1:3" customFormat="false">
      <c r="A15" t="s">
        <v>154</v>
      </c>
      <c r="C15" t="s">
        <v>155</v>
      </c>
    </row>
    <row r="16" spans="1:12" customFormat="1"/>
    <row r="17" spans="1:3" customFormat="false">
      <c r="A17" t="s">
        <v>156</v>
      </c>
      <c r="C17" t="s">
        <v>157</v>
      </c>
    </row>
    <row r="18" spans="1:3" customFormat="false">
      <c r="A18" t="s">
        <v>158</v>
      </c>
      <c r="C18" t="s">
        <v>159</v>
      </c>
    </row>
    <row r="19" spans="1:3" customFormat="false">
      <c r="A19" t="s">
        <v>160</v>
      </c>
      <c r="C19" t="s">
        <v>161</v>
      </c>
    </row>
    <row r="20" spans="1:3" customFormat="false">
      <c r="A20" t="s">
        <v>162</v>
      </c>
      <c r="C20" t="s">
        <v>163</v>
      </c>
    </row>
    <row r="21" spans="1:3" customFormat="false">
      <c r="A21" t="s">
        <v>164</v>
      </c>
      <c r="C21" t="s">
        <v>165</v>
      </c>
    </row>
    <row r="22" spans="1:3" customFormat="false">
      <c r="A22" t="s">
        <v>166</v>
      </c>
      <c r="C22" t="s">
        <v>167</v>
      </c>
    </row>
    <row r="23" spans="1:3" customFormat="false">
      <c r="A23" t="s">
        <v>168</v>
      </c>
      <c r="C23" t="s">
        <v>169</v>
      </c>
    </row>
    <row r="24" spans="1:3" customFormat="false">
      <c r="A24" t="s">
        <v>170</v>
      </c>
      <c r="C24" t="s">
        <v>171</v>
      </c>
    </row>
    <row r="25" spans="1:3" customFormat="false">
      <c r="A25" t="s">
        <v>172</v>
      </c>
      <c r="C25" t="s">
        <v>173</v>
      </c>
    </row>
    <row r="26" spans="1:3" customFormat="false">
      <c r="A26" t="s">
        <v>174</v>
      </c>
      <c r="C26" t="s">
        <v>175</v>
      </c>
    </row>
    <row r="27" spans="1:3" customFormat="false">
      <c r="A27" t="s">
        <v>176</v>
      </c>
      <c r="C27" t="s">
        <v>177</v>
      </c>
    </row>
    <row r="28" spans="1:3" customFormat="false">
      <c r="A28" t="s">
        <v>178</v>
      </c>
      <c r="C28" t="s">
        <v>179</v>
      </c>
    </row>
    <row r="29" spans="1:3" customFormat="1"/>
    <row r="30" spans="1:1" customFormat="false">
      <c r="A30" t="s">
        <v>180</v>
      </c>
    </row>
    <row r="31" spans="1:1" customFormat="false">
      <c r="A31" t="s">
        <v>181</v>
      </c>
    </row>
    <row r="32" spans="1:3" customFormat="1"/>
    <row r="33" spans="1:1" customFormat="false">
      <c r="A33" t="s">
        <v>182</v>
      </c>
    </row>
    <row r="34" spans="1:6" customFormat="false">
      <c r="A34" t="s">
        <v>183</v>
      </c>
      <c r="F34" s="11"/>
    </row>
    <row r="35" spans="1:6" customFormat="1"/>
    <row r="36" spans="1:6" customFormat="1"/>
    <row r="37" spans="1:1" customFormat="false">
      <c r="A37" t="s">
        <v>184</v>
      </c>
    </row>
    <row r="38" spans="1:1" customFormat="false">
      <c r="A38" t="s">
        <v>185</v>
      </c>
    </row>
    <row r="39" spans="1:1" customFormat="false">
      <c r="A39" t="s">
        <v>186</v>
      </c>
    </row>
    <row r="40" spans="1:1" customFormat="false">
      <c r="A40" t="s">
        <v>187</v>
      </c>
    </row>
    <row r="41" spans="1:6" customFormat="1"/>
    <row r="42" spans="1:6" customFormat="1"/>
    <row r="43" spans="1:6" customFormat="1"/>
    <row r="44" spans="1:6" customFormat="1"/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342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D47" s="3"/>
      <c r="E47" s="17"/>
    </row>
    <row r="48" spans="1:5" customFormat="false">
      <c r="A48" s="12" t="s">
        <v>374</v>
      </c>
      <c r="B48" s="13"/>
      <c r="C48" s="13"/>
      <c r="D48" s="13"/>
      <c r="E48" s="286" t="s">
        <v>4</v>
      </c>
    </row>
    <row r="49" spans="1:5" customFormat="false">
      <c r="A49" s="12" t="s">
        <v>224</v>
      </c>
      <c r="B49" s="13"/>
      <c r="C49" s="13"/>
      <c r="D49" s="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343</v>
      </c>
    </row>
    <row r="53" spans="1:5" customFormat="false">
      <c r="A53"/>
      <c r="B53"/>
      <c r="C53"/>
      <c r="D53"/>
      <c r="E53"/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1" customFormat="false" ht="15.75">
      <c r="A57" s="5" t="s">
        <v>14</v>
      </c>
    </row>
    <row r="58" spans="1:1" customFormat="false" ht="15.75">
      <c r="A58" s="5" t="s">
        <v>331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4</v>
      </c>
    </row>
    <row r="63" spans="1:2" customFormat="false">
      <c r="A63" s="3" t="s">
        <v>190</v>
      </c>
      <c r="B63" s="6" t="s">
        <v>14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4.2960000000000003</v>
      </c>
    </row>
    <row r="66" spans="1:2" customFormat="false">
      <c r="A66" s="3" t="s">
        <v>26</v>
      </c>
      <c r="B66" s="6">
        <v>4.3550000000000004</v>
      </c>
    </row>
    <row r="67" spans="1:2" customFormat="false">
      <c r="A67" s="3" t="s">
        <v>27</v>
      </c>
      <c r="B67" s="6">
        <v>4.6130000000000004</v>
      </c>
    </row>
    <row r="68" spans="1:2" customFormat="false">
      <c r="A68" s="3" t="s">
        <v>28</v>
      </c>
      <c r="B68" s="6">
        <v>5.05</v>
      </c>
    </row>
    <row r="69" spans="1:2" customFormat="false">
      <c r="A69" s="3" t="s">
        <v>29</v>
      </c>
      <c r="B69" s="6">
        <v>2.7509999999999999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1.17</v>
      </c>
    </row>
    <row r="72" spans="1:2" customFormat="false">
      <c r="A72" s="3" t="s">
        <v>33</v>
      </c>
      <c r="B72" s="6">
        <v>1.575</v>
      </c>
    </row>
    <row r="73" spans="1:2" customFormat="false">
      <c r="A73" s="3" t="s">
        <v>34</v>
      </c>
      <c r="B73" s="6">
        <v>3.3130000000000002</v>
      </c>
    </row>
    <row r="74" spans="1:2" customFormat="false">
      <c r="A74" s="3" t="s">
        <v>35</v>
      </c>
      <c r="B74" s="6">
        <v>4.1429999999999998</v>
      </c>
    </row>
    <row r="75" spans="1:2" customFormat="false">
      <c r="A75" s="3" t="s">
        <v>36</v>
      </c>
      <c r="B75" s="6">
        <v>0.79300000000000004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2.3109999999999999</v>
      </c>
    </row>
    <row r="78" spans="1:2" customFormat="false">
      <c r="A78" s="3" t="s">
        <v>40</v>
      </c>
      <c r="B78" s="6">
        <v>4.1669999999999998</v>
      </c>
    </row>
    <row r="79" spans="1:2" customFormat="false">
      <c r="A79" s="3" t="s">
        <v>41</v>
      </c>
      <c r="B79" s="6">
        <v>5.2519999999999998</v>
      </c>
    </row>
    <row r="80" spans="1:2" customFormat="false">
      <c r="A80" s="3" t="s">
        <v>42</v>
      </c>
      <c r="B80" s="6">
        <v>6.4560000000000004</v>
      </c>
    </row>
    <row r="81" spans="1:2" customFormat="false">
      <c r="A81" s="3" t="s">
        <v>43</v>
      </c>
      <c r="B81" s="6">
        <v>5.5469999999999997</v>
      </c>
    </row>
    <row r="82" spans="1:2" customFormat="false">
      <c r="A82" s="3" t="s">
        <v>44</v>
      </c>
      <c r="B82" s="6">
        <v>6.944</v>
      </c>
    </row>
    <row r="83" spans="1:2" customFormat="false">
      <c r="A83" s="3" t="s">
        <v>45</v>
      </c>
      <c r="B83" s="6">
        <v>10.375999999999999</v>
      </c>
    </row>
    <row r="84" spans="1:2" customFormat="false">
      <c r="A84" s="3" t="s">
        <v>47</v>
      </c>
      <c r="B84" s="6">
        <v>5.649</v>
      </c>
    </row>
    <row r="85" spans="1:2" customFormat="false">
      <c r="A85" s="3" t="s">
        <v>48</v>
      </c>
      <c r="B85" s="6">
        <v>4.7510000000000003</v>
      </c>
    </row>
    <row r="86" spans="1:2" customFormat="false">
      <c r="A86" s="3" t="s">
        <v>49</v>
      </c>
      <c r="B86" s="6">
        <v>4.51</v>
      </c>
    </row>
    <row r="87" spans="1:2" customFormat="false">
      <c r="A87" s="3" t="s">
        <v>50</v>
      </c>
      <c r="B87" s="6">
        <v>4.6749999999999998</v>
      </c>
    </row>
    <row r="88" spans="1:2" customFormat="false">
      <c r="A88" s="3" t="s">
        <v>51</v>
      </c>
      <c r="B88" s="6">
        <v>4.577</v>
      </c>
    </row>
    <row r="89" spans="1:2" customFormat="false">
      <c r="A89" s="3" t="s">
        <v>52</v>
      </c>
      <c r="B89" s="6">
        <v>4.7610000000000001</v>
      </c>
    </row>
    <row r="90" spans="1:2" customFormat="false">
      <c r="A90" s="3" t="s">
        <v>53</v>
      </c>
      <c r="B90" s="6">
        <v>5.2210000000000001</v>
      </c>
    </row>
    <row r="91" spans="1:2" customFormat="false">
      <c r="A91" s="3" t="s">
        <v>54</v>
      </c>
      <c r="B91" s="6">
        <v>3.859</v>
      </c>
    </row>
    <row r="92" spans="1:2" customFormat="false">
      <c r="A92" s="3" t="s">
        <v>55</v>
      </c>
      <c r="B92" s="6">
        <v>4.984</v>
      </c>
    </row>
    <row r="93" spans="1:2" customFormat="false">
      <c r="A93" s="3" t="s">
        <v>56</v>
      </c>
      <c r="B93" s="6">
        <v>6.9</v>
      </c>
    </row>
    <row r="94" spans="1:2" customFormat="false">
      <c r="A94" s="3" t="s">
        <v>57</v>
      </c>
      <c r="B94" s="6">
        <v>8.5960000000000001</v>
      </c>
    </row>
    <row r="95" spans="1:2" customFormat="false">
      <c r="A95" s="3" t="s">
        <v>58</v>
      </c>
      <c r="B95" s="6">
        <v>7.298</v>
      </c>
    </row>
    <row r="96" spans="1:2" customFormat="false">
      <c r="A96" s="3" t="s">
        <v>59</v>
      </c>
      <c r="B96" s="6">
        <v>5.4290000000000003</v>
      </c>
    </row>
    <row r="97" spans="1:2" customFormat="false">
      <c r="A97" s="3" t="s">
        <v>60</v>
      </c>
      <c r="B97" s="6">
        <v>4.4489999999999998</v>
      </c>
    </row>
    <row r="98" spans="1:2" customFormat="false">
      <c r="A98" s="3" t="s">
        <v>61</v>
      </c>
      <c r="B98" s="6">
        <v>4.8680000000000003</v>
      </c>
    </row>
    <row r="99" spans="1:2" customFormat="false">
      <c r="A99" s="3" t="s">
        <v>62</v>
      </c>
      <c r="B99" s="6">
        <v>1.839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4</v>
      </c>
    </row>
    <row r="102" spans="1:2" customFormat="false">
      <c r="A102" s="3" t="s">
        <v>190</v>
      </c>
      <c r="B102" s="6" t="s">
        <v>14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6.1369999999999996</v>
      </c>
    </row>
    <row r="105" spans="1:2" customFormat="false">
      <c r="A105" s="3" t="s">
        <v>26</v>
      </c>
      <c r="B105" s="6">
        <v>3.915</v>
      </c>
    </row>
    <row r="106" spans="1:2" customFormat="false">
      <c r="A106" s="3" t="s">
        <v>27</v>
      </c>
      <c r="B106" s="6">
        <v>3.4169999999999998</v>
      </c>
    </row>
    <row r="107" spans="1:2" customFormat="false">
      <c r="A107" s="3" t="s">
        <v>28</v>
      </c>
      <c r="B107" s="6">
        <v>2.129</v>
      </c>
    </row>
    <row r="108" spans="1:2" customFormat="false">
      <c r="A108" s="3" t="s">
        <v>29</v>
      </c>
      <c r="B108" s="6">
        <v>5.952</v>
      </c>
    </row>
    <row r="109" spans="1:2" customFormat="false">
      <c r="A109" s="3" t="s">
        <v>31</v>
      </c>
      <c r="B109" s="6">
        <v>4.8159999999999998</v>
      </c>
    </row>
    <row r="110" spans="1:2" customFormat="false">
      <c r="A110" s="3" t="s">
        <v>32</v>
      </c>
      <c r="B110" s="6">
        <v>2.1320000000000001</v>
      </c>
    </row>
    <row r="111" spans="1:2" customFormat="false">
      <c r="A111" s="3" t="s">
        <v>33</v>
      </c>
      <c r="B111" s="6">
        <v>0.82099999999999995</v>
      </c>
    </row>
    <row r="112" spans="1:2" customFormat="false">
      <c r="A112" s="3" t="s">
        <v>34</v>
      </c>
      <c r="B112" s="6">
        <v>1.84</v>
      </c>
    </row>
    <row r="113" spans="1:2" customFormat="false">
      <c r="A113" s="3" t="s">
        <v>35</v>
      </c>
      <c r="B113" s="6">
        <v>1.0389999999999999</v>
      </c>
    </row>
    <row r="114" spans="1:2" customFormat="false">
      <c r="A114" s="3" t="s">
        <v>36</v>
      </c>
      <c r="B114" s="6">
        <v>2.0790000000000002</v>
      </c>
    </row>
    <row r="115" spans="1:2" customFormat="false">
      <c r="A115" s="3" t="s">
        <v>37</v>
      </c>
      <c r="B115" s="6">
        <v>0.38700000000000001</v>
      </c>
    </row>
    <row r="116" spans="1:2" customFormat="false">
      <c r="A116" s="3" t="s">
        <v>38</v>
      </c>
      <c r="B116" s="6">
        <v>0.48799999999999999</v>
      </c>
    </row>
    <row r="117" spans="1:2" customFormat="false">
      <c r="A117" s="3" t="s">
        <v>40</v>
      </c>
      <c r="B117" s="6">
        <v>0.41399999999999998</v>
      </c>
    </row>
    <row r="118" spans="1:2" customFormat="false">
      <c r="A118" s="3" t="s">
        <v>41</v>
      </c>
      <c r="B118" s="6">
        <v>0.56999999999999995</v>
      </c>
    </row>
    <row r="119" spans="1:2" customFormat="false">
      <c r="A119" s="3" t="s">
        <v>42</v>
      </c>
      <c r="B119" s="6">
        <v>0.16200000000000001</v>
      </c>
    </row>
    <row r="120" spans="1:2" customFormat="false">
      <c r="A120" s="3" t="s">
        <v>43</v>
      </c>
      <c r="B120" s="6">
        <v>0.63900000000000001</v>
      </c>
    </row>
    <row r="121" spans="1:2" customFormat="false">
      <c r="A121" s="3" t="s">
        <v>44</v>
      </c>
      <c r="B121" s="6">
        <v>0.186</v>
      </c>
    </row>
    <row r="122" spans="1:2" customFormat="false">
      <c r="A122" s="3" t="s">
        <v>45</v>
      </c>
      <c r="B122" s="6">
        <v>0.45400000000000001</v>
      </c>
    </row>
    <row r="123" spans="1:2" customFormat="false">
      <c r="A123" s="3" t="s">
        <v>47</v>
      </c>
      <c r="B123" s="6">
        <v>0.41499999999999998</v>
      </c>
    </row>
    <row r="124" spans="1:2" customFormat="false">
      <c r="A124" s="3" t="s">
        <v>48</v>
      </c>
      <c r="B124" s="6">
        <v>3.2130000000000001</v>
      </c>
    </row>
    <row r="125" spans="1:2" customFormat="false">
      <c r="A125" s="3" t="s">
        <v>49</v>
      </c>
      <c r="B125" s="6">
        <v>7.5279999999999996</v>
      </c>
    </row>
    <row r="126" spans="1:2" customFormat="false">
      <c r="A126" s="3" t="s">
        <v>50</v>
      </c>
      <c r="B126" s="6">
        <v>4.8730000000000002</v>
      </c>
    </row>
    <row r="127" spans="1:2" customFormat="false">
      <c r="A127" s="3" t="s">
        <v>51</v>
      </c>
      <c r="B127" s="6">
        <v>5.2039999999999997</v>
      </c>
    </row>
    <row r="128" spans="1:2" customFormat="false">
      <c r="A128" s="3" t="s">
        <v>52</v>
      </c>
      <c r="B128" s="6">
        <v>4.3019999999999996</v>
      </c>
    </row>
    <row r="129" spans="1:2" customFormat="false">
      <c r="A129" s="3" t="s">
        <v>53</v>
      </c>
      <c r="B129" s="6">
        <v>2.7320000000000002</v>
      </c>
    </row>
    <row r="130" spans="1:2" customFormat="false">
      <c r="A130" s="3" t="s">
        <v>54</v>
      </c>
      <c r="B130" s="6">
        <v>5.0609999999999999</v>
      </c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0</v>
      </c>
    </row>
    <row r="133" spans="1:2" customFormat="false">
      <c r="A133" s="3" t="s">
        <v>57</v>
      </c>
      <c r="B133" s="6">
        <v>0</v>
      </c>
    </row>
    <row r="134" spans="1:2" customFormat="false">
      <c r="A134" s="3" t="s">
        <v>58</v>
      </c>
      <c r="B134" s="6">
        <v>1.0999999999999999E-2</v>
      </c>
    </row>
    <row r="135" spans="1:2" customFormat="false">
      <c r="A135" s="3" t="s">
        <v>59</v>
      </c>
      <c r="B135" s="6">
        <v>0.54200000000000004</v>
      </c>
    </row>
    <row r="136" spans="1:2" customFormat="false">
      <c r="A136" s="3" t="s">
        <v>60</v>
      </c>
      <c r="B136" s="6">
        <v>3.9670000000000001</v>
      </c>
    </row>
    <row r="137" spans="1:2" customFormat="false">
      <c r="A137" s="3" t="s">
        <v>61</v>
      </c>
      <c r="B137" s="6">
        <v>0.113</v>
      </c>
    </row>
    <row r="138" spans="1:2" customFormat="false">
      <c r="A138" s="3" t="s">
        <v>62</v>
      </c>
      <c r="B138" s="6">
        <v>1.052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4</v>
      </c>
      <c r="C143" s="8"/>
      <c r="D143" s="6"/>
    </row>
    <row r="144" spans="1:4" customFormat="false">
      <c r="A144" s="3" t="s">
        <v>190</v>
      </c>
      <c r="B144" s="6" t="s">
        <v>14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 customFormat="false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 customFormat="false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 customFormat="false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 customFormat="false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 customFormat="false">
      <c r="A151" s="3" t="s">
        <v>31</v>
      </c>
      <c r="B151" s="6">
        <v>0</v>
      </c>
      <c r="C151" s="179"/>
      <c r="D151" s="179"/>
    </row>
    <row r="152" spans="1:4" customFormat="false">
      <c r="A152" s="3" t="s">
        <v>32</v>
      </c>
      <c r="B152" s="6">
        <v>2.85</v>
      </c>
      <c r="C152" s="178">
        <v>33973</v>
      </c>
      <c r="D152" s="179">
        <v>7</v>
      </c>
    </row>
    <row r="153" spans="1:4" customFormat="false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 customFormat="false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 customFormat="false">
      <c r="A155" s="3" t="s">
        <v>35</v>
      </c>
      <c r="B155" s="6">
        <v>3.355</v>
      </c>
      <c r="C155" s="178">
        <v>33973</v>
      </c>
      <c r="D155" s="179">
        <v>7</v>
      </c>
    </row>
    <row r="156" spans="1:4" customFormat="false">
      <c r="A156" s="3" t="s">
        <v>36</v>
      </c>
      <c r="B156" s="6">
        <v>3.98</v>
      </c>
      <c r="C156" s="178">
        <v>33973</v>
      </c>
      <c r="D156" s="179">
        <v>7</v>
      </c>
    </row>
    <row r="157" spans="1:4" customFormat="false">
      <c r="A157" s="3" t="s">
        <v>37</v>
      </c>
      <c r="B157" s="6">
        <v>0</v>
      </c>
      <c r="C157" s="179"/>
      <c r="D157" s="179"/>
    </row>
    <row r="158" spans="1:4" customFormat="false">
      <c r="A158" s="3" t="s">
        <v>38</v>
      </c>
      <c r="B158" s="6">
        <v>2.41</v>
      </c>
      <c r="C158" s="178">
        <v>33973</v>
      </c>
      <c r="D158" s="179">
        <v>7</v>
      </c>
    </row>
    <row r="159" spans="1:4" customFormat="false">
      <c r="A159" s="3" t="s">
        <v>40</v>
      </c>
      <c r="B159" s="6">
        <v>2.004</v>
      </c>
      <c r="C159" s="178">
        <v>33973</v>
      </c>
      <c r="D159" s="179">
        <v>2</v>
      </c>
    </row>
    <row r="160" spans="1:4" customFormat="false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 customFormat="false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 customFormat="false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 customFormat="false">
      <c r="A163" s="3" t="s">
        <v>44</v>
      </c>
      <c r="B163" s="6">
        <v>2.867</v>
      </c>
      <c r="C163" s="178">
        <v>33973</v>
      </c>
      <c r="D163" s="179">
        <v>5</v>
      </c>
    </row>
    <row r="164" spans="1:4" customFormat="false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 customFormat="false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 customFormat="false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 customFormat="false">
      <c r="A167" s="3" t="s">
        <v>49</v>
      </c>
      <c r="B167" s="6">
        <v>2.863</v>
      </c>
      <c r="C167" s="178">
        <v>33973</v>
      </c>
      <c r="D167" s="179">
        <v>5</v>
      </c>
    </row>
    <row r="168" spans="1:4" customFormat="false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 customFormat="false">
      <c r="A169" s="3" t="s">
        <v>51</v>
      </c>
      <c r="B169" s="6">
        <v>2.863</v>
      </c>
      <c r="C169" s="178">
        <v>33973</v>
      </c>
      <c r="D169" s="179">
        <v>5</v>
      </c>
    </row>
    <row r="170" spans="1:4" customFormat="false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 customFormat="false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 customFormat="false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 customFormat="false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 customFormat="false">
      <c r="A174" s="3" t="s">
        <v>56</v>
      </c>
      <c r="B174" s="6">
        <v>2.867</v>
      </c>
      <c r="C174" s="178">
        <v>33973</v>
      </c>
      <c r="D174" s="179">
        <v>5</v>
      </c>
    </row>
    <row r="175" spans="1:4" customFormat="false">
      <c r="A175" s="3" t="s">
        <v>57</v>
      </c>
      <c r="B175" s="6">
        <v>3.625</v>
      </c>
      <c r="C175" s="178">
        <v>33973</v>
      </c>
      <c r="D175" s="179">
        <v>5</v>
      </c>
    </row>
    <row r="176" spans="1:4" customFormat="false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 customFormat="false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 customFormat="false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 customFormat="false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 customFormat="false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4</v>
      </c>
      <c r="C196" s="8"/>
      <c r="D196" s="6"/>
    </row>
    <row r="197" spans="1:4" customFormat="false">
      <c r="A197" s="3" t="s">
        <v>190</v>
      </c>
      <c r="B197" s="6" t="s">
        <v>14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6.194</v>
      </c>
      <c r="C199" s="11">
        <v>34259</v>
      </c>
      <c r="D199">
        <v>13</v>
      </c>
    </row>
    <row r="200" spans="1:4" customFormat="false">
      <c r="A200" s="3" t="s">
        <v>26</v>
      </c>
      <c r="B200" s="6">
        <v>5.6689999999999996</v>
      </c>
      <c r="C200" s="11">
        <v>34298</v>
      </c>
      <c r="D200">
        <v>13</v>
      </c>
    </row>
    <row r="201" spans="1:4" customFormat="false">
      <c r="A201" s="3" t="s">
        <v>27</v>
      </c>
      <c r="B201" s="6">
        <v>3.6339999999999999</v>
      </c>
      <c r="C201" s="11">
        <v>34176</v>
      </c>
      <c r="D201">
        <v>16</v>
      </c>
    </row>
    <row r="202" spans="1:4" customFormat="false">
      <c r="A202" s="3" t="s">
        <v>28</v>
      </c>
      <c r="B202" s="6">
        <v>3.0720000000000001</v>
      </c>
      <c r="C202" s="11">
        <v>34176</v>
      </c>
      <c r="D202">
        <v>16</v>
      </c>
    </row>
    <row r="203" spans="1:4" customFormat="false">
      <c r="A203" s="3" t="s">
        <v>29</v>
      </c>
      <c r="B203" s="6">
        <v>6.1609999999999996</v>
      </c>
      <c r="C203" s="11">
        <v>34259</v>
      </c>
      <c r="D203">
        <v>13</v>
      </c>
    </row>
    <row r="204" spans="1:4" customFormat="false">
      <c r="A204" s="3" t="s">
        <v>31</v>
      </c>
      <c r="B204" s="6">
        <v>6.0309999999999997</v>
      </c>
      <c r="C204" s="11">
        <v>34259</v>
      </c>
      <c r="D204">
        <v>13</v>
      </c>
    </row>
    <row r="205" spans="1:4" customFormat="false">
      <c r="A205" s="3" t="s">
        <v>32</v>
      </c>
      <c r="B205" s="6">
        <v>2.8879999999999999</v>
      </c>
      <c r="C205" s="11">
        <v>34259</v>
      </c>
      <c r="D205">
        <v>14</v>
      </c>
    </row>
    <row r="206" spans="1:4" customFormat="false">
      <c r="A206" s="3" t="s">
        <v>33</v>
      </c>
      <c r="B206" s="6">
        <v>1.8959999999999999</v>
      </c>
      <c r="C206" s="11">
        <v>34259</v>
      </c>
      <c r="D206">
        <v>15</v>
      </c>
    </row>
    <row r="207" spans="1:4" customFormat="false">
      <c r="A207" s="3" t="s">
        <v>34</v>
      </c>
      <c r="B207" s="6">
        <v>2.3849999999999998</v>
      </c>
      <c r="C207" s="11">
        <v>34176</v>
      </c>
      <c r="D207">
        <v>16</v>
      </c>
    </row>
    <row r="208" spans="1:4" customFormat="false">
      <c r="A208" s="3" t="s">
        <v>35</v>
      </c>
      <c r="B208" s="6">
        <v>1.873</v>
      </c>
      <c r="C208" s="11">
        <v>34176</v>
      </c>
      <c r="D208">
        <v>17</v>
      </c>
    </row>
    <row r="209" spans="1:4" customFormat="false">
      <c r="A209" s="3" t="s">
        <v>36</v>
      </c>
      <c r="B209" s="6">
        <v>2.8879999999999999</v>
      </c>
      <c r="C209" s="11">
        <v>34259</v>
      </c>
      <c r="D209">
        <v>14</v>
      </c>
    </row>
    <row r="210" spans="1:4" customFormat="false">
      <c r="A210" s="3" t="s">
        <v>37</v>
      </c>
      <c r="B210" s="6">
        <v>2.0329999999999999</v>
      </c>
      <c r="C210" s="11">
        <v>34214</v>
      </c>
      <c r="D210">
        <v>14</v>
      </c>
    </row>
    <row r="211" spans="1:4" customFormat="false">
      <c r="A211" s="3" t="s">
        <v>38</v>
      </c>
      <c r="B211" s="6">
        <v>0.95299999999999996</v>
      </c>
      <c r="C211" s="11">
        <v>34197</v>
      </c>
      <c r="D211">
        <v>16</v>
      </c>
    </row>
    <row r="212" spans="1:4" customFormat="false">
      <c r="A212" s="3" t="s">
        <v>40</v>
      </c>
      <c r="B212" s="6">
        <v>0.65100000000000002</v>
      </c>
      <c r="C212" s="11">
        <v>34176</v>
      </c>
      <c r="D212">
        <v>15</v>
      </c>
    </row>
    <row r="213" spans="1:4" customFormat="false">
      <c r="A213" s="3" t="s">
        <v>41</v>
      </c>
      <c r="B213" s="6">
        <v>0.86299999999999999</v>
      </c>
      <c r="C213" s="11">
        <v>34197</v>
      </c>
      <c r="D213">
        <v>14</v>
      </c>
    </row>
    <row r="214" spans="1:4" customFormat="false">
      <c r="A214" s="3" t="s">
        <v>42</v>
      </c>
      <c r="B214" s="6">
        <v>0.47599999999999998</v>
      </c>
      <c r="C214" s="11">
        <v>34197</v>
      </c>
      <c r="D214">
        <v>16</v>
      </c>
    </row>
    <row r="215" spans="1:4" customFormat="false">
      <c r="A215" s="3" t="s">
        <v>43</v>
      </c>
      <c r="B215" s="6">
        <v>1.0069999999999999</v>
      </c>
      <c r="C215" s="11">
        <v>34192</v>
      </c>
      <c r="D215">
        <v>14</v>
      </c>
    </row>
    <row r="216" spans="1:4" customFormat="false">
      <c r="A216" s="3" t="s">
        <v>44</v>
      </c>
      <c r="B216" s="6">
        <v>0.56000000000000005</v>
      </c>
      <c r="C216" s="11">
        <v>34177</v>
      </c>
      <c r="D216">
        <v>15</v>
      </c>
    </row>
    <row r="217" spans="1:4" customFormat="false">
      <c r="A217" s="3" t="s">
        <v>45</v>
      </c>
      <c r="B217" s="6">
        <v>1.0589999999999999</v>
      </c>
      <c r="C217" s="11">
        <v>34177</v>
      </c>
      <c r="D217">
        <v>15</v>
      </c>
    </row>
    <row r="218" spans="1:4" customFormat="false">
      <c r="A218" s="3" t="s">
        <v>47</v>
      </c>
      <c r="B218" s="6">
        <v>0.73899999999999999</v>
      </c>
      <c r="C218" s="11">
        <v>34177</v>
      </c>
      <c r="D218">
        <v>15</v>
      </c>
    </row>
    <row r="219" spans="1:4" customFormat="false">
      <c r="A219" s="3" t="s">
        <v>48</v>
      </c>
      <c r="B219" s="6">
        <v>3.36</v>
      </c>
      <c r="C219" s="11">
        <v>34217</v>
      </c>
      <c r="D219">
        <v>12</v>
      </c>
    </row>
    <row r="220" spans="1:4" customFormat="false">
      <c r="A220" s="3" t="s">
        <v>49</v>
      </c>
      <c r="B220" s="6">
        <v>6.3559999999999999</v>
      </c>
      <c r="C220" s="11">
        <v>34298</v>
      </c>
      <c r="D220">
        <v>13</v>
      </c>
    </row>
    <row r="221" spans="1:4" customFormat="false">
      <c r="A221" s="3" t="s">
        <v>50</v>
      </c>
      <c r="B221" s="6">
        <v>4.444</v>
      </c>
      <c r="C221" s="11">
        <v>34259</v>
      </c>
      <c r="D221">
        <v>13</v>
      </c>
    </row>
    <row r="222" spans="1:4" customFormat="false">
      <c r="A222" s="3" t="s">
        <v>51</v>
      </c>
      <c r="B222" s="6">
        <v>6.2690000000000001</v>
      </c>
      <c r="C222" s="11">
        <v>33982</v>
      </c>
      <c r="D222">
        <v>13</v>
      </c>
    </row>
    <row r="223" spans="1:4" customFormat="false">
      <c r="A223" s="3" t="s">
        <v>52</v>
      </c>
      <c r="B223" s="6">
        <v>3.4039999999999999</v>
      </c>
      <c r="C223" s="11">
        <v>34176</v>
      </c>
      <c r="D223">
        <v>16</v>
      </c>
    </row>
    <row r="224" spans="1:4" customFormat="false">
      <c r="A224" s="3" t="s">
        <v>53</v>
      </c>
      <c r="B224" s="6">
        <v>2.8479999999999999</v>
      </c>
      <c r="C224" s="11">
        <v>34176</v>
      </c>
      <c r="D224">
        <v>16</v>
      </c>
    </row>
    <row r="225" spans="1:4" customFormat="false">
      <c r="A225" s="3" t="s">
        <v>54</v>
      </c>
      <c r="B225" s="6">
        <v>5.7009999999999996</v>
      </c>
      <c r="C225" s="11">
        <v>34298</v>
      </c>
      <c r="D225">
        <v>13</v>
      </c>
    </row>
    <row r="226" spans="1:4" customFormat="false">
      <c r="A226" s="3" t="s">
        <v>55</v>
      </c>
      <c r="B226" s="6">
        <v>0</v>
      </c>
      <c r="C226"/>
      <c r="D226"/>
    </row>
    <row r="227" spans="1:4" customFormat="false">
      <c r="A227" s="3" t="s">
        <v>56</v>
      </c>
      <c r="B227" s="6">
        <v>0</v>
      </c>
      <c r="C227" s="11"/>
      <c r="D227"/>
    </row>
    <row r="228" spans="1:4" customFormat="false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 customFormat="false">
      <c r="A229" s="3" t="s">
        <v>58</v>
      </c>
      <c r="B229" s="6">
        <v>0.25800000000000001</v>
      </c>
      <c r="C229" s="11">
        <v>34177</v>
      </c>
      <c r="D229">
        <v>15</v>
      </c>
    </row>
    <row r="230" spans="1:4" customFormat="false">
      <c r="A230" s="3" t="s">
        <v>59</v>
      </c>
      <c r="B230" s="6">
        <v>1.4930000000000001</v>
      </c>
      <c r="C230" s="11">
        <v>34197</v>
      </c>
      <c r="D230">
        <v>14</v>
      </c>
    </row>
    <row r="231" spans="1:4" customFormat="false">
      <c r="A231" s="3" t="s">
        <v>60</v>
      </c>
      <c r="B231" s="6">
        <v>4.5460000000000003</v>
      </c>
      <c r="C231" s="11">
        <v>34259</v>
      </c>
      <c r="D231">
        <v>13</v>
      </c>
    </row>
    <row r="232" spans="1:4" customFormat="false">
      <c r="A232" s="3" t="s">
        <v>61</v>
      </c>
      <c r="B232" s="6">
        <v>0.58499999999999996</v>
      </c>
      <c r="C232" s="11">
        <v>34177</v>
      </c>
      <c r="D232">
        <v>14</v>
      </c>
    </row>
    <row r="233" spans="1:4" customFormat="false">
      <c r="A233" s="3" t="s">
        <v>62</v>
      </c>
      <c r="B233" s="6">
        <v>1.8520000000000001</v>
      </c>
      <c r="C233" s="11">
        <v>34214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4</v>
      </c>
      <c r="C251" s="8"/>
      <c r="D251" s="6"/>
    </row>
    <row r="252" spans="1:4" customFormat="false">
      <c r="A252" s="3" t="s">
        <v>190</v>
      </c>
      <c r="B252" s="6" t="s">
        <v>14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64.929000000000002</v>
      </c>
      <c r="C254" s="11">
        <v>34259</v>
      </c>
      <c r="D254">
        <v>15</v>
      </c>
    </row>
    <row r="255" spans="1:4" customFormat="false">
      <c r="A255" s="3" t="s">
        <v>75</v>
      </c>
      <c r="B255" s="97">
        <v>41.811999999999998</v>
      </c>
      <c r="C255" s="11">
        <v>34259</v>
      </c>
      <c r="D255">
        <v>15</v>
      </c>
    </row>
    <row r="256" spans="1:4" customFormat="false">
      <c r="A256" s="3" t="s">
        <v>76</v>
      </c>
      <c r="B256" s="97">
        <v>63.235999999999997</v>
      </c>
      <c r="C256" s="11">
        <v>34259</v>
      </c>
      <c r="D256">
        <v>15</v>
      </c>
    </row>
    <row r="257" spans="1:4" customFormat="false">
      <c r="A257" s="3" t="s">
        <v>77</v>
      </c>
      <c r="B257" s="97">
        <v>35.54</v>
      </c>
      <c r="C257" s="11">
        <v>34214</v>
      </c>
      <c r="D257">
        <v>16</v>
      </c>
    </row>
    <row r="258" spans="1:4" customFormat="false">
      <c r="A258" s="3" t="s">
        <v>38</v>
      </c>
      <c r="B258" s="97">
        <v>48.942999999999998</v>
      </c>
      <c r="C258" s="11">
        <v>34259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4</v>
      </c>
      <c r="D260"/>
    </row>
    <row r="261" spans="1:4" customFormat="false">
      <c r="A261" s="3" t="s">
        <v>190</v>
      </c>
      <c r="B261"/>
      <c r="C261" s="98" t="s">
        <v>14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-15.565</v>
      </c>
      <c r="C263" s="11">
        <v>33973</v>
      </c>
      <c r="D263">
        <v>7</v>
      </c>
    </row>
    <row r="264" spans="1:4" customFormat="false">
      <c r="A264" s="3" t="s">
        <v>75</v>
      </c>
      <c r="B264" s="97">
        <v>-1.647</v>
      </c>
      <c r="C264" s="11">
        <v>33973</v>
      </c>
      <c r="D264">
        <v>8</v>
      </c>
    </row>
    <row r="265" spans="1:4" customFormat="false">
      <c r="A265" s="3" t="s">
        <v>76</v>
      </c>
      <c r="B265" s="97">
        <v>-22.564</v>
      </c>
      <c r="C265" s="11">
        <v>33973</v>
      </c>
      <c r="D265">
        <v>6</v>
      </c>
    </row>
    <row r="266" spans="1:4" customFormat="false">
      <c r="A266" s="3" t="s">
        <v>77</v>
      </c>
      <c r="B266" s="97">
        <v>-19.484000000000002</v>
      </c>
      <c r="C266" s="11">
        <v>33973</v>
      </c>
      <c r="D266">
        <v>6</v>
      </c>
    </row>
    <row r="267" spans="1:4" customFormat="false">
      <c r="A267" s="3" t="s">
        <v>38</v>
      </c>
      <c r="B267" s="97">
        <v>2.7290000000000001</v>
      </c>
      <c r="C267" s="11">
        <v>34006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4</v>
      </c>
      <c r="D269"/>
    </row>
    <row r="270" spans="1:4" customFormat="false">
      <c r="A270" s="3" t="s">
        <v>190</v>
      </c>
      <c r="B270"/>
      <c r="C270" s="98" t="s">
        <v>14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25.126000000000001</v>
      </c>
      <c r="C272"/>
      <c r="D272"/>
    </row>
    <row r="273" spans="1:4" customFormat="false">
      <c r="A273" s="3" t="s">
        <v>75</v>
      </c>
      <c r="B273" s="97">
        <v>25.452999999999999</v>
      </c>
      <c r="C273"/>
      <c r="D273"/>
    </row>
    <row r="274" spans="1:4" customFormat="false">
      <c r="A274" s="3" t="s">
        <v>76</v>
      </c>
      <c r="B274" s="97">
        <v>18.234000000000002</v>
      </c>
      <c r="C274"/>
      <c r="D274"/>
    </row>
    <row r="275" spans="1:4" customFormat="false">
      <c r="A275" s="3" t="s">
        <v>77</v>
      </c>
      <c r="B275" s="97">
        <v>14.14</v>
      </c>
      <c r="C275"/>
      <c r="D275"/>
    </row>
    <row r="276" spans="1:4" customFormat="false">
      <c r="A276" s="3" t="s">
        <v>38</v>
      </c>
      <c r="B276" s="97">
        <v>27.49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4</v>
      </c>
    </row>
    <row r="291" spans="1:2" customFormat="false">
      <c r="A291" s="3" t="s">
        <v>190</v>
      </c>
      <c r="B291" s="6" t="s">
        <v>14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427</v>
      </c>
    </row>
    <row r="295" spans="1:2" customFormat="false">
      <c r="A295" s="3" t="s">
        <v>206</v>
      </c>
      <c r="B295" s="6">
        <v>959</v>
      </c>
    </row>
    <row r="296" spans="1:2" customFormat="false">
      <c r="A296" s="3" t="s">
        <v>207</v>
      </c>
      <c r="B296" s="6">
        <v>1086</v>
      </c>
    </row>
    <row r="297" spans="1:2" customFormat="false">
      <c r="A297" s="3" t="s">
        <v>208</v>
      </c>
      <c r="B297" s="6">
        <v>1456</v>
      </c>
    </row>
    <row r="298" spans="1:2" customFormat="false">
      <c r="A298" s="3" t="s">
        <v>209</v>
      </c>
      <c r="B298" s="6">
        <v>1797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4</v>
      </c>
    </row>
    <row r="310" spans="1:2" customFormat="false">
      <c r="A310" s="3" t="s">
        <v>190</v>
      </c>
      <c r="B310" s="6" t="s">
        <v>14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732</v>
      </c>
    </row>
    <row r="314" spans="1:2" customFormat="false">
      <c r="A314" s="3" t="s">
        <v>212</v>
      </c>
      <c r="B314" s="6">
        <v>946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4</v>
      </c>
    </row>
    <row r="330" spans="1:2" customFormat="false">
      <c r="A330" s="3" t="s">
        <v>190</v>
      </c>
      <c r="B330" s="6" t="s">
        <v>14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599</v>
      </c>
    </row>
    <row r="334" spans="1:2" customFormat="false">
      <c r="A334" s="3" t="s">
        <v>215</v>
      </c>
      <c r="B334" s="6">
        <v>785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4</v>
      </c>
    </row>
    <row r="346" spans="1:2" customFormat="false">
      <c r="A346" s="3" t="s">
        <v>190</v>
      </c>
      <c r="B346" s="6" t="s">
        <v>14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1.6</v>
      </c>
    </row>
    <row r="356" spans="1:2" customFormat="false">
      <c r="A356" s="3">
        <v>8</v>
      </c>
      <c r="B356" s="6">
        <v>13.8</v>
      </c>
    </row>
    <row r="357" spans="1:2" customFormat="false">
      <c r="A357" s="3">
        <v>9</v>
      </c>
      <c r="B357" s="6">
        <v>31.6</v>
      </c>
    </row>
    <row r="358" spans="1:2" customFormat="false">
      <c r="A358" s="3">
        <v>10</v>
      </c>
      <c r="B358" s="6">
        <v>48.3</v>
      </c>
    </row>
    <row r="359" spans="1:2" customFormat="false">
      <c r="A359" s="3">
        <v>11</v>
      </c>
      <c r="B359" s="6">
        <v>61.6</v>
      </c>
    </row>
    <row r="360" spans="1:2" customFormat="false">
      <c r="A360" s="3">
        <v>12</v>
      </c>
      <c r="B360" s="6">
        <v>69.3</v>
      </c>
    </row>
    <row r="361" spans="1:2" customFormat="false">
      <c r="A361" s="3">
        <v>13</v>
      </c>
      <c r="B361" s="6">
        <v>71.7</v>
      </c>
    </row>
    <row r="362" spans="1:2" customFormat="false">
      <c r="A362" s="3">
        <v>14</v>
      </c>
      <c r="B362" s="6">
        <v>68.099999999999994</v>
      </c>
    </row>
    <row r="363" spans="1:2" customFormat="false">
      <c r="A363" s="3">
        <v>15</v>
      </c>
      <c r="B363" s="6">
        <v>58.9</v>
      </c>
    </row>
    <row r="364" spans="1:2" customFormat="false">
      <c r="A364" s="3">
        <v>16</v>
      </c>
      <c r="B364" s="6">
        <v>44.4</v>
      </c>
    </row>
    <row r="365" spans="1:2" customFormat="false">
      <c r="A365" s="3">
        <v>17</v>
      </c>
      <c r="B365" s="6">
        <v>26.9</v>
      </c>
    </row>
    <row r="366" spans="1:2" customFormat="false">
      <c r="A366" s="3">
        <v>18</v>
      </c>
      <c r="B366" s="6">
        <v>8.6999999999999993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4</v>
      </c>
    </row>
    <row r="386" spans="1:2" customFormat="false">
      <c r="A386" s="3" t="s">
        <v>190</v>
      </c>
      <c r="B386" s="6" t="s">
        <v>14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1.6</v>
      </c>
    </row>
    <row r="396" spans="1:2" customFormat="false">
      <c r="A396" s="3">
        <v>8</v>
      </c>
      <c r="B396" s="6">
        <v>13.5</v>
      </c>
    </row>
    <row r="397" spans="1:2" customFormat="false">
      <c r="A397" s="3">
        <v>9</v>
      </c>
      <c r="B397" s="6">
        <v>31</v>
      </c>
    </row>
    <row r="398" spans="1:2" customFormat="false">
      <c r="A398" s="3">
        <v>10</v>
      </c>
      <c r="B398" s="6">
        <v>47.1</v>
      </c>
    </row>
    <row r="399" spans="1:2" customFormat="false">
      <c r="A399" s="3">
        <v>11</v>
      </c>
      <c r="B399" s="6">
        <v>59.7</v>
      </c>
    </row>
    <row r="400" spans="1:2" customFormat="false">
      <c r="A400" s="3">
        <v>12</v>
      </c>
      <c r="B400" s="6">
        <v>67.400000000000006</v>
      </c>
    </row>
    <row r="401" spans="1:2" customFormat="false">
      <c r="A401" s="3">
        <v>13</v>
      </c>
      <c r="B401" s="6">
        <v>70.099999999999994</v>
      </c>
    </row>
    <row r="402" spans="1:2" customFormat="false">
      <c r="A402" s="3">
        <v>14</v>
      </c>
      <c r="B402" s="6">
        <v>67.3</v>
      </c>
    </row>
    <row r="403" spans="1:2" customFormat="false">
      <c r="A403" s="3">
        <v>15</v>
      </c>
      <c r="B403" s="6">
        <v>58.9</v>
      </c>
    </row>
    <row r="404" spans="1:2" customFormat="false">
      <c r="A404" s="3">
        <v>16</v>
      </c>
      <c r="B404" s="6">
        <v>44.9</v>
      </c>
    </row>
    <row r="405" spans="1:2" customFormat="false">
      <c r="A405" s="3">
        <v>17</v>
      </c>
      <c r="B405" s="6">
        <v>27.6</v>
      </c>
    </row>
    <row r="406" spans="1:2" customFormat="false">
      <c r="A406" s="3">
        <v>18</v>
      </c>
      <c r="B406" s="6">
        <v>9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4</v>
      </c>
    </row>
    <row r="426" spans="1:2" customFormat="false">
      <c r="A426" s="3" t="s">
        <v>190</v>
      </c>
      <c r="B426" s="6" t="s">
        <v>14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0.5</v>
      </c>
    </row>
    <row r="434" spans="1:2" customFormat="false">
      <c r="A434" s="3">
        <v>6</v>
      </c>
      <c r="B434" s="6">
        <v>17.899999999999999</v>
      </c>
    </row>
    <row r="435" spans="1:2" customFormat="false">
      <c r="A435" s="3">
        <v>7</v>
      </c>
      <c r="B435" s="6">
        <v>58.6</v>
      </c>
    </row>
    <row r="436" spans="1:2" customFormat="false">
      <c r="A436" s="3">
        <v>8</v>
      </c>
      <c r="B436" s="6">
        <v>100.4</v>
      </c>
    </row>
    <row r="437" spans="1:2" customFormat="false">
      <c r="A437" s="3">
        <v>9</v>
      </c>
      <c r="B437" s="6">
        <v>205.9</v>
      </c>
    </row>
    <row r="438" spans="1:2" customFormat="false">
      <c r="A438" s="3">
        <v>10</v>
      </c>
      <c r="B438" s="6">
        <v>326</v>
      </c>
    </row>
    <row r="439" spans="1:2" customFormat="false">
      <c r="A439" s="3">
        <v>11</v>
      </c>
      <c r="B439" s="6">
        <v>415.1</v>
      </c>
    </row>
    <row r="440" spans="1:2" customFormat="false">
      <c r="A440" s="3">
        <v>12</v>
      </c>
      <c r="B440" s="6">
        <v>454.8</v>
      </c>
    </row>
    <row r="441" spans="1:2" customFormat="false">
      <c r="A441" s="3">
        <v>13</v>
      </c>
      <c r="B441" s="6">
        <v>455.6</v>
      </c>
    </row>
    <row r="442" spans="1:2" customFormat="false">
      <c r="A442" s="3">
        <v>14</v>
      </c>
      <c r="B442" s="6">
        <v>408.6</v>
      </c>
    </row>
    <row r="443" spans="1:2" customFormat="false">
      <c r="A443" s="3">
        <v>15</v>
      </c>
      <c r="B443" s="6">
        <v>321.2</v>
      </c>
    </row>
    <row r="444" spans="1:2" customFormat="false">
      <c r="A444" s="3">
        <v>16</v>
      </c>
      <c r="B444" s="6">
        <v>200.6</v>
      </c>
    </row>
    <row r="445" spans="1:2" customFormat="false">
      <c r="A445" s="3">
        <v>17</v>
      </c>
      <c r="B445" s="6">
        <v>102.3</v>
      </c>
    </row>
    <row r="446" spans="1:2" customFormat="false">
      <c r="A446" s="3">
        <v>18</v>
      </c>
      <c r="B446" s="6">
        <v>78.8</v>
      </c>
    </row>
    <row r="447" spans="1:2" customFormat="false">
      <c r="A447" s="3">
        <v>19</v>
      </c>
      <c r="B447" s="6">
        <v>37.1</v>
      </c>
    </row>
    <row r="448" spans="1:2" customFormat="false">
      <c r="A448" s="3">
        <v>20</v>
      </c>
      <c r="B448" s="6">
        <v>1.1000000000000001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4</v>
      </c>
    </row>
    <row r="466" spans="1:2" customFormat="false">
      <c r="A466" s="3" t="s">
        <v>190</v>
      </c>
      <c r="B466" s="6" t="s">
        <v>14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0.4</v>
      </c>
    </row>
    <row r="474" spans="1:2" customFormat="false">
      <c r="A474" s="3">
        <v>6</v>
      </c>
      <c r="B474" s="6">
        <v>17.899999999999999</v>
      </c>
    </row>
    <row r="475" spans="1:2" customFormat="false">
      <c r="A475" s="3">
        <v>7</v>
      </c>
      <c r="B475" s="6">
        <v>58.5</v>
      </c>
    </row>
    <row r="476" spans="1:2" customFormat="false">
      <c r="A476" s="3">
        <v>8</v>
      </c>
      <c r="B476" s="6">
        <v>91.8</v>
      </c>
    </row>
    <row r="477" spans="1:2" customFormat="false">
      <c r="A477" s="3">
        <v>9</v>
      </c>
      <c r="B477" s="6">
        <v>113.7</v>
      </c>
    </row>
    <row r="478" spans="1:2" customFormat="false">
      <c r="A478" s="3">
        <v>10</v>
      </c>
      <c r="B478" s="6">
        <v>131.19999999999999</v>
      </c>
    </row>
    <row r="479" spans="1:2" customFormat="false">
      <c r="A479" s="3">
        <v>11</v>
      </c>
      <c r="B479" s="6">
        <v>145.69999999999999</v>
      </c>
    </row>
    <row r="480" spans="1:2" customFormat="false">
      <c r="A480" s="3">
        <v>12</v>
      </c>
      <c r="B480" s="6">
        <v>153.80000000000001</v>
      </c>
    </row>
    <row r="481" spans="1:2" customFormat="false">
      <c r="A481" s="3">
        <v>13</v>
      </c>
      <c r="B481" s="6">
        <v>267.7</v>
      </c>
    </row>
    <row r="482" spans="1:2" customFormat="false">
      <c r="A482" s="3">
        <v>14</v>
      </c>
      <c r="B482" s="6">
        <v>464.8</v>
      </c>
    </row>
    <row r="483" spans="1:2" customFormat="false">
      <c r="A483" s="3">
        <v>15</v>
      </c>
      <c r="B483" s="6">
        <v>635.1</v>
      </c>
    </row>
    <row r="484" spans="1:2" customFormat="false">
      <c r="A484" s="3">
        <v>16</v>
      </c>
      <c r="B484" s="6">
        <v>738.3</v>
      </c>
    </row>
    <row r="485" spans="1:2" customFormat="false">
      <c r="A485" s="3">
        <v>17</v>
      </c>
      <c r="B485" s="6">
        <v>623.9</v>
      </c>
    </row>
    <row r="486" spans="1:2" customFormat="false">
      <c r="A486" s="3">
        <v>18</v>
      </c>
      <c r="B486" s="6">
        <v>296.89999999999998</v>
      </c>
    </row>
    <row r="487" spans="1:2" customFormat="false">
      <c r="A487" s="3">
        <v>19</v>
      </c>
      <c r="B487" s="6">
        <v>68.8</v>
      </c>
    </row>
    <row r="488" spans="1:2" customFormat="false">
      <c r="A488" s="3">
        <v>20</v>
      </c>
      <c r="B488" s="6">
        <v>1.6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4</v>
      </c>
    </row>
    <row r="505" spans="1:2" customFormat="false">
      <c r="A505" s="3" t="s">
        <v>190</v>
      </c>
      <c r="B505" s="6" t="s">
        <v>14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-8.8800000000000008</v>
      </c>
    </row>
    <row r="509" spans="1:2" customFormat="false">
      <c r="A509" s="3">
        <v>2</v>
      </c>
      <c r="B509" s="6">
        <v>-10.48</v>
      </c>
    </row>
    <row r="510" spans="1:2" customFormat="false">
      <c r="A510" s="3">
        <v>3</v>
      </c>
      <c r="B510" s="6">
        <v>-11.76</v>
      </c>
    </row>
    <row r="511" spans="1:2" customFormat="false">
      <c r="A511" s="3">
        <v>4</v>
      </c>
      <c r="B511" s="6">
        <v>-12.75</v>
      </c>
    </row>
    <row r="512" spans="1:2" customFormat="false">
      <c r="A512" s="3">
        <v>5</v>
      </c>
      <c r="B512" s="6">
        <v>-13.69</v>
      </c>
    </row>
    <row r="513" spans="1:2" customFormat="false">
      <c r="A513" s="3">
        <v>6</v>
      </c>
      <c r="B513" s="6">
        <v>-14.49</v>
      </c>
    </row>
    <row r="514" spans="1:2" customFormat="false">
      <c r="A514" s="3">
        <v>7</v>
      </c>
      <c r="B514" s="6">
        <v>-15.15</v>
      </c>
    </row>
    <row r="515" spans="1:2" customFormat="false">
      <c r="A515" s="3">
        <v>8</v>
      </c>
      <c r="B515" s="6">
        <v>-15.63</v>
      </c>
    </row>
    <row r="516" spans="1:2" customFormat="false">
      <c r="A516" s="3">
        <v>9</v>
      </c>
      <c r="B516" s="6">
        <v>-14.63</v>
      </c>
    </row>
    <row r="517" spans="1:2" customFormat="false">
      <c r="A517" s="3">
        <v>10</v>
      </c>
      <c r="B517" s="6">
        <v>-10.029999999999999</v>
      </c>
    </row>
    <row r="518" spans="1:2" customFormat="false">
      <c r="A518" s="3">
        <v>11</v>
      </c>
      <c r="B518" s="6">
        <v>-2.2000000000000002</v>
      </c>
    </row>
    <row r="519" spans="1:2" customFormat="false">
      <c r="A519" s="3">
        <v>12</v>
      </c>
      <c r="B519" s="6">
        <v>8.84</v>
      </c>
    </row>
    <row r="520" spans="1:2" customFormat="false">
      <c r="A520" s="3">
        <v>13</v>
      </c>
      <c r="B520" s="6">
        <v>18.96</v>
      </c>
    </row>
    <row r="521" spans="1:2" customFormat="false">
      <c r="A521" s="3">
        <v>14</v>
      </c>
      <c r="B521" s="6">
        <v>27.19</v>
      </c>
    </row>
    <row r="522" spans="1:2" customFormat="false">
      <c r="A522" s="3">
        <v>15</v>
      </c>
      <c r="B522" s="6">
        <v>33.22</v>
      </c>
    </row>
    <row r="523" spans="1:2" customFormat="false">
      <c r="A523" s="3">
        <v>16</v>
      </c>
      <c r="B523" s="6">
        <v>35.51</v>
      </c>
    </row>
    <row r="524" spans="1:2" customFormat="false">
      <c r="A524" s="3">
        <v>17</v>
      </c>
      <c r="B524" s="6">
        <v>31.46</v>
      </c>
    </row>
    <row r="525" spans="1:2" customFormat="false">
      <c r="A525" s="3">
        <v>18</v>
      </c>
      <c r="B525" s="6">
        <v>23.99</v>
      </c>
    </row>
    <row r="526" spans="1:2" customFormat="false">
      <c r="A526" s="3">
        <v>19</v>
      </c>
      <c r="B526" s="6">
        <v>18.079999999999998</v>
      </c>
    </row>
    <row r="527" spans="1:2" customFormat="false">
      <c r="A527" s="3">
        <v>20</v>
      </c>
      <c r="B527" s="6">
        <v>13.02</v>
      </c>
    </row>
    <row r="528" spans="1:2" customFormat="false">
      <c r="A528" s="3">
        <v>21</v>
      </c>
      <c r="B528" s="6">
        <v>8.8699999999999992</v>
      </c>
    </row>
    <row r="529" spans="1:2" customFormat="false">
      <c r="A529" s="3">
        <v>22</v>
      </c>
      <c r="B529" s="6">
        <v>5.12</v>
      </c>
    </row>
    <row r="530" spans="1:2" customFormat="false">
      <c r="A530" s="3">
        <v>23</v>
      </c>
      <c r="B530" s="6">
        <v>2.0299999999999998</v>
      </c>
    </row>
    <row r="531" spans="1:2" customFormat="false">
      <c r="A531" s="3">
        <v>24</v>
      </c>
      <c r="B531" s="6">
        <v>-1.03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4</v>
      </c>
    </row>
    <row r="545" spans="1:2" customFormat="false">
      <c r="A545" s="3" t="s">
        <v>190</v>
      </c>
      <c r="B545" s="6" t="s">
        <v>14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1.61</v>
      </c>
    </row>
    <row r="549" spans="1:2" customFormat="false">
      <c r="A549" s="3">
        <v>2</v>
      </c>
      <c r="B549" s="6">
        <v>0.93</v>
      </c>
    </row>
    <row r="550" spans="1:2" customFormat="false">
      <c r="A550" s="3">
        <v>3</v>
      </c>
      <c r="B550" s="6">
        <v>0.49</v>
      </c>
    </row>
    <row r="551" spans="1:2" customFormat="false">
      <c r="A551" s="3">
        <v>4</v>
      </c>
      <c r="B551" s="6">
        <v>7.0000000000000007E-2</v>
      </c>
    </row>
    <row r="552" spans="1:2" customFormat="false">
      <c r="A552" s="3">
        <v>5</v>
      </c>
      <c r="B552" s="6">
        <v>-0.41</v>
      </c>
    </row>
    <row r="553" spans="1:2" customFormat="false">
      <c r="A553" s="3">
        <v>6</v>
      </c>
      <c r="B553" s="6">
        <v>-0.87</v>
      </c>
    </row>
    <row r="554" spans="1:2" customFormat="false">
      <c r="A554" s="3">
        <v>7</v>
      </c>
      <c r="B554" s="6">
        <v>-1.27</v>
      </c>
    </row>
    <row r="555" spans="1:2" customFormat="false">
      <c r="A555" s="3">
        <v>8</v>
      </c>
      <c r="B555" s="6">
        <v>-1.64</v>
      </c>
    </row>
    <row r="556" spans="1:2" customFormat="false">
      <c r="A556" s="3">
        <v>9</v>
      </c>
      <c r="B556" s="6">
        <v>-1.54</v>
      </c>
    </row>
    <row r="557" spans="1:2" customFormat="false">
      <c r="A557" s="3">
        <v>10</v>
      </c>
      <c r="B557" s="6">
        <v>-0.4</v>
      </c>
    </row>
    <row r="558" spans="1:2" customFormat="false">
      <c r="A558" s="3">
        <v>11</v>
      </c>
      <c r="B558" s="6">
        <v>1.59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6.72</v>
      </c>
    </row>
    <row r="561" spans="1:2" customFormat="false">
      <c r="A561" s="3">
        <v>14</v>
      </c>
      <c r="B561" s="6">
        <v>8.66</v>
      </c>
    </row>
    <row r="562" spans="1:2" customFormat="false">
      <c r="A562" s="3">
        <v>15</v>
      </c>
      <c r="B562" s="6">
        <v>10.02</v>
      </c>
    </row>
    <row r="563" spans="1:2" customFormat="false">
      <c r="A563" s="3">
        <v>16</v>
      </c>
      <c r="B563" s="6">
        <v>10.4</v>
      </c>
    </row>
    <row r="564" spans="1:2" customFormat="false">
      <c r="A564" s="3">
        <v>17</v>
      </c>
      <c r="B564" s="6">
        <v>9.41</v>
      </c>
    </row>
    <row r="565" spans="1:2" customFormat="false">
      <c r="A565" s="3">
        <v>18</v>
      </c>
      <c r="B565" s="6">
        <v>7.66</v>
      </c>
    </row>
    <row r="566" spans="1:2" customFormat="false">
      <c r="A566" s="3">
        <v>19</v>
      </c>
      <c r="B566" s="6">
        <v>6.74</v>
      </c>
    </row>
    <row r="567" spans="1:2" customFormat="false">
      <c r="A567" s="3">
        <v>20</v>
      </c>
      <c r="B567" s="6">
        <v>6</v>
      </c>
    </row>
    <row r="568" spans="1:2" customFormat="false">
      <c r="A568" s="3">
        <v>21</v>
      </c>
      <c r="B568" s="6">
        <v>5.41</v>
      </c>
    </row>
    <row r="569" spans="1:2" customFormat="false">
      <c r="A569" s="3">
        <v>22</v>
      </c>
      <c r="B569" s="6">
        <v>4.74</v>
      </c>
    </row>
    <row r="570" spans="1:2" customFormat="false">
      <c r="A570" s="3">
        <v>23</v>
      </c>
      <c r="B570" s="6">
        <v>4.2</v>
      </c>
    </row>
    <row r="571" spans="1:2" customFormat="false">
      <c r="A571" s="3">
        <v>24</v>
      </c>
      <c r="B571" s="6">
        <v>3.66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4</v>
      </c>
    </row>
    <row r="585" spans="1:2" customFormat="false">
      <c r="A585" s="3" t="s">
        <v>190</v>
      </c>
      <c r="B585" s="6" t="s">
        <v>14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22.58</v>
      </c>
    </row>
    <row r="589" spans="1:2" customFormat="false">
      <c r="A589" s="3">
        <v>2</v>
      </c>
      <c r="B589" s="6">
        <v>21.15</v>
      </c>
    </row>
    <row r="590" spans="1:2" customFormat="false">
      <c r="A590" s="3">
        <v>3</v>
      </c>
      <c r="B590" s="6">
        <v>20.23</v>
      </c>
    </row>
    <row r="591" spans="1:2" customFormat="false">
      <c r="A591" s="3">
        <v>4</v>
      </c>
      <c r="B591" s="6">
        <v>19.45</v>
      </c>
    </row>
    <row r="592" spans="1:2" customFormat="false">
      <c r="A592" s="3">
        <v>5</v>
      </c>
      <c r="B592" s="6">
        <v>18.95</v>
      </c>
    </row>
    <row r="593" spans="1:2" customFormat="false">
      <c r="A593" s="3">
        <v>6</v>
      </c>
      <c r="B593" s="6">
        <v>19.239999999999998</v>
      </c>
    </row>
    <row r="594" spans="1:2" customFormat="false">
      <c r="A594" s="3">
        <v>7</v>
      </c>
      <c r="B594" s="6">
        <v>21.16</v>
      </c>
    </row>
    <row r="595" spans="1:2" customFormat="false">
      <c r="A595" s="3">
        <v>8</v>
      </c>
      <c r="B595" s="6">
        <v>23.56</v>
      </c>
    </row>
    <row r="596" spans="1:2" customFormat="false">
      <c r="A596" s="3">
        <v>9</v>
      </c>
      <c r="B596" s="6">
        <v>25.67</v>
      </c>
    </row>
    <row r="597" spans="1:2" customFormat="false">
      <c r="A597" s="3">
        <v>10</v>
      </c>
      <c r="B597" s="6">
        <v>28.91</v>
      </c>
    </row>
    <row r="598" spans="1:2" customFormat="false">
      <c r="A598" s="3">
        <v>11</v>
      </c>
      <c r="B598" s="6">
        <v>32.799999999999997</v>
      </c>
    </row>
    <row r="599" spans="1:2" customFormat="false">
      <c r="A599" s="3">
        <v>12</v>
      </c>
      <c r="B599" s="6">
        <v>37.49</v>
      </c>
    </row>
    <row r="600" spans="1:2" customFormat="false">
      <c r="A600" s="3">
        <v>13</v>
      </c>
      <c r="B600" s="6">
        <v>41.94</v>
      </c>
    </row>
    <row r="601" spans="1:2" customFormat="false">
      <c r="A601" s="3">
        <v>14</v>
      </c>
      <c r="B601" s="6">
        <v>45.43</v>
      </c>
    </row>
    <row r="602" spans="1:2" customFormat="false">
      <c r="A602" s="3">
        <v>15</v>
      </c>
      <c r="B602" s="6">
        <v>47.41</v>
      </c>
    </row>
    <row r="603" spans="1:2" customFormat="false">
      <c r="A603" s="3">
        <v>16</v>
      </c>
      <c r="B603" s="6">
        <v>47.84</v>
      </c>
    </row>
    <row r="604" spans="1:2" customFormat="false">
      <c r="A604" s="3">
        <v>17</v>
      </c>
      <c r="B604" s="6">
        <v>47.01</v>
      </c>
    </row>
    <row r="605" spans="1:2" customFormat="false">
      <c r="A605" s="3">
        <v>18</v>
      </c>
      <c r="B605" s="6">
        <v>45.53</v>
      </c>
    </row>
    <row r="606" spans="1:2" customFormat="false">
      <c r="A606" s="3">
        <v>19</v>
      </c>
      <c r="B606" s="6">
        <v>37.369999999999997</v>
      </c>
    </row>
    <row r="607" spans="1:2" customFormat="false">
      <c r="A607" s="3">
        <v>20</v>
      </c>
      <c r="B607" s="6">
        <v>31.57</v>
      </c>
    </row>
    <row r="608" spans="1:2" customFormat="false">
      <c r="A608" s="3">
        <v>21</v>
      </c>
      <c r="B608" s="6">
        <v>29.05</v>
      </c>
    </row>
    <row r="609" spans="1:2" customFormat="false">
      <c r="A609" s="3">
        <v>22</v>
      </c>
      <c r="B609" s="6">
        <v>26.92</v>
      </c>
    </row>
    <row r="610" spans="1:2" customFormat="false">
      <c r="A610" s="3">
        <v>23</v>
      </c>
      <c r="B610" s="6">
        <v>25.52</v>
      </c>
    </row>
    <row r="611" spans="1:2" customFormat="false">
      <c r="A611" s="3">
        <v>24</v>
      </c>
      <c r="B611" s="6">
        <v>23.84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4</v>
      </c>
    </row>
    <row r="625" spans="1:2" customFormat="false">
      <c r="A625" s="3" t="s">
        <v>190</v>
      </c>
      <c r="B625" s="6" t="s">
        <v>14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24.36</v>
      </c>
    </row>
    <row r="629" spans="1:2" customFormat="false">
      <c r="A629" s="3">
        <v>2</v>
      </c>
      <c r="B629" s="6">
        <v>23.46</v>
      </c>
    </row>
    <row r="630" spans="1:2" customFormat="false">
      <c r="A630" s="3">
        <v>3</v>
      </c>
      <c r="B630" s="6">
        <v>22.86</v>
      </c>
    </row>
    <row r="631" spans="1:2" customFormat="false">
      <c r="A631" s="3">
        <v>4</v>
      </c>
      <c r="B631" s="6">
        <v>22.27</v>
      </c>
    </row>
    <row r="632" spans="1:2" customFormat="false">
      <c r="A632" s="3">
        <v>5</v>
      </c>
      <c r="B632" s="6">
        <v>21.86</v>
      </c>
    </row>
    <row r="633" spans="1:2" customFormat="false">
      <c r="A633" s="3">
        <v>6</v>
      </c>
      <c r="B633" s="6">
        <v>22.01</v>
      </c>
    </row>
    <row r="634" spans="1:2" customFormat="false">
      <c r="A634" s="3">
        <v>7</v>
      </c>
      <c r="B634" s="6">
        <v>23.32</v>
      </c>
    </row>
    <row r="635" spans="1:2" customFormat="false">
      <c r="A635" s="3">
        <v>8</v>
      </c>
      <c r="B635" s="6">
        <v>25.62</v>
      </c>
    </row>
    <row r="636" spans="1:2" customFormat="false">
      <c r="A636" s="3">
        <v>9</v>
      </c>
      <c r="B636" s="6">
        <v>27.59</v>
      </c>
    </row>
    <row r="637" spans="1:2" customFormat="false">
      <c r="A637" s="3">
        <v>10</v>
      </c>
      <c r="B637" s="6">
        <v>28.82</v>
      </c>
    </row>
    <row r="638" spans="1:2" customFormat="false">
      <c r="A638" s="3">
        <v>11</v>
      </c>
      <c r="B638" s="6">
        <v>29.84</v>
      </c>
    </row>
    <row r="639" spans="1:2" customFormat="false">
      <c r="A639" s="3">
        <v>12</v>
      </c>
      <c r="B639" s="6">
        <v>30.98</v>
      </c>
    </row>
    <row r="640" spans="1:2" customFormat="false">
      <c r="A640" s="3">
        <v>13</v>
      </c>
      <c r="B640" s="6">
        <v>32.08</v>
      </c>
    </row>
    <row r="641" spans="1:2" customFormat="false">
      <c r="A641" s="3">
        <v>14</v>
      </c>
      <c r="B641" s="6">
        <v>32.85</v>
      </c>
    </row>
    <row r="642" spans="1:2" customFormat="false">
      <c r="A642" s="3">
        <v>15</v>
      </c>
      <c r="B642" s="6">
        <v>33.33</v>
      </c>
    </row>
    <row r="643" spans="1:2" customFormat="false">
      <c r="A643" s="3">
        <v>16</v>
      </c>
      <c r="B643" s="6">
        <v>33.549999999999997</v>
      </c>
    </row>
    <row r="644" spans="1:2" customFormat="false">
      <c r="A644" s="3">
        <v>17</v>
      </c>
      <c r="B644" s="6">
        <v>33.44</v>
      </c>
    </row>
    <row r="645" spans="1:2" customFormat="false">
      <c r="A645" s="3">
        <v>18</v>
      </c>
      <c r="B645" s="6">
        <v>33.229999999999997</v>
      </c>
    </row>
    <row r="646" spans="1:2" customFormat="false">
      <c r="A646" s="3">
        <v>19</v>
      </c>
      <c r="B646" s="6">
        <v>30.92</v>
      </c>
    </row>
    <row r="647" spans="1:2" customFormat="false">
      <c r="A647" s="3">
        <v>20</v>
      </c>
      <c r="B647" s="6">
        <v>29.17</v>
      </c>
    </row>
    <row r="648" spans="1:2" customFormat="false">
      <c r="A648" s="3">
        <v>21</v>
      </c>
      <c r="B648" s="6">
        <v>28.31</v>
      </c>
    </row>
    <row r="649" spans="1:2" customFormat="false">
      <c r="A649" s="3">
        <v>22</v>
      </c>
      <c r="B649" s="6">
        <v>27.27</v>
      </c>
    </row>
    <row r="650" spans="1:2" customFormat="false">
      <c r="A650" s="3">
        <v>23</v>
      </c>
      <c r="B650" s="6">
        <v>26.62</v>
      </c>
    </row>
    <row r="651" spans="1:2" customFormat="false">
      <c r="A651" s="3">
        <v>24</v>
      </c>
      <c r="B651" s="6">
        <v>25.54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4</v>
      </c>
    </row>
    <row r="665" spans="1:2" customFormat="false">
      <c r="A665" s="3" t="s">
        <v>190</v>
      </c>
      <c r="B665" s="6" t="s">
        <v>14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3.25</v>
      </c>
    </row>
    <row r="669" spans="1:2" customFormat="false">
      <c r="A669" s="3">
        <v>2</v>
      </c>
      <c r="B669" s="6">
        <v>3.4089999999999998</v>
      </c>
    </row>
    <row r="670" spans="1:2" customFormat="false">
      <c r="A670" s="3">
        <v>3</v>
      </c>
      <c r="B670" s="6">
        <v>3.3919999999999999</v>
      </c>
    </row>
    <row r="671" spans="1:2" customFormat="false">
      <c r="A671" s="3">
        <v>4</v>
      </c>
      <c r="B671" s="6">
        <v>3.3809999999999998</v>
      </c>
    </row>
    <row r="672" spans="1:2" customFormat="false">
      <c r="A672" s="3">
        <v>5</v>
      </c>
      <c r="B672" s="6">
        <v>3.4169999999999998</v>
      </c>
    </row>
    <row r="673" spans="1:2" customFormat="false">
      <c r="A673" s="3">
        <v>6</v>
      </c>
      <c r="B673" s="6">
        <v>3.4319999999999999</v>
      </c>
    </row>
    <row r="674" spans="1:2" customFormat="false">
      <c r="A674" s="3">
        <v>7</v>
      </c>
      <c r="B674" s="6">
        <v>3.4209999999999998</v>
      </c>
    </row>
    <row r="675" spans="1:2" customFormat="false">
      <c r="A675" s="3">
        <v>8</v>
      </c>
      <c r="B675" s="6">
        <v>3.3370000000000002</v>
      </c>
    </row>
    <row r="676" spans="1:2" customFormat="false">
      <c r="A676" s="3">
        <v>9</v>
      </c>
      <c r="B676" s="6">
        <v>2.7669999999999999</v>
      </c>
    </row>
    <row r="677" spans="1:2" customFormat="false">
      <c r="A677" s="3">
        <v>10</v>
      </c>
      <c r="B677" s="6">
        <v>1.4970000000000001</v>
      </c>
    </row>
    <row r="678" spans="1:2" customFormat="false">
      <c r="A678" s="3">
        <v>11</v>
      </c>
      <c r="B678" s="6">
        <v>0.151</v>
      </c>
    </row>
    <row r="679" spans="1:2" customFormat="false">
      <c r="A679" s="3">
        <v>12</v>
      </c>
      <c r="B679" s="6">
        <v>-0.77100000000000002</v>
      </c>
    </row>
    <row r="680" spans="1:2" customFormat="false">
      <c r="A680" s="3">
        <v>13</v>
      </c>
      <c r="B680" s="6">
        <v>-2.66</v>
      </c>
    </row>
    <row r="681" spans="1:2" customFormat="false">
      <c r="A681" s="3">
        <v>14</v>
      </c>
      <c r="B681" s="6">
        <v>-3.5750000000000002</v>
      </c>
    </row>
    <row r="682" spans="1:2" customFormat="false">
      <c r="A682" s="3">
        <v>15</v>
      </c>
      <c r="B682" s="6">
        <v>-3.5270000000000001</v>
      </c>
    </row>
    <row r="683" spans="1:2" customFormat="false">
      <c r="A683" s="3">
        <v>16</v>
      </c>
      <c r="B683" s="6">
        <v>-2.4350000000000001</v>
      </c>
    </row>
    <row r="684" spans="1:2" customFormat="false">
      <c r="A684" s="3">
        <v>17</v>
      </c>
      <c r="B684" s="6">
        <v>-0.35599999999999998</v>
      </c>
    </row>
    <row r="685" spans="1:2" customFormat="false">
      <c r="A685" s="3">
        <v>18</v>
      </c>
      <c r="B685" s="6">
        <v>0.24299999999999999</v>
      </c>
    </row>
    <row r="686" spans="1:2" customFormat="false">
      <c r="A686" s="3">
        <v>19</v>
      </c>
      <c r="B686" s="6">
        <v>1.53</v>
      </c>
    </row>
    <row r="687" spans="1:2" customFormat="false">
      <c r="A687" s="3">
        <v>20</v>
      </c>
      <c r="B687" s="6">
        <v>2.3210000000000002</v>
      </c>
    </row>
    <row r="688" spans="1:2" customFormat="false">
      <c r="A688" s="3">
        <v>21</v>
      </c>
      <c r="B688" s="6">
        <v>2.641</v>
      </c>
    </row>
    <row r="689" spans="1:2" customFormat="false">
      <c r="A689" s="3">
        <v>22</v>
      </c>
      <c r="B689" s="6">
        <v>2.899</v>
      </c>
    </row>
    <row r="690" spans="1:2" customFormat="false">
      <c r="A690" s="3">
        <v>23</v>
      </c>
      <c r="B690" s="6">
        <v>3.0169999999999999</v>
      </c>
    </row>
    <row r="691" spans="1:2" customFormat="false">
      <c r="A691" s="3">
        <v>24</v>
      </c>
      <c r="B691" s="6">
        <v>3.008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4</v>
      </c>
    </row>
    <row r="705" spans="1:2" customFormat="false">
      <c r="A705" s="3" t="s">
        <v>190</v>
      </c>
      <c r="B705" s="6" t="s">
        <v>14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2.4409999999999998</v>
      </c>
    </row>
    <row r="709" spans="1:2" customFormat="false">
      <c r="A709" s="3">
        <v>2</v>
      </c>
      <c r="B709" s="6">
        <v>2.6059999999999999</v>
      </c>
    </row>
    <row r="710" spans="1:2" customFormat="false">
      <c r="A710" s="3">
        <v>3</v>
      </c>
      <c r="B710" s="6">
        <v>2.6230000000000002</v>
      </c>
    </row>
    <row r="711" spans="1:2" customFormat="false">
      <c r="A711" s="3">
        <v>4</v>
      </c>
      <c r="B711" s="6">
        <v>2.6669999999999998</v>
      </c>
    </row>
    <row r="712" spans="1:2" customFormat="false">
      <c r="A712" s="3">
        <v>5</v>
      </c>
      <c r="B712" s="6">
        <v>2.7440000000000002</v>
      </c>
    </row>
    <row r="713" spans="1:2" customFormat="false">
      <c r="A713" s="3">
        <v>6</v>
      </c>
      <c r="B713" s="6">
        <v>2.8</v>
      </c>
    </row>
    <row r="714" spans="1:2" customFormat="false">
      <c r="A714" s="3">
        <v>7</v>
      </c>
      <c r="B714" s="6">
        <v>2.8340000000000001</v>
      </c>
    </row>
    <row r="715" spans="1:2" customFormat="false">
      <c r="A715" s="3">
        <v>8</v>
      </c>
      <c r="B715" s="6">
        <v>2.8370000000000002</v>
      </c>
    </row>
    <row r="716" spans="1:2" customFormat="false">
      <c r="A716" s="3">
        <v>9</v>
      </c>
      <c r="B716" s="6">
        <v>2.641</v>
      </c>
    </row>
    <row r="717" spans="1:2" customFormat="false">
      <c r="A717" s="3">
        <v>10</v>
      </c>
      <c r="B717" s="6">
        <v>2.12</v>
      </c>
    </row>
    <row r="718" spans="1:2" customFormat="false">
      <c r="A718" s="3">
        <v>11</v>
      </c>
      <c r="B718" s="6">
        <v>1.502</v>
      </c>
    </row>
    <row r="719" spans="1:2" customFormat="false">
      <c r="A719" s="3">
        <v>12</v>
      </c>
      <c r="B719" s="6">
        <v>0.67600000000000005</v>
      </c>
    </row>
    <row r="720" spans="1:2" customFormat="false">
      <c r="A720" s="3">
        <v>13</v>
      </c>
      <c r="B720" s="6">
        <v>7.3999999999999996E-2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2.7E-2</v>
      </c>
    </row>
    <row r="725" spans="1:2" customFormat="false">
      <c r="A725" s="3">
        <v>18</v>
      </c>
      <c r="B725" s="6">
        <v>0.41299999999999998</v>
      </c>
    </row>
    <row r="726" spans="1:2" customFormat="false">
      <c r="A726" s="3">
        <v>19</v>
      </c>
      <c r="B726" s="6">
        <v>0.80400000000000005</v>
      </c>
    </row>
    <row r="727" spans="1:2" customFormat="false">
      <c r="A727" s="3">
        <v>20</v>
      </c>
      <c r="B727" s="6">
        <v>1.0680000000000001</v>
      </c>
    </row>
    <row r="728" spans="1:2" customFormat="false">
      <c r="A728" s="3">
        <v>21</v>
      </c>
      <c r="B728" s="6">
        <v>1.2689999999999999</v>
      </c>
    </row>
    <row r="729" spans="1:2" customFormat="false">
      <c r="A729" s="3">
        <v>22</v>
      </c>
      <c r="B729" s="6">
        <v>1.502</v>
      </c>
    </row>
    <row r="730" spans="1:2" customFormat="false">
      <c r="A730" s="3">
        <v>23</v>
      </c>
      <c r="B730" s="6">
        <v>1.6579999999999999</v>
      </c>
    </row>
    <row r="731" spans="1:2" customFormat="false">
      <c r="A731" s="3">
        <v>24</v>
      </c>
      <c r="B731" s="6">
        <v>1.7490000000000001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4</v>
      </c>
    </row>
    <row r="746" spans="1:2" customFormat="false">
      <c r="A746" s="3" t="s">
        <v>190</v>
      </c>
      <c r="B746" s="6" t="s">
        <v>14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0</v>
      </c>
    </row>
    <row r="796" spans="1:2" customFormat="false">
      <c r="A796" s="3">
        <v>-3</v>
      </c>
      <c r="B796" s="6">
        <v>0</v>
      </c>
    </row>
    <row r="797" spans="1:2" customFormat="false">
      <c r="A797" s="3">
        <v>-2</v>
      </c>
      <c r="B797" s="6">
        <v>3</v>
      </c>
    </row>
    <row r="798" spans="1:2" customFormat="false">
      <c r="A798" s="3">
        <v>-1</v>
      </c>
      <c r="B798" s="6">
        <v>3</v>
      </c>
    </row>
    <row r="799" spans="1:2" customFormat="false">
      <c r="A799" s="3">
        <v>0</v>
      </c>
      <c r="B799" s="6">
        <v>8</v>
      </c>
    </row>
    <row r="800" spans="1:2" customFormat="false">
      <c r="A800" s="3">
        <v>1</v>
      </c>
      <c r="B800" s="6">
        <v>6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17</v>
      </c>
    </row>
    <row r="804" spans="1:2" customFormat="false">
      <c r="A804" s="3">
        <v>5</v>
      </c>
      <c r="B804" s="6">
        <v>18</v>
      </c>
    </row>
    <row r="805" spans="1:2" customFormat="false">
      <c r="A805" s="3">
        <v>6</v>
      </c>
      <c r="B805" s="6">
        <v>22</v>
      </c>
    </row>
    <row r="806" spans="1:2" customFormat="false">
      <c r="A806" s="3">
        <v>7</v>
      </c>
      <c r="B806" s="6">
        <v>31</v>
      </c>
    </row>
    <row r="807" spans="1:2" customFormat="false">
      <c r="A807" s="3">
        <v>8</v>
      </c>
      <c r="B807" s="6">
        <v>30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51</v>
      </c>
    </row>
    <row r="810" spans="1:2" customFormat="false">
      <c r="A810" s="3">
        <v>11</v>
      </c>
      <c r="B810" s="6">
        <v>67</v>
      </c>
    </row>
    <row r="811" spans="1:2" customFormat="false">
      <c r="A811" s="3">
        <v>12</v>
      </c>
      <c r="B811" s="6">
        <v>90</v>
      </c>
    </row>
    <row r="812" spans="1:2" customFormat="false">
      <c r="A812" s="3">
        <v>13</v>
      </c>
      <c r="B812" s="6">
        <v>115</v>
      </c>
    </row>
    <row r="813" spans="1:2" customFormat="false">
      <c r="A813" s="3">
        <v>14</v>
      </c>
      <c r="B813" s="6">
        <v>156</v>
      </c>
    </row>
    <row r="814" spans="1:2" customFormat="false">
      <c r="A814" s="3">
        <v>15</v>
      </c>
      <c r="B814" s="6">
        <v>172</v>
      </c>
    </row>
    <row r="815" spans="1:2" customFormat="false">
      <c r="A815" s="3">
        <v>16</v>
      </c>
      <c r="B815" s="6">
        <v>215</v>
      </c>
    </row>
    <row r="816" spans="1:2" customFormat="false">
      <c r="A816" s="3">
        <v>17</v>
      </c>
      <c r="B816" s="6">
        <v>244</v>
      </c>
    </row>
    <row r="817" spans="1:2" customFormat="false">
      <c r="A817" s="3">
        <v>18</v>
      </c>
      <c r="B817" s="6">
        <v>293</v>
      </c>
    </row>
    <row r="818" spans="1:2" customFormat="false">
      <c r="A818" s="3">
        <v>19</v>
      </c>
      <c r="B818" s="6">
        <v>338</v>
      </c>
    </row>
    <row r="819" spans="1:2" customFormat="false">
      <c r="A819" s="3">
        <v>20</v>
      </c>
      <c r="B819" s="6">
        <v>387</v>
      </c>
    </row>
    <row r="820" spans="1:2" customFormat="false">
      <c r="A820" s="3">
        <v>21</v>
      </c>
      <c r="B820" s="6">
        <v>398</v>
      </c>
    </row>
    <row r="821" spans="1:2" customFormat="false">
      <c r="A821" s="3">
        <v>22</v>
      </c>
      <c r="B821" s="6">
        <v>385</v>
      </c>
    </row>
    <row r="822" spans="1:2" customFormat="false">
      <c r="A822" s="3">
        <v>23</v>
      </c>
      <c r="B822" s="6">
        <v>396</v>
      </c>
    </row>
    <row r="823" spans="1:2" customFormat="false">
      <c r="A823" s="3">
        <v>24</v>
      </c>
      <c r="B823" s="6">
        <v>380</v>
      </c>
    </row>
    <row r="824" spans="1:2" customFormat="false">
      <c r="A824" s="3">
        <v>25</v>
      </c>
      <c r="B824" s="6">
        <v>417</v>
      </c>
    </row>
    <row r="825" spans="1:2" customFormat="false">
      <c r="A825" s="3">
        <v>26</v>
      </c>
      <c r="B825" s="6">
        <v>455</v>
      </c>
    </row>
    <row r="826" spans="1:2" customFormat="false">
      <c r="A826" s="3">
        <v>27</v>
      </c>
      <c r="B826" s="6">
        <v>459</v>
      </c>
    </row>
    <row r="827" spans="1:2" customFormat="false">
      <c r="A827" s="3">
        <v>28</v>
      </c>
      <c r="B827" s="6">
        <v>445</v>
      </c>
    </row>
    <row r="828" spans="1:2" customFormat="false">
      <c r="A828" s="3">
        <v>29</v>
      </c>
      <c r="B828" s="6">
        <v>459</v>
      </c>
    </row>
    <row r="829" spans="1:2" customFormat="false">
      <c r="A829" s="3">
        <v>30</v>
      </c>
      <c r="B829" s="6">
        <v>415</v>
      </c>
    </row>
    <row r="830" spans="1:2" customFormat="false">
      <c r="A830" s="3">
        <v>31</v>
      </c>
      <c r="B830" s="6">
        <v>406</v>
      </c>
    </row>
    <row r="831" spans="1:2" customFormat="false">
      <c r="A831" s="3">
        <v>32</v>
      </c>
      <c r="B831" s="6">
        <v>369</v>
      </c>
    </row>
    <row r="832" spans="1:2" customFormat="false">
      <c r="A832" s="3">
        <v>33</v>
      </c>
      <c r="B832" s="6">
        <v>339</v>
      </c>
    </row>
    <row r="833" spans="1:2" customFormat="false">
      <c r="A833" s="3">
        <v>34</v>
      </c>
      <c r="B833" s="6">
        <v>277</v>
      </c>
    </row>
    <row r="834" spans="1:2" customFormat="false">
      <c r="A834" s="3">
        <v>35</v>
      </c>
      <c r="B834" s="6">
        <v>230</v>
      </c>
    </row>
    <row r="835" spans="1:2" customFormat="false">
      <c r="A835" s="3">
        <v>36</v>
      </c>
      <c r="B835" s="6">
        <v>191</v>
      </c>
    </row>
    <row r="836" spans="1:2" customFormat="false">
      <c r="A836" s="3">
        <v>37</v>
      </c>
      <c r="B836" s="6">
        <v>164</v>
      </c>
    </row>
    <row r="837" spans="1:2" customFormat="false">
      <c r="A837" s="3">
        <v>38</v>
      </c>
      <c r="B837" s="6">
        <v>108</v>
      </c>
    </row>
    <row r="838" spans="1:2" customFormat="false">
      <c r="A838" s="3">
        <v>39</v>
      </c>
      <c r="B838" s="6">
        <v>71</v>
      </c>
    </row>
    <row r="839" spans="1:2" customFormat="false">
      <c r="A839" s="3">
        <v>40</v>
      </c>
      <c r="B839" s="6">
        <v>37</v>
      </c>
    </row>
    <row r="840" spans="1:2" customFormat="false">
      <c r="A840" s="3">
        <v>41</v>
      </c>
      <c r="B840" s="6">
        <v>15</v>
      </c>
    </row>
    <row r="841" spans="1:2" customFormat="false">
      <c r="A841" s="3">
        <v>42</v>
      </c>
      <c r="B841" s="6">
        <v>0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>
  <sheetPr transitionEvaluation="1" codeName="Sheet74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345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370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1" customFormat="false" ht="15.75">
      <c r="A57" s="5" t="s">
        <v>15</v>
      </c>
    </row>
    <row r="58" spans="1:1" customFormat="false" ht="15.75">
      <c r="A58" s="5" t="s">
        <v>332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5</v>
      </c>
    </row>
    <row r="63" spans="1:2" customFormat="false">
      <c r="A63" s="3" t="s">
        <v>190</v>
      </c>
      <c r="B63" s="6" t="s">
        <v>15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4.7729999999999997</v>
      </c>
    </row>
    <row r="66" spans="1:2" customFormat="false">
      <c r="A66" s="3" t="s">
        <v>26</v>
      </c>
      <c r="B66" s="6">
        <v>4.806</v>
      </c>
    </row>
    <row r="67" spans="1:2" customFormat="false">
      <c r="A67" s="3" t="s">
        <v>27</v>
      </c>
      <c r="B67" s="6">
        <v>5.0490000000000004</v>
      </c>
    </row>
    <row r="68" spans="1:2" customFormat="false">
      <c r="A68" s="3" t="s">
        <v>28</v>
      </c>
      <c r="B68" s="6">
        <v>5.359</v>
      </c>
    </row>
    <row r="69" spans="1:2" customFormat="false">
      <c r="A69" s="3" t="s">
        <v>29</v>
      </c>
      <c r="B69" s="6">
        <v>2.8879999999999999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1.61</v>
      </c>
    </row>
    <row r="72" spans="1:2" customFormat="false">
      <c r="A72" s="3" t="s">
        <v>33</v>
      </c>
      <c r="B72" s="6">
        <v>1.8620000000000001</v>
      </c>
    </row>
    <row r="73" spans="1:2" customFormat="false">
      <c r="A73" s="3" t="s">
        <v>34</v>
      </c>
      <c r="B73" s="6">
        <v>3.7519999999999998</v>
      </c>
    </row>
    <row r="74" spans="1:2" customFormat="false">
      <c r="A74" s="3" t="s">
        <v>35</v>
      </c>
      <c r="B74" s="6">
        <v>4.3470000000000004</v>
      </c>
    </row>
    <row r="75" spans="1:2" customFormat="false">
      <c r="A75" s="3" t="s">
        <v>36</v>
      </c>
      <c r="B75" s="6">
        <v>1.0209999999999999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2.6640000000000001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6.5590000000000002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7.2149999999999999</v>
      </c>
    </row>
    <row r="83" spans="1:2" customFormat="false">
      <c r="A83" s="3" t="s">
        <v>45</v>
      </c>
      <c r="B83" s="6">
        <v>10.74</v>
      </c>
    </row>
    <row r="84" spans="1:2" customFormat="false">
      <c r="A84" s="3" t="s">
        <v>47</v>
      </c>
      <c r="B84" s="6">
        <v>6.0090000000000003</v>
      </c>
    </row>
    <row r="85" spans="1:2" customFormat="false">
      <c r="A85" s="3" t="s">
        <v>48</v>
      </c>
      <c r="B85" s="6">
        <v>5.7389999999999999</v>
      </c>
    </row>
    <row r="86" spans="1:2" customFormat="false">
      <c r="A86" s="3" t="s">
        <v>49</v>
      </c>
      <c r="B86" s="6">
        <v>4.93</v>
      </c>
    </row>
    <row r="87" spans="1:2" customFormat="false">
      <c r="A87" s="3" t="s">
        <v>50</v>
      </c>
      <c r="B87" s="6">
        <v>5.125</v>
      </c>
    </row>
    <row r="88" spans="1:2" customFormat="false">
      <c r="A88" s="3" t="s">
        <v>51</v>
      </c>
      <c r="B88" s="6">
        <v>4.9589999999999996</v>
      </c>
    </row>
    <row r="89" spans="1:2" customFormat="false">
      <c r="A89" s="3" t="s">
        <v>52</v>
      </c>
      <c r="B89" s="6">
        <v>5.077</v>
      </c>
    </row>
    <row r="90" spans="1:2" customFormat="false">
      <c r="A90" s="3" t="s">
        <v>53</v>
      </c>
      <c r="B90" s="6">
        <v>5.327</v>
      </c>
    </row>
    <row r="91" spans="1:2" customFormat="false">
      <c r="A91" s="3" t="s">
        <v>54</v>
      </c>
      <c r="B91" s="6">
        <v>4.2089999999999996</v>
      </c>
    </row>
    <row r="92" spans="1:2" customFormat="false">
      <c r="A92" s="3" t="s">
        <v>55</v>
      </c>
      <c r="B92" s="6">
        <v>4.7990000000000004</v>
      </c>
    </row>
    <row r="93" spans="1:2" customFormat="false">
      <c r="A93" s="3" t="s">
        <v>56</v>
      </c>
      <c r="B93" s="6">
        <v>7.0750000000000002</v>
      </c>
    </row>
    <row r="94" spans="1:2" customFormat="false">
      <c r="A94" s="3" t="s">
        <v>57</v>
      </c>
      <c r="B94" s="6">
        <v>8.8729999999999993</v>
      </c>
    </row>
    <row r="95" spans="1:2" customFormat="false">
      <c r="A95" s="3" t="s">
        <v>58</v>
      </c>
      <c r="B95" s="6">
        <v>7.61</v>
      </c>
    </row>
    <row r="96" spans="1:2" customFormat="false">
      <c r="A96" s="3" t="s">
        <v>59</v>
      </c>
      <c r="B96" s="6">
        <v>6.4880000000000004</v>
      </c>
    </row>
    <row r="97" spans="1:2" customFormat="false">
      <c r="A97" s="3" t="s">
        <v>60</v>
      </c>
      <c r="B97" s="6">
        <v>4.9870000000000001</v>
      </c>
    </row>
    <row r="98" spans="1:2" customFormat="false">
      <c r="A98" s="3" t="s">
        <v>61</v>
      </c>
      <c r="B98" s="6">
        <v>5.9530000000000003</v>
      </c>
    </row>
    <row r="99" spans="1:2" customFormat="false">
      <c r="A99" s="3" t="s">
        <v>62</v>
      </c>
      <c r="B99" s="6">
        <v>2.4460000000000002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5</v>
      </c>
    </row>
    <row r="102" spans="1:2" customFormat="false">
      <c r="A102" s="3" t="s">
        <v>190</v>
      </c>
      <c r="B102" s="6" t="s">
        <v>15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6.4329999999999998</v>
      </c>
    </row>
    <row r="105" spans="1:2" customFormat="false">
      <c r="A105" s="3" t="s">
        <v>26</v>
      </c>
      <c r="B105" s="6">
        <v>4.851</v>
      </c>
    </row>
    <row r="106" spans="1:2" customFormat="false">
      <c r="A106" s="3" t="s">
        <v>27</v>
      </c>
      <c r="B106" s="6">
        <v>4.0919999999999996</v>
      </c>
    </row>
    <row r="107" spans="1:2" customFormat="false">
      <c r="A107" s="3" t="s">
        <v>28</v>
      </c>
      <c r="B107" s="6">
        <v>3.1080000000000001</v>
      </c>
    </row>
    <row r="108" spans="1:2" customFormat="false">
      <c r="A108" s="3" t="s">
        <v>29</v>
      </c>
      <c r="B108" s="6">
        <v>6.1829999999999998</v>
      </c>
    </row>
    <row r="109" spans="1:2" customFormat="false">
      <c r="A109" s="3" t="s">
        <v>31</v>
      </c>
      <c r="B109" s="6">
        <v>5.14</v>
      </c>
    </row>
    <row r="110" spans="1:2" customFormat="false">
      <c r="A110" s="3" t="s">
        <v>32</v>
      </c>
      <c r="B110" s="6">
        <v>2.6</v>
      </c>
    </row>
    <row r="111" spans="1:2" customFormat="false">
      <c r="A111" s="3" t="s">
        <v>33</v>
      </c>
      <c r="B111" s="6">
        <v>1.5329999999999999</v>
      </c>
    </row>
    <row r="112" spans="1:2" customFormat="false">
      <c r="A112" s="3" t="s">
        <v>34</v>
      </c>
      <c r="B112" s="6">
        <v>2.6160000000000001</v>
      </c>
    </row>
    <row r="113" spans="1:2" customFormat="false">
      <c r="A113" s="3" t="s">
        <v>35</v>
      </c>
      <c r="B113" s="6">
        <v>1.9339999999999999</v>
      </c>
    </row>
    <row r="114" spans="1:2" customFormat="false">
      <c r="A114" s="3" t="s">
        <v>36</v>
      </c>
      <c r="B114" s="6">
        <v>2.536</v>
      </c>
    </row>
    <row r="115" spans="1:2" customFormat="false">
      <c r="A115" s="3" t="s">
        <v>37</v>
      </c>
      <c r="B115" s="6">
        <v>0.52600000000000002</v>
      </c>
    </row>
    <row r="116" spans="1:2" customFormat="false">
      <c r="A116" s="3" t="s">
        <v>38</v>
      </c>
      <c r="B116" s="6">
        <v>0.66600000000000004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0.61299999999999999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0.70099999999999996</v>
      </c>
    </row>
    <row r="122" spans="1:2" customFormat="false">
      <c r="A122" s="3" t="s">
        <v>45</v>
      </c>
      <c r="B122" s="6">
        <v>0.97599999999999998</v>
      </c>
    </row>
    <row r="123" spans="1:2" customFormat="false">
      <c r="A123" s="3" t="s">
        <v>47</v>
      </c>
      <c r="B123" s="6">
        <v>1.0720000000000001</v>
      </c>
    </row>
    <row r="124" spans="1:2" customFormat="false">
      <c r="A124" s="3" t="s">
        <v>48</v>
      </c>
      <c r="B124" s="6">
        <v>2.5449999999999999</v>
      </c>
    </row>
    <row r="125" spans="1:2" customFormat="false">
      <c r="A125" s="3" t="s">
        <v>49</v>
      </c>
      <c r="B125" s="6">
        <v>8.67</v>
      </c>
    </row>
    <row r="126" spans="1:2" customFormat="false">
      <c r="A126" s="3" t="s">
        <v>50</v>
      </c>
      <c r="B126" s="6">
        <v>5.8949999999999996</v>
      </c>
    </row>
    <row r="127" spans="1:2" customFormat="false">
      <c r="A127" s="3" t="s">
        <v>51</v>
      </c>
      <c r="B127" s="6">
        <v>7.0110000000000001</v>
      </c>
    </row>
    <row r="128" spans="1:2" customFormat="false">
      <c r="A128" s="3" t="s">
        <v>52</v>
      </c>
      <c r="B128" s="6">
        <v>5.8360000000000003</v>
      </c>
    </row>
    <row r="129" spans="1:2" customFormat="false">
      <c r="A129" s="3" t="s">
        <v>53</v>
      </c>
      <c r="B129" s="6">
        <v>4.57</v>
      </c>
    </row>
    <row r="130" spans="1:2" customFormat="false">
      <c r="A130" s="3" t="s">
        <v>54</v>
      </c>
      <c r="B130" s="6">
        <v>5.9059999999999997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0.04</v>
      </c>
    </row>
    <row r="133" spans="1:2" customFormat="false">
      <c r="A133" s="3" t="s">
        <v>57</v>
      </c>
      <c r="B133" s="6">
        <v>5.8999999999999997E-2</v>
      </c>
    </row>
    <row r="134" spans="1:2" customFormat="false">
      <c r="A134" s="3" t="s">
        <v>58</v>
      </c>
      <c r="B134" s="6">
        <v>0.14699999999999999</v>
      </c>
    </row>
    <row r="135" spans="1:2" customFormat="false">
      <c r="A135" s="3" t="s">
        <v>59</v>
      </c>
      <c r="B135" s="6">
        <v>0.61699999999999999</v>
      </c>
    </row>
    <row r="136" spans="1:2" customFormat="false">
      <c r="A136" s="3" t="s">
        <v>60</v>
      </c>
      <c r="B136" s="6">
        <v>4.1719999999999997</v>
      </c>
    </row>
    <row r="137" spans="1:2" customFormat="false">
      <c r="A137" s="3" t="s">
        <v>61</v>
      </c>
      <c r="B137" s="6">
        <v>0.224</v>
      </c>
    </row>
    <row r="138" spans="1:2" customFormat="false">
      <c r="A138" s="3" t="s">
        <v>62</v>
      </c>
      <c r="B138" s="6">
        <v>1.405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5</v>
      </c>
      <c r="C143" s="8"/>
      <c r="D143" s="6"/>
    </row>
    <row r="144" spans="1:4" customFormat="false">
      <c r="A144" s="3" t="s">
        <v>190</v>
      </c>
      <c r="B144" s="6" t="s">
        <v>15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3.94</v>
      </c>
      <c r="C146" s="222" t="s">
        <v>92</v>
      </c>
      <c r="D146" s="179">
        <v>5</v>
      </c>
    </row>
    <row r="147" spans="1:4" customFormat="false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 customFormat="false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 customFormat="false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 customFormat="false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222" t="s">
        <v>92</v>
      </c>
      <c r="D151" s="179"/>
    </row>
    <row r="152" spans="1:4" customFormat="false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 customFormat="false">
      <c r="A153" s="3" t="s">
        <v>33</v>
      </c>
      <c r="B153" s="6">
        <v>3.456</v>
      </c>
      <c r="C153" s="222" t="s">
        <v>92</v>
      </c>
      <c r="D153" s="179">
        <v>7</v>
      </c>
    </row>
    <row r="154" spans="1:4" customFormat="false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 customFormat="false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 customFormat="false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/>
    </row>
    <row r="158" spans="1:4" customFormat="false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 customFormat="false">
      <c r="A162" s="3" t="s">
        <v>43</v>
      </c>
      <c r="B162" s="6"/>
      <c r="C162" s="180"/>
      <c r="D162" s="179"/>
    </row>
    <row r="163" spans="1:4" customFormat="false">
      <c r="A163" s="3" t="s">
        <v>44</v>
      </c>
      <c r="B163" s="6">
        <v>3.28</v>
      </c>
      <c r="C163" s="222" t="s">
        <v>92</v>
      </c>
      <c r="D163" s="179">
        <v>5</v>
      </c>
    </row>
    <row r="164" spans="1:4" customFormat="false">
      <c r="A164" s="3" t="s">
        <v>45</v>
      </c>
      <c r="B164" s="6">
        <v>4.984</v>
      </c>
      <c r="C164" s="222" t="s">
        <v>92</v>
      </c>
      <c r="D164" s="179">
        <v>2</v>
      </c>
    </row>
    <row r="165" spans="1:4" customFormat="false">
      <c r="A165" s="3" t="s">
        <v>47</v>
      </c>
      <c r="B165" s="6">
        <v>3.1</v>
      </c>
      <c r="C165" s="222" t="s">
        <v>92</v>
      </c>
      <c r="D165" s="179">
        <v>5</v>
      </c>
    </row>
    <row r="166" spans="1:4" customFormat="false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 customFormat="false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 customFormat="false">
      <c r="A168" s="3" t="s">
        <v>50</v>
      </c>
      <c r="B168" s="6">
        <v>3.278</v>
      </c>
      <c r="C168" s="222" t="s">
        <v>92</v>
      </c>
      <c r="D168" s="179">
        <v>5</v>
      </c>
    </row>
    <row r="169" spans="1:4" customFormat="false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 customFormat="false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 customFormat="false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 customFormat="false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 customFormat="false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 customFormat="false">
      <c r="A174" s="3" t="s">
        <v>56</v>
      </c>
      <c r="B174" s="6">
        <v>3.28</v>
      </c>
      <c r="C174" s="222" t="s">
        <v>92</v>
      </c>
      <c r="D174" s="179">
        <v>5</v>
      </c>
    </row>
    <row r="175" spans="1:4" customFormat="false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 customFormat="false">
      <c r="A176" s="3" t="s">
        <v>58</v>
      </c>
      <c r="B176" s="6">
        <v>3.944</v>
      </c>
      <c r="C176" s="222" t="s">
        <v>92</v>
      </c>
      <c r="D176" s="179">
        <v>5</v>
      </c>
    </row>
    <row r="177" spans="1:4" customFormat="false">
      <c r="A177" s="3" t="s">
        <v>59</v>
      </c>
      <c r="B177" s="6">
        <v>3.944</v>
      </c>
      <c r="C177" s="222" t="s">
        <v>92</v>
      </c>
      <c r="D177" s="179">
        <v>5</v>
      </c>
    </row>
    <row r="178" spans="1:4" customFormat="false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 customFormat="false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 customFormat="false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5</v>
      </c>
      <c r="C196" s="8"/>
      <c r="D196" s="6"/>
    </row>
    <row r="197" spans="1:4" customFormat="false">
      <c r="A197" s="3" t="s">
        <v>190</v>
      </c>
      <c r="B197" s="6" t="s">
        <v>15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 customFormat="false">
      <c r="A206" s="3" t="s">
        <v>33</v>
      </c>
      <c r="B206" s="6">
        <v>2.5</v>
      </c>
      <c r="C206" s="94" t="s">
        <v>108</v>
      </c>
      <c r="D206">
        <v>15</v>
      </c>
    </row>
    <row r="207" spans="1:4" customFormat="false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 customFormat="false">
      <c r="A210" s="3" t="s">
        <v>37</v>
      </c>
      <c r="B210" s="6">
        <v>2.621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1.347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3.036</v>
      </c>
      <c r="C219" s="94" t="s">
        <v>113</v>
      </c>
      <c r="D219">
        <v>12</v>
      </c>
    </row>
    <row r="220" spans="1:4" customFormat="false">
      <c r="A220" s="3" t="s">
        <v>49</v>
      </c>
      <c r="B220" s="6">
        <v>6.641</v>
      </c>
      <c r="C220" s="94" t="s">
        <v>100</v>
      </c>
      <c r="D220">
        <v>14</v>
      </c>
    </row>
    <row r="221" spans="1:4" customFormat="false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 customFormat="false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4.093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 customFormat="false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 customFormat="false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 customFormat="false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1.772</v>
      </c>
      <c r="C230" s="94" t="s">
        <v>115</v>
      </c>
      <c r="D230">
        <v>14</v>
      </c>
    </row>
    <row r="231" spans="1:4" customFormat="false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 customFormat="false">
      <c r="A233" s="3" t="s">
        <v>62</v>
      </c>
      <c r="B233" s="6">
        <v>2.3570000000000002</v>
      </c>
      <c r="C233" s="94" t="s">
        <v>115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5</v>
      </c>
      <c r="C251" s="8"/>
      <c r="D251" s="6"/>
    </row>
    <row r="252" spans="1:4" customFormat="false">
      <c r="A252" s="3" t="s">
        <v>190</v>
      </c>
      <c r="B252" s="6" t="s">
        <v>15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65.11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43.44</v>
      </c>
      <c r="C255" s="11" t="s">
        <v>109</v>
      </c>
      <c r="D255">
        <v>16</v>
      </c>
    </row>
    <row r="256" spans="1:4" customFormat="false">
      <c r="A256" s="3" t="s">
        <v>76</v>
      </c>
      <c r="B256" s="97">
        <v>63.45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48.88</v>
      </c>
      <c r="C258" s="11" t="s">
        <v>107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5</v>
      </c>
      <c r="D260"/>
    </row>
    <row r="261" spans="1:4" customFormat="false">
      <c r="A261" s="3" t="s">
        <v>190</v>
      </c>
      <c r="B261"/>
      <c r="C261" s="98" t="s">
        <v>67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-17.05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-3.15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-22.96</v>
      </c>
      <c r="C265" s="11" t="s">
        <v>92</v>
      </c>
      <c r="D265">
        <v>7</v>
      </c>
    </row>
    <row r="266" spans="1:4" customFormat="false">
      <c r="A266" s="3" t="s">
        <v>77</v>
      </c>
      <c r="B266" s="97">
        <v>-20.04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1.63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5</v>
      </c>
      <c r="D269"/>
    </row>
    <row r="270" spans="1:4" customFormat="false">
      <c r="A270" s="3" t="s">
        <v>190</v>
      </c>
      <c r="B270"/>
      <c r="C270" s="98" t="s">
        <v>67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25.43</v>
      </c>
      <c r="C272"/>
      <c r="D272"/>
    </row>
    <row r="273" spans="1:4" customFormat="false">
      <c r="A273" s="3" t="s">
        <v>75</v>
      </c>
      <c r="B273" s="97">
        <v>25.93</v>
      </c>
      <c r="C273"/>
      <c r="D273"/>
    </row>
    <row r="274" spans="1:4" customFormat="false">
      <c r="A274" s="3" t="s">
        <v>76</v>
      </c>
      <c r="B274" s="97">
        <v>18.690000000000001</v>
      </c>
      <c r="C274"/>
      <c r="D274"/>
    </row>
    <row r="275" spans="1:4" customFormat="false">
      <c r="A275" s="3" t="s">
        <v>77</v>
      </c>
      <c r="B275" s="97">
        <v>14.26</v>
      </c>
      <c r="C275"/>
      <c r="D275"/>
    </row>
    <row r="276" spans="1:4" customFormat="false">
      <c r="A276" s="3" t="s">
        <v>38</v>
      </c>
      <c r="B276" s="97">
        <v>27.72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5</v>
      </c>
    </row>
    <row r="291" spans="1:2" customFormat="false">
      <c r="A291" s="3" t="s">
        <v>190</v>
      </c>
      <c r="B291" s="6" t="s">
        <v>230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/>
    </row>
    <row r="295" spans="1:2" customFormat="false">
      <c r="A295" s="3" t="s">
        <v>206</v>
      </c>
      <c r="B295" s="6"/>
    </row>
    <row r="296" spans="1:2" customFormat="false">
      <c r="A296" s="3" t="s">
        <v>207</v>
      </c>
      <c r="B296" s="6"/>
    </row>
    <row r="297" spans="1:2" customFormat="false">
      <c r="A297" s="3" t="s">
        <v>208</v>
      </c>
      <c r="B297" s="6"/>
    </row>
    <row r="298" spans="1:2" customFormat="false">
      <c r="A298" s="3" t="s">
        <v>209</v>
      </c>
      <c r="B298" s="6"/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5</v>
      </c>
    </row>
    <row r="310" spans="1:2" customFormat="false">
      <c r="A310" s="3" t="s">
        <v>190</v>
      </c>
      <c r="B310" s="6" t="s">
        <v>230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/>
    </row>
    <row r="314" spans="1:2" customFormat="false">
      <c r="A314" s="3" t="s">
        <v>212</v>
      </c>
      <c r="B314" s="6"/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5</v>
      </c>
    </row>
    <row r="330" spans="1:2" customFormat="false">
      <c r="A330" s="3" t="s">
        <v>190</v>
      </c>
      <c r="B330" s="6" t="s">
        <v>230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/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5</v>
      </c>
    </row>
    <row r="346" spans="1:2" customFormat="false">
      <c r="A346" s="3" t="s">
        <v>190</v>
      </c>
      <c r="B346" s="6" t="s">
        <v>230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/>
    </row>
    <row r="350" spans="1:2" customFormat="false">
      <c r="A350" s="3">
        <v>2</v>
      </c>
      <c r="B350" s="6"/>
    </row>
    <row r="351" spans="1:2" customFormat="false">
      <c r="A351" s="3">
        <v>3</v>
      </c>
      <c r="B351" s="6"/>
    </row>
    <row r="352" spans="1:2" customFormat="false">
      <c r="A352" s="3">
        <v>4</v>
      </c>
      <c r="B352" s="6"/>
    </row>
    <row r="353" spans="1:2" customFormat="false">
      <c r="A353" s="3">
        <v>5</v>
      </c>
      <c r="B353" s="6"/>
    </row>
    <row r="354" spans="1:2" customFormat="false">
      <c r="A354" s="3">
        <v>6</v>
      </c>
      <c r="B354" s="6"/>
    </row>
    <row r="355" spans="1:2" customFormat="false">
      <c r="A355" s="3">
        <v>7</v>
      </c>
      <c r="B355" s="6"/>
    </row>
    <row r="356" spans="1:2" customFormat="false">
      <c r="A356" s="3">
        <v>8</v>
      </c>
      <c r="B356" s="6"/>
    </row>
    <row r="357" spans="1:2" customFormat="false">
      <c r="A357" s="3">
        <v>9</v>
      </c>
      <c r="B357" s="6"/>
    </row>
    <row r="358" spans="1:2" customFormat="false">
      <c r="A358" s="3">
        <v>10</v>
      </c>
      <c r="B358" s="6"/>
    </row>
    <row r="359" spans="1:2" customFormat="false">
      <c r="A359" s="3">
        <v>11</v>
      </c>
      <c r="B359" s="6"/>
    </row>
    <row r="360" spans="1:2" customFormat="false">
      <c r="A360" s="3">
        <v>12</v>
      </c>
      <c r="B360" s="6"/>
    </row>
    <row r="361" spans="1:2" customFormat="false">
      <c r="A361" s="3">
        <v>13</v>
      </c>
      <c r="B361" s="6"/>
    </row>
    <row r="362" spans="1:2" customFormat="false">
      <c r="A362" s="3">
        <v>14</v>
      </c>
      <c r="B362" s="6"/>
    </row>
    <row r="363" spans="1:2" customFormat="false">
      <c r="A363" s="3">
        <v>15</v>
      </c>
      <c r="B363" s="6"/>
    </row>
    <row r="364" spans="1:2" customFormat="false">
      <c r="A364" s="3">
        <v>16</v>
      </c>
      <c r="B364" s="6"/>
    </row>
    <row r="365" spans="1:2" customFormat="false">
      <c r="A365" s="3">
        <v>17</v>
      </c>
      <c r="B365" s="6"/>
    </row>
    <row r="366" spans="1:2" customFormat="false">
      <c r="A366" s="3">
        <v>18</v>
      </c>
      <c r="B366" s="6"/>
    </row>
    <row r="367" spans="1:2" customFormat="false">
      <c r="A367" s="3">
        <v>19</v>
      </c>
      <c r="B367" s="6"/>
    </row>
    <row r="368" spans="1:2" customFormat="false">
      <c r="A368" s="3">
        <v>20</v>
      </c>
      <c r="B368" s="6"/>
    </row>
    <row r="369" spans="1:2" customFormat="false">
      <c r="A369" s="3">
        <v>21</v>
      </c>
      <c r="B369" s="6"/>
    </row>
    <row r="370" spans="1:2" customFormat="false">
      <c r="A370" s="3">
        <v>22</v>
      </c>
      <c r="B370" s="6"/>
    </row>
    <row r="371" spans="1:2" customFormat="false">
      <c r="A371" s="3">
        <v>23</v>
      </c>
      <c r="B371" s="6"/>
    </row>
    <row r="372" spans="1:2" customFormat="false">
      <c r="A372" s="3">
        <v>24</v>
      </c>
      <c r="B372" s="6"/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5</v>
      </c>
    </row>
    <row r="386" spans="1:2" customFormat="false">
      <c r="A386" s="3" t="s">
        <v>190</v>
      </c>
      <c r="B386" s="6" t="s">
        <v>230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/>
    </row>
    <row r="390" spans="1:2" customFormat="false">
      <c r="A390" s="3">
        <v>2</v>
      </c>
      <c r="B390" s="6"/>
    </row>
    <row r="391" spans="1:2" customFormat="false">
      <c r="A391" s="3">
        <v>3</v>
      </c>
      <c r="B391" s="6"/>
    </row>
    <row r="392" spans="1:2" customFormat="false">
      <c r="A392" s="3">
        <v>4</v>
      </c>
      <c r="B392" s="6"/>
    </row>
    <row r="393" spans="1:2" customFormat="false">
      <c r="A393" s="3">
        <v>5</v>
      </c>
      <c r="B393" s="6"/>
    </row>
    <row r="394" spans="1:2" customFormat="false">
      <c r="A394" s="3">
        <v>6</v>
      </c>
      <c r="B394" s="6"/>
    </row>
    <row r="395" spans="1:2" customFormat="false">
      <c r="A395" s="3">
        <v>7</v>
      </c>
      <c r="B395" s="6"/>
    </row>
    <row r="396" spans="1:2" customFormat="false">
      <c r="A396" s="3">
        <v>8</v>
      </c>
      <c r="B396" s="6"/>
    </row>
    <row r="397" spans="1:2" customFormat="false">
      <c r="A397" s="3">
        <v>9</v>
      </c>
      <c r="B397" s="6"/>
    </row>
    <row r="398" spans="1:2" customFormat="false">
      <c r="A398" s="3">
        <v>10</v>
      </c>
      <c r="B398" s="6"/>
    </row>
    <row r="399" spans="1:2" customFormat="false">
      <c r="A399" s="3">
        <v>11</v>
      </c>
      <c r="B399" s="6"/>
    </row>
    <row r="400" spans="1:2" customFormat="false">
      <c r="A400" s="3">
        <v>12</v>
      </c>
      <c r="B400" s="6"/>
    </row>
    <row r="401" spans="1:2" customFormat="false">
      <c r="A401" s="3">
        <v>13</v>
      </c>
      <c r="B401" s="6"/>
    </row>
    <row r="402" spans="1:2" customFormat="false">
      <c r="A402" s="3">
        <v>14</v>
      </c>
      <c r="B402" s="6"/>
    </row>
    <row r="403" spans="1:2" customFormat="false">
      <c r="A403" s="3">
        <v>15</v>
      </c>
      <c r="B403" s="6"/>
    </row>
    <row r="404" spans="1:2" customFormat="false">
      <c r="A404" s="3">
        <v>16</v>
      </c>
      <c r="B404" s="6"/>
    </row>
    <row r="405" spans="1:2" customFormat="false">
      <c r="A405" s="3">
        <v>17</v>
      </c>
      <c r="B405" s="6"/>
    </row>
    <row r="406" spans="1:2" customFormat="false">
      <c r="A406" s="3">
        <v>18</v>
      </c>
      <c r="B406" s="6"/>
    </row>
    <row r="407" spans="1:2" customFormat="false">
      <c r="A407" s="3">
        <v>19</v>
      </c>
      <c r="B407" s="6"/>
    </row>
    <row r="408" spans="1:2" customFormat="false">
      <c r="A408" s="3">
        <v>20</v>
      </c>
      <c r="B408" s="6"/>
    </row>
    <row r="409" spans="1:2" customFormat="false">
      <c r="A409" s="3">
        <v>21</v>
      </c>
      <c r="B409" s="6"/>
    </row>
    <row r="410" spans="1:2" customFormat="false">
      <c r="A410" s="3">
        <v>22</v>
      </c>
      <c r="B410" s="6"/>
    </row>
    <row r="411" spans="1:2" customFormat="false">
      <c r="A411" s="3">
        <v>23</v>
      </c>
      <c r="B411" s="6"/>
    </row>
    <row r="412" spans="1:2" customFormat="false">
      <c r="A412" s="3">
        <v>24</v>
      </c>
      <c r="B412" s="6"/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5</v>
      </c>
    </row>
    <row r="426" spans="1:2" customFormat="false">
      <c r="A426" s="3" t="s">
        <v>190</v>
      </c>
      <c r="B426" s="6" t="s">
        <v>230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/>
    </row>
    <row r="430" spans="1:2" customFormat="false">
      <c r="A430" s="3">
        <v>2</v>
      </c>
      <c r="B430" s="6"/>
    </row>
    <row r="431" spans="1:2" customFormat="false">
      <c r="A431" s="3">
        <v>3</v>
      </c>
      <c r="B431" s="6"/>
    </row>
    <row r="432" spans="1:2" customFormat="false">
      <c r="A432" s="3">
        <v>4</v>
      </c>
      <c r="B432" s="6"/>
    </row>
    <row r="433" spans="1:2" customFormat="false">
      <c r="A433" s="3">
        <v>5</v>
      </c>
      <c r="B433" s="6"/>
    </row>
    <row r="434" spans="1:2" customFormat="false">
      <c r="A434" s="3">
        <v>6</v>
      </c>
      <c r="B434" s="6"/>
    </row>
    <row r="435" spans="1:2" customFormat="false">
      <c r="A435" s="3">
        <v>7</v>
      </c>
      <c r="B435" s="6"/>
    </row>
    <row r="436" spans="1:2" customFormat="false">
      <c r="A436" s="3">
        <v>8</v>
      </c>
      <c r="B436" s="6"/>
    </row>
    <row r="437" spans="1:2" customFormat="false">
      <c r="A437" s="3">
        <v>9</v>
      </c>
      <c r="B437" s="6"/>
    </row>
    <row r="438" spans="1:2" customFormat="false">
      <c r="A438" s="3">
        <v>10</v>
      </c>
      <c r="B438" s="6"/>
    </row>
    <row r="439" spans="1:2" customFormat="false">
      <c r="A439" s="3">
        <v>11</v>
      </c>
      <c r="B439" s="6"/>
    </row>
    <row r="440" spans="1:2" customFormat="false">
      <c r="A440" s="3">
        <v>12</v>
      </c>
      <c r="B440" s="6"/>
    </row>
    <row r="441" spans="1:2" customFormat="false">
      <c r="A441" s="3">
        <v>13</v>
      </c>
      <c r="B441" s="6"/>
    </row>
    <row r="442" spans="1:2" customFormat="false">
      <c r="A442" s="3">
        <v>14</v>
      </c>
      <c r="B442" s="6"/>
    </row>
    <row r="443" spans="1:2" customFormat="false">
      <c r="A443" s="3">
        <v>15</v>
      </c>
      <c r="B443" s="6"/>
    </row>
    <row r="444" spans="1:2" customFormat="false">
      <c r="A444" s="3">
        <v>16</v>
      </c>
      <c r="B444" s="6"/>
    </row>
    <row r="445" spans="1:2" customFormat="false">
      <c r="A445" s="3">
        <v>17</v>
      </c>
      <c r="B445" s="6"/>
    </row>
    <row r="446" spans="1:2" customFormat="false">
      <c r="A446" s="3">
        <v>18</v>
      </c>
      <c r="B446" s="6"/>
    </row>
    <row r="447" spans="1:2" customFormat="false">
      <c r="A447" s="3">
        <v>19</v>
      </c>
      <c r="B447" s="6"/>
    </row>
    <row r="448" spans="1:2" customFormat="false">
      <c r="A448" s="3">
        <v>20</v>
      </c>
      <c r="B448" s="6"/>
    </row>
    <row r="449" spans="1:2" customFormat="false">
      <c r="A449" s="3">
        <v>21</v>
      </c>
      <c r="B449" s="6"/>
    </row>
    <row r="450" spans="1:2" customFormat="false">
      <c r="A450" s="3">
        <v>22</v>
      </c>
      <c r="B450" s="6"/>
    </row>
    <row r="451" spans="1:2" customFormat="false">
      <c r="A451" s="3">
        <v>23</v>
      </c>
      <c r="B451" s="6"/>
    </row>
    <row r="452" spans="1:2" customFormat="false">
      <c r="A452" s="3">
        <v>24</v>
      </c>
      <c r="B452" s="6"/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5</v>
      </c>
    </row>
    <row r="466" spans="1:2" customFormat="false">
      <c r="A466" s="3" t="s">
        <v>190</v>
      </c>
      <c r="B466" s="6" t="s">
        <v>230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/>
    </row>
    <row r="470" spans="1:2" customFormat="false">
      <c r="A470" s="3">
        <v>2</v>
      </c>
      <c r="B470" s="6"/>
    </row>
    <row r="471" spans="1:2" customFormat="false">
      <c r="A471" s="3">
        <v>3</v>
      </c>
      <c r="B471" s="6"/>
    </row>
    <row r="472" spans="1:2" customFormat="false">
      <c r="A472" s="3">
        <v>4</v>
      </c>
      <c r="B472" s="6"/>
    </row>
    <row r="473" spans="1:2" customFormat="false">
      <c r="A473" s="3">
        <v>5</v>
      </c>
      <c r="B473" s="6"/>
    </row>
    <row r="474" spans="1:2" customFormat="false">
      <c r="A474" s="3">
        <v>6</v>
      </c>
      <c r="B474" s="6"/>
    </row>
    <row r="475" spans="1:2" customFormat="false">
      <c r="A475" s="3">
        <v>7</v>
      </c>
      <c r="B475" s="6"/>
    </row>
    <row r="476" spans="1:2" customFormat="false">
      <c r="A476" s="3">
        <v>8</v>
      </c>
      <c r="B476" s="6"/>
    </row>
    <row r="477" spans="1:2" customFormat="false">
      <c r="A477" s="3">
        <v>9</v>
      </c>
      <c r="B477" s="6"/>
    </row>
    <row r="478" spans="1:2" customFormat="false">
      <c r="A478" s="3">
        <v>10</v>
      </c>
      <c r="B478" s="6"/>
    </row>
    <row r="479" spans="1:2" customFormat="false">
      <c r="A479" s="3">
        <v>11</v>
      </c>
      <c r="B479" s="6"/>
    </row>
    <row r="480" spans="1:2" customFormat="false">
      <c r="A480" s="3">
        <v>12</v>
      </c>
      <c r="B480" s="6"/>
    </row>
    <row r="481" spans="1:2" customFormat="false">
      <c r="A481" s="3">
        <v>13</v>
      </c>
      <c r="B481" s="6"/>
    </row>
    <row r="482" spans="1:2" customFormat="false">
      <c r="A482" s="3">
        <v>14</v>
      </c>
      <c r="B482" s="6"/>
    </row>
    <row r="483" spans="1:2" customFormat="false">
      <c r="A483" s="3">
        <v>15</v>
      </c>
      <c r="B483" s="6"/>
    </row>
    <row r="484" spans="1:2" customFormat="false">
      <c r="A484" s="3">
        <v>16</v>
      </c>
      <c r="B484" s="6"/>
    </row>
    <row r="485" spans="1:2" customFormat="false">
      <c r="A485" s="3">
        <v>17</v>
      </c>
      <c r="B485" s="6"/>
    </row>
    <row r="486" spans="1:2" customFormat="false">
      <c r="A486" s="3">
        <v>18</v>
      </c>
      <c r="B486" s="6"/>
    </row>
    <row r="487" spans="1:2" customFormat="false">
      <c r="A487" s="3">
        <v>19</v>
      </c>
      <c r="B487" s="6"/>
    </row>
    <row r="488" spans="1:2" customFormat="false">
      <c r="A488" s="3">
        <v>20</v>
      </c>
      <c r="B488" s="6"/>
    </row>
    <row r="489" spans="1:2" customFormat="false">
      <c r="A489" s="3">
        <v>21</v>
      </c>
      <c r="B489" s="6"/>
    </row>
    <row r="490" spans="1:2" customFormat="false">
      <c r="A490" s="3">
        <v>22</v>
      </c>
      <c r="B490" s="6"/>
    </row>
    <row r="491" spans="1:2" customFormat="false">
      <c r="A491" s="3">
        <v>23</v>
      </c>
      <c r="B491" s="6"/>
    </row>
    <row r="492" spans="1:2" customFormat="false">
      <c r="A492" s="3">
        <v>24</v>
      </c>
      <c r="B492" s="6"/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5</v>
      </c>
    </row>
    <row r="505" spans="1:2" customFormat="false">
      <c r="A505" s="3" t="s">
        <v>190</v>
      </c>
      <c r="B505" s="6" t="s">
        <v>230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-12.040929999999999</v>
      </c>
    </row>
    <row r="509" spans="1:2" customFormat="false">
      <c r="A509" s="3">
        <v>2</v>
      </c>
      <c r="B509" s="6">
        <v>-13.523020000000001</v>
      </c>
    </row>
    <row r="510" spans="1:2" customFormat="false">
      <c r="A510" s="3">
        <v>3</v>
      </c>
      <c r="B510" s="6">
        <v>-14.40184</v>
      </c>
    </row>
    <row r="511" spans="1:2" customFormat="false">
      <c r="A511" s="3">
        <v>4</v>
      </c>
      <c r="B511" s="6">
        <v>-15.25975</v>
      </c>
    </row>
    <row r="512" spans="1:2" customFormat="false">
      <c r="A512" s="3">
        <v>5</v>
      </c>
      <c r="B512" s="6">
        <v>-15.99878</v>
      </c>
    </row>
    <row r="513" spans="1:2" customFormat="false">
      <c r="A513" s="3">
        <v>6</v>
      </c>
      <c r="B513" s="6">
        <v>-16.398319999999998</v>
      </c>
    </row>
    <row r="514" spans="1:2" customFormat="false">
      <c r="A514" s="3">
        <v>7</v>
      </c>
      <c r="B514" s="6">
        <v>-17.010829999999999</v>
      </c>
    </row>
    <row r="515" spans="1:2" customFormat="false">
      <c r="A515" s="3">
        <v>8</v>
      </c>
      <c r="B515" s="6">
        <v>-17.053129999999999</v>
      </c>
    </row>
    <row r="516" spans="1:2" customFormat="false">
      <c r="A516" s="3">
        <v>9</v>
      </c>
      <c r="B516" s="6">
        <v>-13.73638</v>
      </c>
    </row>
    <row r="517" spans="1:2" customFormat="false">
      <c r="A517" s="3">
        <v>10</v>
      </c>
      <c r="B517" s="6">
        <v>-7.993716</v>
      </c>
    </row>
    <row r="518" spans="1:2" customFormat="false">
      <c r="A518" s="3">
        <v>11</v>
      </c>
      <c r="B518" s="6">
        <v>2.6043159999999999</v>
      </c>
    </row>
    <row r="519" spans="1:2" customFormat="false">
      <c r="A519" s="3">
        <v>12</v>
      </c>
      <c r="B519" s="6">
        <v>12.215059999999999</v>
      </c>
    </row>
    <row r="520" spans="1:2" customFormat="false">
      <c r="A520" s="3">
        <v>13</v>
      </c>
      <c r="B520" s="6">
        <v>20.860199999999999</v>
      </c>
    </row>
    <row r="521" spans="1:2" customFormat="false">
      <c r="A521" s="3">
        <v>14</v>
      </c>
      <c r="B521" s="6">
        <v>27.53201</v>
      </c>
    </row>
    <row r="522" spans="1:2" customFormat="false">
      <c r="A522" s="3">
        <v>15</v>
      </c>
      <c r="B522" s="6">
        <v>31.328890000000001</v>
      </c>
    </row>
    <row r="523" spans="1:2" customFormat="false">
      <c r="A523" s="3">
        <v>16</v>
      </c>
      <c r="B523" s="6">
        <v>31.059419999999999</v>
      </c>
    </row>
    <row r="524" spans="1:2" customFormat="false">
      <c r="A524" s="3">
        <v>17</v>
      </c>
      <c r="B524" s="6">
        <v>24.280139999999999</v>
      </c>
    </row>
    <row r="525" spans="1:2" customFormat="false">
      <c r="A525" s="3">
        <v>18</v>
      </c>
      <c r="B525" s="6">
        <v>17.463360000000002</v>
      </c>
    </row>
    <row r="526" spans="1:2" customFormat="false">
      <c r="A526" s="3">
        <v>19</v>
      </c>
      <c r="B526" s="6">
        <v>12.05287</v>
      </c>
    </row>
    <row r="527" spans="1:2" customFormat="false">
      <c r="A527" s="3">
        <v>20</v>
      </c>
      <c r="B527" s="6">
        <v>7.5727209999999996</v>
      </c>
    </row>
    <row r="528" spans="1:2" customFormat="false">
      <c r="A528" s="3">
        <v>21</v>
      </c>
      <c r="B528" s="6">
        <v>3.5981290000000001</v>
      </c>
    </row>
    <row r="529" spans="1:2" customFormat="false">
      <c r="A529" s="3">
        <v>22</v>
      </c>
      <c r="B529" s="6">
        <v>0.51861420000000003</v>
      </c>
    </row>
    <row r="530" spans="1:2" customFormat="false">
      <c r="A530" s="3">
        <v>23</v>
      </c>
      <c r="B530" s="6">
        <v>-1.9380599999999999</v>
      </c>
    </row>
    <row r="531" spans="1:2" customFormat="false">
      <c r="A531" s="3">
        <v>24</v>
      </c>
      <c r="B531" s="6">
        <v>-4.0741290000000001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5</v>
      </c>
    </row>
    <row r="545" spans="1:2" customFormat="false">
      <c r="A545" s="3" t="s">
        <v>190</v>
      </c>
      <c r="B545" s="6" t="s">
        <v>230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-0.17002049999999999</v>
      </c>
    </row>
    <row r="549" spans="1:2" customFormat="false">
      <c r="A549" s="3">
        <v>2</v>
      </c>
      <c r="B549" s="6">
        <v>-0.79333200000000004</v>
      </c>
    </row>
    <row r="550" spans="1:2" customFormat="false">
      <c r="A550" s="3">
        <v>3</v>
      </c>
      <c r="B550" s="6">
        <v>-1.0907659999999999</v>
      </c>
    </row>
    <row r="551" spans="1:2" customFormat="false">
      <c r="A551" s="3">
        <v>4</v>
      </c>
      <c r="B551" s="6">
        <v>-1.674518</v>
      </c>
    </row>
    <row r="552" spans="1:2" customFormat="false">
      <c r="A552" s="3">
        <v>5</v>
      </c>
      <c r="B552" s="6">
        <v>-2.041385</v>
      </c>
    </row>
    <row r="553" spans="1:2" customFormat="false">
      <c r="A553" s="3">
        <v>6</v>
      </c>
      <c r="B553" s="6">
        <v>-2.432849</v>
      </c>
    </row>
    <row r="554" spans="1:2" customFormat="false">
      <c r="A554" s="3">
        <v>7</v>
      </c>
      <c r="B554" s="6">
        <v>-2.9701719999999998</v>
      </c>
    </row>
    <row r="555" spans="1:2" customFormat="false">
      <c r="A555" s="3">
        <v>8</v>
      </c>
      <c r="B555" s="6">
        <v>-3.1541109999999999</v>
      </c>
    </row>
    <row r="556" spans="1:2" customFormat="false">
      <c r="A556" s="3">
        <v>9</v>
      </c>
      <c r="B556" s="6">
        <v>-2.3937599999999999</v>
      </c>
    </row>
    <row r="557" spans="1:2" customFormat="false">
      <c r="A557" s="3">
        <v>10</v>
      </c>
      <c r="B557" s="6">
        <v>-1.0923590000000001</v>
      </c>
    </row>
    <row r="558" spans="1:2" customFormat="false">
      <c r="A558" s="3">
        <v>11</v>
      </c>
      <c r="B558" s="6">
        <v>1.5953360000000001</v>
      </c>
    </row>
    <row r="559" spans="1:2" customFormat="false">
      <c r="A559" s="3">
        <v>12</v>
      </c>
      <c r="B559" s="6">
        <v>3.6248589999999998</v>
      </c>
    </row>
    <row r="560" spans="1:2" customFormat="false">
      <c r="A560" s="3">
        <v>13</v>
      </c>
      <c r="B560" s="6">
        <v>5.6202759999999996</v>
      </c>
    </row>
    <row r="561" spans="1:2" customFormat="false">
      <c r="A561" s="3">
        <v>14</v>
      </c>
      <c r="B561" s="6">
        <v>7.3237449999999997</v>
      </c>
    </row>
    <row r="562" spans="1:2" customFormat="false">
      <c r="A562" s="3">
        <v>15</v>
      </c>
      <c r="B562" s="6">
        <v>8.2691359999999996</v>
      </c>
    </row>
    <row r="563" spans="1:2" customFormat="false">
      <c r="A563" s="3">
        <v>16</v>
      </c>
      <c r="B563" s="6">
        <v>8.1513120000000008</v>
      </c>
    </row>
    <row r="564" spans="1:2" customFormat="false">
      <c r="A564" s="3">
        <v>17</v>
      </c>
      <c r="B564" s="6">
        <v>6.5308599999999997</v>
      </c>
    </row>
    <row r="565" spans="1:2" customFormat="false">
      <c r="A565" s="3">
        <v>18</v>
      </c>
      <c r="B565" s="6">
        <v>5.2506139999999997</v>
      </c>
    </row>
    <row r="566" spans="1:2" customFormat="false">
      <c r="A566" s="3">
        <v>19</v>
      </c>
      <c r="B566" s="6">
        <v>4.5190869999999999</v>
      </c>
    </row>
    <row r="567" spans="1:2" customFormat="false">
      <c r="A567" s="3">
        <v>20</v>
      </c>
      <c r="B567" s="6">
        <v>3.8832390000000001</v>
      </c>
    </row>
    <row r="568" spans="1:2" customFormat="false">
      <c r="A568" s="3">
        <v>21</v>
      </c>
      <c r="B568" s="6">
        <v>3.2206000000000001</v>
      </c>
    </row>
    <row r="569" spans="1:2" customFormat="false">
      <c r="A569" s="3">
        <v>22</v>
      </c>
      <c r="B569" s="6">
        <v>2.848462</v>
      </c>
    </row>
    <row r="570" spans="1:2" customFormat="false">
      <c r="A570" s="3">
        <v>23</v>
      </c>
      <c r="B570" s="6">
        <v>2.4744579999999998</v>
      </c>
    </row>
    <row r="571" spans="1:2" customFormat="false">
      <c r="A571" s="3">
        <v>24</v>
      </c>
      <c r="B571" s="6">
        <v>1.8993629999999999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5</v>
      </c>
    </row>
    <row r="585" spans="1:2" customFormat="false">
      <c r="A585" s="3" t="s">
        <v>190</v>
      </c>
      <c r="B585" s="6" t="s">
        <v>230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22.222999999999999</v>
      </c>
    </row>
    <row r="589" spans="1:2" customFormat="false">
      <c r="A589" s="3">
        <v>2</v>
      </c>
      <c r="B589" s="6">
        <v>21.154589999999999</v>
      </c>
    </row>
    <row r="590" spans="1:2" customFormat="false">
      <c r="A590" s="3">
        <v>3</v>
      </c>
      <c r="B590" s="6">
        <v>20.30677</v>
      </c>
    </row>
    <row r="591" spans="1:2" customFormat="false">
      <c r="A591" s="3">
        <v>4</v>
      </c>
      <c r="B591" s="6">
        <v>19.52177</v>
      </c>
    </row>
    <row r="592" spans="1:2" customFormat="false">
      <c r="A592" s="3">
        <v>5</v>
      </c>
      <c r="B592" s="6">
        <v>19.29496</v>
      </c>
    </row>
    <row r="593" spans="1:2" customFormat="false">
      <c r="A593" s="3">
        <v>6</v>
      </c>
      <c r="B593" s="6">
        <v>19.91442</v>
      </c>
    </row>
    <row r="594" spans="1:2" customFormat="false">
      <c r="A594" s="3">
        <v>7</v>
      </c>
      <c r="B594" s="6">
        <v>22.528390000000002</v>
      </c>
    </row>
    <row r="595" spans="1:2" customFormat="false">
      <c r="A595" s="3">
        <v>8</v>
      </c>
      <c r="B595" s="6">
        <v>25.027460000000001</v>
      </c>
    </row>
    <row r="596" spans="1:2" customFormat="false">
      <c r="A596" s="3">
        <v>9</v>
      </c>
      <c r="B596" s="6">
        <v>28.33267</v>
      </c>
    </row>
    <row r="597" spans="1:2" customFormat="false">
      <c r="A597" s="3">
        <v>10</v>
      </c>
      <c r="B597" s="6">
        <v>31.831119999999999</v>
      </c>
    </row>
    <row r="598" spans="1:2" customFormat="false">
      <c r="A598" s="3">
        <v>11</v>
      </c>
      <c r="B598" s="6">
        <v>35.825040000000001</v>
      </c>
    </row>
    <row r="599" spans="1:2" customFormat="false">
      <c r="A599" s="3">
        <v>12</v>
      </c>
      <c r="B599" s="6">
        <v>40.197270000000003</v>
      </c>
    </row>
    <row r="600" spans="1:2" customFormat="false">
      <c r="A600" s="3">
        <v>13</v>
      </c>
      <c r="B600" s="6">
        <v>43.902610000000003</v>
      </c>
    </row>
    <row r="601" spans="1:2" customFormat="false">
      <c r="A601" s="3">
        <v>14</v>
      </c>
      <c r="B601" s="6">
        <v>46.346359999999997</v>
      </c>
    </row>
    <row r="602" spans="1:2" customFormat="false">
      <c r="A602" s="3">
        <v>15</v>
      </c>
      <c r="B602" s="6">
        <v>47.636229999999998</v>
      </c>
    </row>
    <row r="603" spans="1:2" customFormat="false">
      <c r="A603" s="3">
        <v>16</v>
      </c>
      <c r="B603" s="6">
        <v>47.60286</v>
      </c>
    </row>
    <row r="604" spans="1:2" customFormat="false">
      <c r="A604" s="3">
        <v>17</v>
      </c>
      <c r="B604" s="6">
        <v>47.340620000000001</v>
      </c>
    </row>
    <row r="605" spans="1:2" customFormat="false">
      <c r="A605" s="3">
        <v>18</v>
      </c>
      <c r="B605" s="6">
        <v>45.396410000000003</v>
      </c>
    </row>
    <row r="606" spans="1:2" customFormat="false">
      <c r="A606" s="3">
        <v>19</v>
      </c>
      <c r="B606" s="6">
        <v>33.703429999999997</v>
      </c>
    </row>
    <row r="607" spans="1:2" customFormat="false">
      <c r="A607" s="3">
        <v>20</v>
      </c>
      <c r="B607" s="6">
        <v>30.866379999999999</v>
      </c>
    </row>
    <row r="608" spans="1:2" customFormat="false">
      <c r="A608" s="3">
        <v>21</v>
      </c>
      <c r="B608" s="6">
        <v>28.694959999999998</v>
      </c>
    </row>
    <row r="609" spans="1:2" customFormat="false">
      <c r="A609" s="3">
        <v>22</v>
      </c>
      <c r="B609" s="6">
        <v>26.496790000000001</v>
      </c>
    </row>
    <row r="610" spans="1:2" customFormat="false">
      <c r="A610" s="3">
        <v>23</v>
      </c>
      <c r="B610" s="6">
        <v>25.684439999999999</v>
      </c>
    </row>
    <row r="611" spans="1:2" customFormat="false">
      <c r="A611" s="3">
        <v>24</v>
      </c>
      <c r="B611" s="6">
        <v>24.054269999999999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5</v>
      </c>
    </row>
    <row r="625" spans="1:2" customFormat="false">
      <c r="A625" s="3" t="s">
        <v>190</v>
      </c>
      <c r="B625" s="6" t="s">
        <v>230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24.560130000000001</v>
      </c>
    </row>
    <row r="629" spans="1:2" customFormat="false">
      <c r="A629" s="3">
        <v>2</v>
      </c>
      <c r="B629" s="6">
        <v>23.896329999999999</v>
      </c>
    </row>
    <row r="630" spans="1:2" customFormat="false">
      <c r="A630" s="3">
        <v>3</v>
      </c>
      <c r="B630" s="6">
        <v>23.312629999999999</v>
      </c>
    </row>
    <row r="631" spans="1:2" customFormat="false">
      <c r="A631" s="3">
        <v>4</v>
      </c>
      <c r="B631" s="6">
        <v>22.68233</v>
      </c>
    </row>
    <row r="632" spans="1:2" customFormat="false">
      <c r="A632" s="3">
        <v>5</v>
      </c>
      <c r="B632" s="6">
        <v>22.4527</v>
      </c>
    </row>
    <row r="633" spans="1:2" customFormat="false">
      <c r="A633" s="3">
        <v>6</v>
      </c>
      <c r="B633" s="6">
        <v>22.812750000000001</v>
      </c>
    </row>
    <row r="634" spans="1:2" customFormat="false">
      <c r="A634" s="3">
        <v>7</v>
      </c>
      <c r="B634" s="6">
        <v>24.667750000000002</v>
      </c>
    </row>
    <row r="635" spans="1:2" customFormat="false">
      <c r="A635" s="3">
        <v>8</v>
      </c>
      <c r="B635" s="6">
        <v>27.358609999999999</v>
      </c>
    </row>
    <row r="636" spans="1:2" customFormat="false">
      <c r="A636" s="3">
        <v>9</v>
      </c>
      <c r="B636" s="6">
        <v>28.322890000000001</v>
      </c>
    </row>
    <row r="637" spans="1:2" customFormat="false">
      <c r="A637" s="3">
        <v>10</v>
      </c>
      <c r="B637" s="6">
        <v>29.207380000000001</v>
      </c>
    </row>
    <row r="638" spans="1:2" customFormat="false">
      <c r="A638" s="3">
        <v>11</v>
      </c>
      <c r="B638" s="6">
        <v>30.19013</v>
      </c>
    </row>
    <row r="639" spans="1:2" customFormat="false">
      <c r="A639" s="3">
        <v>12</v>
      </c>
      <c r="B639" s="6">
        <v>31.335180000000001</v>
      </c>
    </row>
    <row r="640" spans="1:2" customFormat="false">
      <c r="A640" s="3">
        <v>13</v>
      </c>
      <c r="B640" s="6">
        <v>32.187910000000002</v>
      </c>
    </row>
    <row r="641" spans="1:2" customFormat="false">
      <c r="A641" s="3">
        <v>14</v>
      </c>
      <c r="B641" s="6">
        <v>32.845039999999997</v>
      </c>
    </row>
    <row r="642" spans="1:2" customFormat="false">
      <c r="A642" s="3">
        <v>15</v>
      </c>
      <c r="B642" s="6">
        <v>33.119790000000002</v>
      </c>
    </row>
    <row r="643" spans="1:2" customFormat="false">
      <c r="A643" s="3">
        <v>16</v>
      </c>
      <c r="B643" s="6">
        <v>33.247810000000001</v>
      </c>
    </row>
    <row r="644" spans="1:2" customFormat="false">
      <c r="A644" s="3">
        <v>17</v>
      </c>
      <c r="B644" s="6">
        <v>33.352310000000003</v>
      </c>
    </row>
    <row r="645" spans="1:2" customFormat="false">
      <c r="A645" s="3">
        <v>18</v>
      </c>
      <c r="B645" s="6">
        <v>32.996040000000001</v>
      </c>
    </row>
    <row r="646" spans="1:2" customFormat="false">
      <c r="A646" s="3">
        <v>19</v>
      </c>
      <c r="B646" s="6">
        <v>30.203040000000001</v>
      </c>
    </row>
    <row r="647" spans="1:2" customFormat="false">
      <c r="A647" s="3">
        <v>20</v>
      </c>
      <c r="B647" s="6">
        <v>29.353449999999999</v>
      </c>
    </row>
    <row r="648" spans="1:2" customFormat="false">
      <c r="A648" s="3">
        <v>21</v>
      </c>
      <c r="B648" s="6">
        <v>28.541589999999999</v>
      </c>
    </row>
    <row r="649" spans="1:2" customFormat="false">
      <c r="A649" s="3">
        <v>22</v>
      </c>
      <c r="B649" s="6">
        <v>27.375900000000001</v>
      </c>
    </row>
    <row r="650" spans="1:2" customFormat="false">
      <c r="A650" s="3">
        <v>23</v>
      </c>
      <c r="B650" s="6">
        <v>27.174040000000002</v>
      </c>
    </row>
    <row r="651" spans="1:2" customFormat="false">
      <c r="A651" s="3">
        <v>24</v>
      </c>
      <c r="B651" s="6">
        <v>25.98047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5</v>
      </c>
    </row>
    <row r="665" spans="1:2" customFormat="false">
      <c r="A665" s="3" t="s">
        <v>190</v>
      </c>
      <c r="B665" s="6" t="s">
        <v>230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3.8018230000000002</v>
      </c>
    </row>
    <row r="669" spans="1:2" customFormat="false">
      <c r="A669" s="3">
        <v>2</v>
      </c>
      <c r="B669" s="6">
        <v>3.910936</v>
      </c>
    </row>
    <row r="670" spans="1:2" customFormat="false">
      <c r="A670" s="3">
        <v>3</v>
      </c>
      <c r="B670" s="6">
        <v>3.8657970000000001</v>
      </c>
    </row>
    <row r="671" spans="1:2" customFormat="false">
      <c r="A671" s="3">
        <v>4</v>
      </c>
      <c r="B671" s="6">
        <v>3.9196019999999998</v>
      </c>
    </row>
    <row r="672" spans="1:2" customFormat="false">
      <c r="A672" s="3">
        <v>5</v>
      </c>
      <c r="B672" s="6">
        <v>3.940134</v>
      </c>
    </row>
    <row r="673" spans="1:2" customFormat="false">
      <c r="A673" s="3">
        <v>6</v>
      </c>
      <c r="B673" s="6">
        <v>3.9258150000000001</v>
      </c>
    </row>
    <row r="674" spans="1:2" customFormat="false">
      <c r="A674" s="3">
        <v>7</v>
      </c>
      <c r="B674" s="6">
        <v>3.936957</v>
      </c>
    </row>
    <row r="675" spans="1:2" customFormat="false">
      <c r="A675" s="3">
        <v>8</v>
      </c>
      <c r="B675" s="6">
        <v>3.702264</v>
      </c>
    </row>
    <row r="676" spans="1:2" customFormat="false">
      <c r="A676" s="3">
        <v>9</v>
      </c>
      <c r="B676" s="6">
        <v>2.6752220000000002</v>
      </c>
    </row>
    <row r="677" spans="1:2" customFormat="false">
      <c r="A677" s="3">
        <v>10</v>
      </c>
      <c r="B677" s="6">
        <v>1.3833219999999999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-1.225471</v>
      </c>
    </row>
    <row r="680" spans="1:2" customFormat="false">
      <c r="A680" s="3">
        <v>13</v>
      </c>
      <c r="B680" s="6">
        <v>-2.487117</v>
      </c>
    </row>
    <row r="681" spans="1:2" customFormat="false">
      <c r="A681" s="3">
        <v>14</v>
      </c>
      <c r="B681" s="6">
        <v>-2.9579409999999999</v>
      </c>
    </row>
    <row r="682" spans="1:2" customFormat="false">
      <c r="A682" s="3">
        <v>15</v>
      </c>
      <c r="B682" s="6">
        <v>-2.631008</v>
      </c>
    </row>
    <row r="683" spans="1:2" customFormat="false">
      <c r="A683" s="3">
        <v>16</v>
      </c>
      <c r="B683" s="6">
        <v>-1.3491299999999999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0.95016849999999997</v>
      </c>
    </row>
    <row r="686" spans="1:2" customFormat="false">
      <c r="A686" s="3">
        <v>19</v>
      </c>
      <c r="B686" s="6">
        <v>2.3779189999999999</v>
      </c>
    </row>
    <row r="687" spans="1:2" customFormat="false">
      <c r="A687" s="3">
        <v>20</v>
      </c>
      <c r="B687" s="6">
        <v>2.8664869999999998</v>
      </c>
    </row>
    <row r="688" spans="1:2" customFormat="false">
      <c r="A688" s="3">
        <v>21</v>
      </c>
      <c r="B688" s="6">
        <v>3.212612</v>
      </c>
    </row>
    <row r="689" spans="1:2" customFormat="false">
      <c r="A689" s="3">
        <v>22</v>
      </c>
      <c r="B689" s="6">
        <v>3.2845110000000002</v>
      </c>
    </row>
    <row r="690" spans="1:2" customFormat="false">
      <c r="A690" s="3">
        <v>23</v>
      </c>
      <c r="B690" s="6">
        <v>3.3307470000000001</v>
      </c>
    </row>
    <row r="691" spans="1:2" customFormat="false">
      <c r="A691" s="3">
        <v>24</v>
      </c>
      <c r="B691" s="6">
        <v>3.387975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5</v>
      </c>
    </row>
    <row r="705" spans="1:2" customFormat="false">
      <c r="A705" s="3" t="s">
        <v>190</v>
      </c>
      <c r="B705" s="6" t="s">
        <v>230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3.103939</v>
      </c>
    </row>
    <row r="709" spans="1:2" customFormat="false">
      <c r="A709" s="3">
        <v>2</v>
      </c>
      <c r="B709" s="6">
        <v>3.1985890000000001</v>
      </c>
    </row>
    <row r="710" spans="1:2" customFormat="false">
      <c r="A710" s="3">
        <v>3</v>
      </c>
      <c r="B710" s="6">
        <v>3.2044450000000002</v>
      </c>
    </row>
    <row r="711" spans="1:2" customFormat="false">
      <c r="A711" s="3">
        <v>4</v>
      </c>
      <c r="B711" s="6">
        <v>3.3056040000000002</v>
      </c>
    </row>
    <row r="712" spans="1:2" customFormat="false">
      <c r="A712" s="3">
        <v>5</v>
      </c>
      <c r="B712" s="6">
        <v>3.3668550000000002</v>
      </c>
    </row>
    <row r="713" spans="1:2" customFormat="false">
      <c r="A713" s="3">
        <v>6</v>
      </c>
      <c r="B713" s="6">
        <v>3.3992879999999999</v>
      </c>
    </row>
    <row r="714" spans="1:2" customFormat="false">
      <c r="A714" s="3">
        <v>7</v>
      </c>
      <c r="B714" s="6">
        <v>3.453233</v>
      </c>
    </row>
    <row r="715" spans="1:2" customFormat="false">
      <c r="A715" s="3">
        <v>8</v>
      </c>
      <c r="B715" s="6">
        <v>3.3760340000000002</v>
      </c>
    </row>
    <row r="716" spans="1:2" customFormat="false">
      <c r="A716" s="3">
        <v>9</v>
      </c>
      <c r="B716" s="6">
        <v>2.8980779999999999</v>
      </c>
    </row>
    <row r="717" spans="1:2" customFormat="false">
      <c r="A717" s="3">
        <v>10</v>
      </c>
      <c r="B717" s="6">
        <v>2.346263</v>
      </c>
    </row>
    <row r="718" spans="1:2" customFormat="false">
      <c r="A718" s="3">
        <v>11</v>
      </c>
      <c r="B718" s="6">
        <v>1.398112</v>
      </c>
    </row>
    <row r="719" spans="1:2" customFormat="false">
      <c r="A719" s="3">
        <v>12</v>
      </c>
      <c r="B719" s="6">
        <v>0.37698320000000002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0.1240916</v>
      </c>
    </row>
    <row r="725" spans="1:2" customFormat="false">
      <c r="A725" s="3">
        <v>18</v>
      </c>
      <c r="B725" s="6">
        <v>0.76691169999999997</v>
      </c>
    </row>
    <row r="726" spans="1:2" customFormat="false">
      <c r="A726" s="3">
        <v>19</v>
      </c>
      <c r="B726" s="6">
        <v>1.3063880000000001</v>
      </c>
    </row>
    <row r="727" spans="1:2" customFormat="false">
      <c r="A727" s="3">
        <v>20</v>
      </c>
      <c r="B727" s="6">
        <v>1.613048</v>
      </c>
    </row>
    <row r="728" spans="1:2" customFormat="false">
      <c r="A728" s="3">
        <v>21</v>
      </c>
      <c r="B728" s="6">
        <v>1.925513</v>
      </c>
    </row>
    <row r="729" spans="1:2" customFormat="false">
      <c r="A729" s="3">
        <v>22</v>
      </c>
      <c r="B729" s="6">
        <v>2.1361189999999999</v>
      </c>
    </row>
    <row r="730" spans="1:2" customFormat="false">
      <c r="A730" s="3">
        <v>23</v>
      </c>
      <c r="B730" s="6">
        <v>2.2207560000000002</v>
      </c>
    </row>
    <row r="731" spans="1:2" customFormat="false">
      <c r="A731" s="3">
        <v>24</v>
      </c>
      <c r="B731" s="6">
        <v>2.311051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5</v>
      </c>
    </row>
    <row r="746" spans="1:2" customFormat="false">
      <c r="A746" s="3" t="s">
        <v>190</v>
      </c>
      <c r="B746" s="6" t="s">
        <v>230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1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6</v>
      </c>
    </row>
    <row r="799" spans="1:2" customFormat="false">
      <c r="A799" s="3">
        <v>0</v>
      </c>
      <c r="B799" s="6">
        <v>10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14</v>
      </c>
    </row>
    <row r="804" spans="1:2" customFormat="false">
      <c r="A804" s="3">
        <v>5</v>
      </c>
      <c r="B804" s="6">
        <v>25</v>
      </c>
    </row>
    <row r="805" spans="1:2" customFormat="false">
      <c r="A805" s="3">
        <v>6</v>
      </c>
      <c r="B805" s="6">
        <v>19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34</v>
      </c>
    </row>
    <row r="808" spans="1:2" customFormat="false">
      <c r="A808" s="3">
        <v>9</v>
      </c>
      <c r="B808" s="6">
        <v>42</v>
      </c>
    </row>
    <row r="809" spans="1:2" customFormat="false">
      <c r="A809" s="3">
        <v>10</v>
      </c>
      <c r="B809" s="6">
        <v>54</v>
      </c>
    </row>
    <row r="810" spans="1:2" customFormat="false">
      <c r="A810" s="3">
        <v>11</v>
      </c>
      <c r="B810" s="6">
        <v>72</v>
      </c>
    </row>
    <row r="811" spans="1:2" customFormat="false">
      <c r="A811" s="3">
        <v>12</v>
      </c>
      <c r="B811" s="6">
        <v>115</v>
      </c>
    </row>
    <row r="812" spans="1:2" customFormat="false">
      <c r="A812" s="3">
        <v>13</v>
      </c>
      <c r="B812" s="6">
        <v>137</v>
      </c>
    </row>
    <row r="813" spans="1:2" customFormat="false">
      <c r="A813" s="3">
        <v>14</v>
      </c>
      <c r="B813" s="6">
        <v>159</v>
      </c>
    </row>
    <row r="814" spans="1:2" customFormat="false">
      <c r="A814" s="3">
        <v>15</v>
      </c>
      <c r="B814" s="6">
        <v>165</v>
      </c>
    </row>
    <row r="815" spans="1:2" customFormat="false">
      <c r="A815" s="3">
        <v>16</v>
      </c>
      <c r="B815" s="6">
        <v>198</v>
      </c>
    </row>
    <row r="816" spans="1:2" customFormat="false">
      <c r="A816" s="3">
        <v>17</v>
      </c>
      <c r="B816" s="6">
        <v>245</v>
      </c>
    </row>
    <row r="817" spans="1:2" customFormat="false">
      <c r="A817" s="3">
        <v>18</v>
      </c>
      <c r="B817" s="6">
        <v>277</v>
      </c>
    </row>
    <row r="818" spans="1:2" customFormat="false">
      <c r="A818" s="3">
        <v>19</v>
      </c>
      <c r="B818" s="6">
        <v>317</v>
      </c>
    </row>
    <row r="819" spans="1:2" customFormat="false">
      <c r="A819" s="3">
        <v>20</v>
      </c>
      <c r="B819" s="6">
        <v>365</v>
      </c>
    </row>
    <row r="820" spans="1:2" customFormat="false">
      <c r="A820" s="3">
        <v>21</v>
      </c>
      <c r="B820" s="6">
        <v>358</v>
      </c>
    </row>
    <row r="821" spans="1:2" customFormat="false">
      <c r="A821" s="3">
        <v>22</v>
      </c>
      <c r="B821" s="6">
        <v>372</v>
      </c>
    </row>
    <row r="822" spans="1:2" customFormat="false">
      <c r="A822" s="3">
        <v>23</v>
      </c>
      <c r="B822" s="6">
        <v>341</v>
      </c>
    </row>
    <row r="823" spans="1:2" customFormat="false">
      <c r="A823" s="3">
        <v>24</v>
      </c>
      <c r="B823" s="6">
        <v>368</v>
      </c>
    </row>
    <row r="824" spans="1:2" customFormat="false">
      <c r="A824" s="3">
        <v>25</v>
      </c>
      <c r="B824" s="6">
        <v>357</v>
      </c>
    </row>
    <row r="825" spans="1:2" customFormat="false">
      <c r="A825" s="3">
        <v>26</v>
      </c>
      <c r="B825" s="6">
        <v>389</v>
      </c>
    </row>
    <row r="826" spans="1:2" customFormat="false">
      <c r="A826" s="3">
        <v>27</v>
      </c>
      <c r="B826" s="6">
        <v>420</v>
      </c>
    </row>
    <row r="827" spans="1:2" customFormat="false">
      <c r="A827" s="3">
        <v>28</v>
      </c>
      <c r="B827" s="6">
        <v>463</v>
      </c>
    </row>
    <row r="828" spans="1:2" customFormat="false">
      <c r="A828" s="3">
        <v>29</v>
      </c>
      <c r="B828" s="6">
        <v>419</v>
      </c>
    </row>
    <row r="829" spans="1:2" customFormat="false">
      <c r="A829" s="3">
        <v>30</v>
      </c>
      <c r="B829" s="6">
        <v>396</v>
      </c>
    </row>
    <row r="830" spans="1:2" customFormat="false">
      <c r="A830" s="3">
        <v>31</v>
      </c>
      <c r="B830" s="6">
        <v>393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315</v>
      </c>
    </row>
    <row r="833" spans="1:2" customFormat="false">
      <c r="A833" s="3">
        <v>34</v>
      </c>
      <c r="B833" s="6">
        <v>321</v>
      </c>
    </row>
    <row r="834" spans="1:2" customFormat="false">
      <c r="A834" s="3">
        <v>35</v>
      </c>
      <c r="B834" s="6">
        <v>303</v>
      </c>
    </row>
    <row r="835" spans="1:2" customFormat="false">
      <c r="A835" s="3">
        <v>36</v>
      </c>
      <c r="B835" s="6">
        <v>254</v>
      </c>
    </row>
    <row r="836" spans="1:2" customFormat="false">
      <c r="A836" s="3">
        <v>37</v>
      </c>
      <c r="B836" s="6">
        <v>195</v>
      </c>
    </row>
    <row r="837" spans="1:2" customFormat="false">
      <c r="A837" s="3">
        <v>38</v>
      </c>
      <c r="B837" s="6">
        <v>175</v>
      </c>
    </row>
    <row r="838" spans="1:2" customFormat="false">
      <c r="A838" s="3">
        <v>39</v>
      </c>
      <c r="B838" s="6">
        <v>99</v>
      </c>
    </row>
    <row r="839" spans="1:2" customFormat="false">
      <c r="A839" s="3">
        <v>40</v>
      </c>
      <c r="B839" s="6">
        <v>66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25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>
  <sheetPr transitionEvaluation="1" codeName="Sheet75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346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367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1" customFormat="false" ht="15.75">
      <c r="A57" s="5" t="s">
        <v>16</v>
      </c>
    </row>
    <row r="58" spans="1:1" customFormat="false" ht="15.75">
      <c r="A58" s="5" t="str">
        <f>E48</f>
        <v>DOE21D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6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5.7089999999999996</v>
      </c>
    </row>
    <row r="66" spans="1:2" customFormat="false">
      <c r="A66" s="3" t="s">
        <v>26</v>
      </c>
      <c r="B66" s="6">
        <v>5.7859999999999996</v>
      </c>
    </row>
    <row r="67" spans="1:2" customFormat="false">
      <c r="A67" s="3" t="s">
        <v>27</v>
      </c>
      <c r="B67" s="6">
        <v>5.944</v>
      </c>
    </row>
    <row r="68" spans="1:2" customFormat="false">
      <c r="A68" s="3" t="s">
        <v>28</v>
      </c>
      <c r="B68" s="6">
        <v>6.4690000000000003</v>
      </c>
    </row>
    <row r="69" spans="1:2" customFormat="false">
      <c r="A69" s="3" t="s">
        <v>29</v>
      </c>
      <c r="B69" s="6">
        <v>3.5430000000000001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1.8720000000000001</v>
      </c>
    </row>
    <row r="72" spans="1:2" customFormat="false">
      <c r="A72" s="3" t="s">
        <v>33</v>
      </c>
      <c r="B72" s="6">
        <v>2.254</v>
      </c>
    </row>
    <row r="73" spans="1:2" customFormat="false">
      <c r="A73" s="3" t="s">
        <v>34</v>
      </c>
      <c r="B73" s="6">
        <v>4.2549999999999999</v>
      </c>
    </row>
    <row r="74" spans="1:2" customFormat="false">
      <c r="A74" s="3" t="s">
        <v>35</v>
      </c>
      <c r="B74" s="6">
        <v>5.335</v>
      </c>
    </row>
    <row r="75" spans="1:2" customFormat="false">
      <c r="A75" s="3" t="s">
        <v>36</v>
      </c>
      <c r="B75" s="6">
        <v>1.2390000000000001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2.9279999999999999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8.7870000000000008</v>
      </c>
    </row>
    <row r="83" spans="1:2" customFormat="false">
      <c r="A83" s="3" t="s">
        <v>45</v>
      </c>
      <c r="B83" s="6">
        <v>12.243</v>
      </c>
    </row>
    <row r="84" spans="1:2" customFormat="false">
      <c r="A84" s="3" t="s">
        <v>47</v>
      </c>
      <c r="B84" s="6">
        <v>7.4480000000000004</v>
      </c>
    </row>
    <row r="85" spans="1:2" customFormat="false">
      <c r="A85" s="3" t="s">
        <v>48</v>
      </c>
      <c r="B85" s="6">
        <v>7.024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5.835</v>
      </c>
    </row>
    <row r="93" spans="1:2" customFormat="false">
      <c r="A93" s="3" t="s">
        <v>56</v>
      </c>
      <c r="B93" s="6">
        <v>8.77</v>
      </c>
    </row>
    <row r="94" spans="1:2" customFormat="false">
      <c r="A94" s="3" t="s">
        <v>57</v>
      </c>
      <c r="B94" s="6">
        <v>10.506</v>
      </c>
    </row>
    <row r="95" spans="1:2" customFormat="false">
      <c r="A95" s="3" t="s">
        <v>58</v>
      </c>
      <c r="B95" s="6">
        <v>9.1509999999999998</v>
      </c>
    </row>
    <row r="96" spans="1:2" customFormat="false">
      <c r="A96" s="3" t="s">
        <v>59</v>
      </c>
      <c r="B96" s="6">
        <v>7.827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7.2279999999999998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6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7.0789999999999997</v>
      </c>
    </row>
    <row r="105" spans="1:2" customFormat="false">
      <c r="A105" s="3" t="s">
        <v>26</v>
      </c>
      <c r="B105" s="6">
        <v>4.8520000000000003</v>
      </c>
    </row>
    <row r="106" spans="1:2" customFormat="false">
      <c r="A106" s="3" t="s">
        <v>27</v>
      </c>
      <c r="B106" s="6">
        <v>4.3339999999999996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6.7590000000000003</v>
      </c>
    </row>
    <row r="109" spans="1:2" customFormat="false">
      <c r="A109" s="3" t="s">
        <v>31</v>
      </c>
      <c r="B109" s="6">
        <v>5.7949999999999999</v>
      </c>
    </row>
    <row r="110" spans="1:2" customFormat="false">
      <c r="A110" s="3" t="s">
        <v>32</v>
      </c>
      <c r="B110" s="6">
        <v>2.4550000000000001</v>
      </c>
    </row>
    <row r="111" spans="1:2" customFormat="false">
      <c r="A111" s="3" t="s">
        <v>33</v>
      </c>
      <c r="B111" s="6">
        <v>0.97599999999999998</v>
      </c>
    </row>
    <row r="112" spans="1:2" customFormat="false">
      <c r="A112" s="3" t="s">
        <v>34</v>
      </c>
      <c r="B112" s="6">
        <v>2.44</v>
      </c>
    </row>
    <row r="113" spans="1:2" customFormat="false">
      <c r="A113" s="3" t="s">
        <v>35</v>
      </c>
      <c r="B113" s="6">
        <v>1.266</v>
      </c>
    </row>
    <row r="114" spans="1:2" customFormat="false">
      <c r="A114" s="3" t="s">
        <v>36</v>
      </c>
      <c r="B114" s="6">
        <v>2.34</v>
      </c>
    </row>
    <row r="115" spans="1:2" customFormat="false">
      <c r="A115" s="3" t="s">
        <v>37</v>
      </c>
      <c r="B115" s="6">
        <v>0.53800000000000003</v>
      </c>
    </row>
    <row r="116" spans="1:2" customFormat="false">
      <c r="A116" s="3" t="s">
        <v>38</v>
      </c>
      <c r="B116" s="6">
        <v>0.42799999999999999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0.39900000000000002</v>
      </c>
    </row>
    <row r="122" spans="1:2" customFormat="false">
      <c r="A122" s="3" t="s">
        <v>45</v>
      </c>
      <c r="B122" s="6">
        <v>0.69199999999999995</v>
      </c>
    </row>
    <row r="123" spans="1:2" customFormat="false">
      <c r="A123" s="3" t="s">
        <v>47</v>
      </c>
      <c r="B123" s="6">
        <v>0.66</v>
      </c>
    </row>
    <row r="124" spans="1:2" customFormat="false">
      <c r="A124" s="3" t="s">
        <v>48</v>
      </c>
      <c r="B124" s="6">
        <v>2.177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</v>
      </c>
    </row>
    <row r="132" spans="1:2" customFormat="false">
      <c r="A132" s="3" t="s">
        <v>56</v>
      </c>
      <c r="B132" s="6">
        <v>2E-3</v>
      </c>
    </row>
    <row r="133" spans="1:2" customFormat="false">
      <c r="A133" s="3" t="s">
        <v>57</v>
      </c>
      <c r="B133" s="6">
        <v>0.01</v>
      </c>
    </row>
    <row r="134" spans="1:2" customFormat="false">
      <c r="A134" s="3" t="s">
        <v>58</v>
      </c>
      <c r="B134" s="6">
        <v>5.0999999999999997E-2</v>
      </c>
    </row>
    <row r="135" spans="1:2" customFormat="false">
      <c r="A135" s="3" t="s">
        <v>59</v>
      </c>
      <c r="B135" s="6">
        <v>0.42199999999999999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5.5E-2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6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 customFormat="false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 customFormat="false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 customFormat="false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 customFormat="false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5.665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0" t="s">
        <v>89</v>
      </c>
      <c r="D157" s="179" t="s">
        <v>95</v>
      </c>
    </row>
    <row r="158" spans="1:4" customFormat="false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0"/>
      <c r="D159" s="179"/>
    </row>
    <row r="160" spans="1:4" customFormat="false">
      <c r="A160" s="3" t="s">
        <v>41</v>
      </c>
      <c r="B160" s="6"/>
      <c r="C160" s="180"/>
      <c r="D160" s="179"/>
    </row>
    <row r="161" spans="1:4" customFormat="false">
      <c r="A161" s="3" t="s">
        <v>42</v>
      </c>
      <c r="B161" s="6"/>
      <c r="C161" s="181"/>
      <c r="D161" s="179"/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 customFormat="false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3.282</v>
      </c>
      <c r="C165" s="180" t="s">
        <v>92</v>
      </c>
      <c r="D165" s="179">
        <v>5</v>
      </c>
    </row>
    <row r="166" spans="1:4" customFormat="false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 customFormat="false">
      <c r="A167" s="3" t="s">
        <v>49</v>
      </c>
      <c r="B167" s="6"/>
      <c r="C167" s="180"/>
      <c r="D167" s="179"/>
    </row>
    <row r="168" spans="1:4" customFormat="false">
      <c r="A168" s="3" t="s">
        <v>50</v>
      </c>
      <c r="B168" s="6"/>
      <c r="C168" s="180"/>
      <c r="D168" s="179"/>
    </row>
    <row r="169" spans="1:4" customFormat="false">
      <c r="A169" s="3" t="s">
        <v>51</v>
      </c>
      <c r="B169" s="6"/>
      <c r="C169" s="180"/>
      <c r="D169" s="179"/>
    </row>
    <row r="170" spans="1:4" customFormat="false">
      <c r="A170" s="3" t="s">
        <v>52</v>
      </c>
      <c r="B170" s="6"/>
      <c r="C170" s="180"/>
      <c r="D170" s="179"/>
    </row>
    <row r="171" spans="1:4" customFormat="false">
      <c r="A171" s="3" t="s">
        <v>53</v>
      </c>
      <c r="B171" s="6"/>
      <c r="C171" s="180"/>
      <c r="D171" s="179"/>
    </row>
    <row r="172" spans="1:4" customFormat="false">
      <c r="A172" s="3" t="s">
        <v>54</v>
      </c>
      <c r="B172" s="6"/>
      <c r="C172" s="180"/>
      <c r="D172" s="179"/>
    </row>
    <row r="173" spans="1:4" customFormat="false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3.476</v>
      </c>
      <c r="C174" s="180" t="s">
        <v>92</v>
      </c>
      <c r="D174" s="179">
        <v>5</v>
      </c>
    </row>
    <row r="175" spans="1:4" customFormat="false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 customFormat="false">
      <c r="A176" s="3" t="s">
        <v>58</v>
      </c>
      <c r="B176" s="6">
        <v>4.05</v>
      </c>
      <c r="C176" s="180" t="s">
        <v>92</v>
      </c>
      <c r="D176" s="179">
        <v>5</v>
      </c>
    </row>
    <row r="177" spans="1:4" customFormat="false">
      <c r="A177" s="3" t="s">
        <v>59</v>
      </c>
      <c r="B177" s="6">
        <v>4.05</v>
      </c>
      <c r="C177" s="180" t="s">
        <v>92</v>
      </c>
      <c r="D177" s="179">
        <v>5</v>
      </c>
    </row>
    <row r="178" spans="1:4" customFormat="false">
      <c r="A178" s="3" t="s">
        <v>60</v>
      </c>
      <c r="B178" s="6"/>
      <c r="C178" s="180"/>
      <c r="D178" s="179"/>
    </row>
    <row r="179" spans="1:4" customFormat="false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6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 customFormat="false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 customFormat="false">
      <c r="A201" s="3" t="s">
        <v>27</v>
      </c>
      <c r="B201" s="6">
        <v>4.43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6.516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3.109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 customFormat="false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 customFormat="false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4"/>
      <c r="D212"/>
    </row>
    <row r="213" spans="1:4" customFormat="false">
      <c r="A213" s="3" t="s">
        <v>41</v>
      </c>
      <c r="B213" s="6"/>
      <c r="C213" s="94"/>
      <c r="D213"/>
    </row>
    <row r="214" spans="1:4" customFormat="false">
      <c r="A214" s="3" t="s">
        <v>42</v>
      </c>
      <c r="B214" s="6"/>
      <c r="C214" s="94"/>
      <c r="D214"/>
    </row>
    <row r="215" spans="1:4" customFormat="false">
      <c r="A215" s="3" t="s">
        <v>43</v>
      </c>
      <c r="B215" s="6"/>
      <c r="C215" s="94"/>
      <c r="D215"/>
    </row>
    <row r="216" spans="1:4" customFormat="false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 customFormat="false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 customFormat="false">
      <c r="A218" s="3" t="s">
        <v>47</v>
      </c>
      <c r="B218" s="6">
        <v>1.119</v>
      </c>
      <c r="C218" s="94" t="s">
        <v>112</v>
      </c>
      <c r="D218">
        <v>14</v>
      </c>
    </row>
    <row r="219" spans="1:4" customFormat="false">
      <c r="A219" s="3" t="s">
        <v>48</v>
      </c>
      <c r="B219" s="6">
        <v>2.605</v>
      </c>
      <c r="C219" s="94" t="s">
        <v>114</v>
      </c>
      <c r="D219">
        <v>11</v>
      </c>
    </row>
    <row r="220" spans="1:4" customFormat="false">
      <c r="A220" s="3" t="s">
        <v>49</v>
      </c>
      <c r="B220" s="6"/>
      <c r="C220" s="94"/>
      <c r="D220"/>
    </row>
    <row r="221" spans="1:4" customFormat="false">
      <c r="A221" s="3" t="s">
        <v>50</v>
      </c>
      <c r="B221" s="6"/>
      <c r="C221" s="94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/>
      <c r="C225" s="95"/>
      <c r="D225"/>
    </row>
    <row r="226" spans="1:4" customFormat="false">
      <c r="A226" s="3" t="s">
        <v>55</v>
      </c>
      <c r="B226" s="6">
        <v>0</v>
      </c>
      <c r="C226" s="95"/>
      <c r="D226"/>
    </row>
    <row r="227" spans="1:4" customFormat="false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 customFormat="false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 customFormat="false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 customFormat="false">
      <c r="A230" s="3" t="s">
        <v>59</v>
      </c>
      <c r="B230" s="6">
        <v>1.427</v>
      </c>
      <c r="C230" s="94" t="s">
        <v>117</v>
      </c>
      <c r="D230">
        <v>14</v>
      </c>
    </row>
    <row r="231" spans="1:4" customFormat="false">
      <c r="A231" s="3" t="s">
        <v>60</v>
      </c>
      <c r="B231" s="6"/>
      <c r="C231" s="94"/>
      <c r="D231"/>
    </row>
    <row r="232" spans="1:4" customFormat="false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 customFormat="false">
      <c r="A233" s="3" t="s">
        <v>62</v>
      </c>
      <c r="B233" s="6"/>
      <c r="C233" s="95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6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69.5</v>
      </c>
      <c r="C254" s="11" t="s">
        <v>102</v>
      </c>
      <c r="D254">
        <v>15</v>
      </c>
    </row>
    <row r="255" spans="1:4" customFormat="false">
      <c r="A255" s="3" t="s">
        <v>75</v>
      </c>
      <c r="B255" s="97">
        <v>42.7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68.2</v>
      </c>
      <c r="C256" s="11" t="s">
        <v>102</v>
      </c>
      <c r="D256">
        <v>15</v>
      </c>
    </row>
    <row r="257" spans="1:4" customFormat="false">
      <c r="A257" s="3" t="s">
        <v>77</v>
      </c>
      <c r="B257" s="97">
        <v>35.9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49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6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-4.3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-21.6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3.9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6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24.6</v>
      </c>
      <c r="C272"/>
      <c r="D272"/>
    </row>
    <row r="273" spans="1:4" customFormat="false">
      <c r="A273" s="3" t="s">
        <v>75</v>
      </c>
      <c r="B273" s="97">
        <v>24.7</v>
      </c>
      <c r="C273"/>
      <c r="D273"/>
    </row>
    <row r="274" spans="1:4" customFormat="false">
      <c r="A274" s="3" t="s">
        <v>76</v>
      </c>
      <c r="B274" s="97">
        <v>19.100000000000001</v>
      </c>
      <c r="C274"/>
      <c r="D274"/>
    </row>
    <row r="275" spans="1:4" customFormat="false">
      <c r="A275" s="3" t="s">
        <v>77</v>
      </c>
      <c r="B275" s="97">
        <v>14.3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84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434</v>
      </c>
    </row>
    <row r="295" spans="1:2" customFormat="false">
      <c r="A295" s="3" t="s">
        <v>206</v>
      </c>
      <c r="B295" s="6">
        <v>1155</v>
      </c>
    </row>
    <row r="296" spans="1:2" customFormat="false">
      <c r="A296" s="3" t="s">
        <v>207</v>
      </c>
      <c r="B296" s="6">
        <v>1079</v>
      </c>
    </row>
    <row r="297" spans="1:2" customFormat="false">
      <c r="A297" s="3" t="s">
        <v>208</v>
      </c>
      <c r="B297" s="6">
        <v>1566</v>
      </c>
    </row>
    <row r="298" spans="1:2" customFormat="false">
      <c r="A298" s="3" t="s">
        <v>209</v>
      </c>
      <c r="B298" s="6">
        <v>1831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84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735</v>
      </c>
    </row>
    <row r="314" spans="1:2" customFormat="false">
      <c r="A314" s="3" t="s">
        <v>212</v>
      </c>
      <c r="B314" s="6">
        <v>1051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84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481</v>
      </c>
    </row>
    <row r="334" spans="1:2" customFormat="false">
      <c r="A334" s="3" t="s">
        <v>215</v>
      </c>
      <c r="B334" s="6">
        <v>831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84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1.5</v>
      </c>
    </row>
    <row r="356" spans="1:2" customFormat="false">
      <c r="A356" s="3">
        <v>8</v>
      </c>
      <c r="B356" s="6">
        <v>12.59</v>
      </c>
    </row>
    <row r="357" spans="1:2" customFormat="false">
      <c r="A357" s="3">
        <v>9</v>
      </c>
      <c r="B357" s="6">
        <v>30.01</v>
      </c>
    </row>
    <row r="358" spans="1:2" customFormat="false">
      <c r="A358" s="3">
        <v>10</v>
      </c>
      <c r="B358" s="6">
        <v>46.23</v>
      </c>
    </row>
    <row r="359" spans="1:2" customFormat="false">
      <c r="A359" s="3">
        <v>11</v>
      </c>
      <c r="B359" s="6">
        <v>59.31</v>
      </c>
    </row>
    <row r="360" spans="1:2" customFormat="false">
      <c r="A360" s="3">
        <v>12</v>
      </c>
      <c r="B360" s="6">
        <v>65.05</v>
      </c>
    </row>
    <row r="361" spans="1:2" customFormat="false">
      <c r="A361" s="3">
        <v>13</v>
      </c>
      <c r="B361" s="6">
        <v>66.98</v>
      </c>
    </row>
    <row r="362" spans="1:2" customFormat="false">
      <c r="A362" s="3">
        <v>14</v>
      </c>
      <c r="B362" s="6">
        <v>63.11</v>
      </c>
    </row>
    <row r="363" spans="1:2" customFormat="false">
      <c r="A363" s="3">
        <v>15</v>
      </c>
      <c r="B363" s="6">
        <v>51.79</v>
      </c>
    </row>
    <row r="364" spans="1:2" customFormat="false">
      <c r="A364" s="3">
        <v>16</v>
      </c>
      <c r="B364" s="6">
        <v>37.130000000000003</v>
      </c>
    </row>
    <row r="365" spans="1:2" customFormat="false">
      <c r="A365" s="3">
        <v>17</v>
      </c>
      <c r="B365" s="6">
        <v>19.14</v>
      </c>
    </row>
    <row r="366" spans="1:2" customFormat="false">
      <c r="A366" s="3">
        <v>18</v>
      </c>
      <c r="B366" s="6">
        <v>4.62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84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1.8</v>
      </c>
    </row>
    <row r="396" spans="1:2" customFormat="false">
      <c r="A396" s="3">
        <v>8</v>
      </c>
      <c r="B396" s="6">
        <v>13.92</v>
      </c>
    </row>
    <row r="397" spans="1:2" customFormat="false">
      <c r="A397" s="3">
        <v>9</v>
      </c>
      <c r="B397" s="6">
        <v>31.75</v>
      </c>
    </row>
    <row r="398" spans="1:2" customFormat="false">
      <c r="A398" s="3">
        <v>10</v>
      </c>
      <c r="B398" s="6">
        <v>45.24</v>
      </c>
    </row>
    <row r="399" spans="1:2" customFormat="false">
      <c r="A399" s="3">
        <v>11</v>
      </c>
      <c r="B399" s="6">
        <v>56.63</v>
      </c>
    </row>
    <row r="400" spans="1:2" customFormat="false">
      <c r="A400" s="3">
        <v>12</v>
      </c>
      <c r="B400" s="6">
        <v>61.58</v>
      </c>
    </row>
    <row r="401" spans="1:2" customFormat="false">
      <c r="A401" s="3">
        <v>13</v>
      </c>
      <c r="B401" s="6">
        <v>63.7</v>
      </c>
    </row>
    <row r="402" spans="1:2" customFormat="false">
      <c r="A402" s="3">
        <v>14</v>
      </c>
      <c r="B402" s="6">
        <v>61.46</v>
      </c>
    </row>
    <row r="403" spans="1:2" customFormat="false">
      <c r="A403" s="3">
        <v>15</v>
      </c>
      <c r="B403" s="6">
        <v>51.67</v>
      </c>
    </row>
    <row r="404" spans="1:2" customFormat="false">
      <c r="A404" s="3">
        <v>16</v>
      </c>
      <c r="B404" s="6">
        <v>37.200000000000003</v>
      </c>
    </row>
    <row r="405" spans="1:2" customFormat="false">
      <c r="A405" s="3">
        <v>17</v>
      </c>
      <c r="B405" s="6">
        <v>16.72</v>
      </c>
    </row>
    <row r="406" spans="1:2" customFormat="false">
      <c r="A406" s="3">
        <v>18</v>
      </c>
      <c r="B406" s="6">
        <v>2.52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84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20.11</v>
      </c>
    </row>
    <row r="435" spans="1:2" customFormat="false">
      <c r="A435" s="3">
        <v>7</v>
      </c>
      <c r="B435" s="6">
        <v>70.22</v>
      </c>
    </row>
    <row r="436" spans="1:2" customFormat="false">
      <c r="A436" s="3">
        <v>8</v>
      </c>
      <c r="B436" s="6">
        <v>108.13</v>
      </c>
    </row>
    <row r="437" spans="1:2" customFormat="false">
      <c r="A437" s="3">
        <v>9</v>
      </c>
      <c r="B437" s="6">
        <v>219.58</v>
      </c>
    </row>
    <row r="438" spans="1:2" customFormat="false">
      <c r="A438" s="3">
        <v>10</v>
      </c>
      <c r="B438" s="6">
        <v>343.67</v>
      </c>
    </row>
    <row r="439" spans="1:2" customFormat="false">
      <c r="A439" s="3">
        <v>11</v>
      </c>
      <c r="B439" s="6">
        <v>435.54</v>
      </c>
    </row>
    <row r="440" spans="1:2" customFormat="false">
      <c r="A440" s="3">
        <v>12</v>
      </c>
      <c r="B440" s="6">
        <v>475.37</v>
      </c>
    </row>
    <row r="441" spans="1:2" customFormat="false">
      <c r="A441" s="3">
        <v>13</v>
      </c>
      <c r="B441" s="6">
        <v>488.49</v>
      </c>
    </row>
    <row r="442" spans="1:2" customFormat="false">
      <c r="A442" s="3">
        <v>14</v>
      </c>
      <c r="B442" s="6">
        <v>443.66</v>
      </c>
    </row>
    <row r="443" spans="1:2" customFormat="false">
      <c r="A443" s="3">
        <v>15</v>
      </c>
      <c r="B443" s="6">
        <v>367.07</v>
      </c>
    </row>
    <row r="444" spans="1:2" customFormat="false">
      <c r="A444" s="3">
        <v>16</v>
      </c>
      <c r="B444" s="6">
        <v>246.71</v>
      </c>
    </row>
    <row r="445" spans="1:2" customFormat="false">
      <c r="A445" s="3">
        <v>17</v>
      </c>
      <c r="B445" s="6">
        <v>119.19</v>
      </c>
    </row>
    <row r="446" spans="1:2" customFormat="false">
      <c r="A446" s="3">
        <v>18</v>
      </c>
      <c r="B446" s="6">
        <v>68.86</v>
      </c>
    </row>
    <row r="447" spans="1:2" customFormat="false">
      <c r="A447" s="3">
        <v>19</v>
      </c>
      <c r="B447" s="6">
        <v>19.75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84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19.96</v>
      </c>
    </row>
    <row r="475" spans="1:2" customFormat="false">
      <c r="A475" s="3">
        <v>7</v>
      </c>
      <c r="B475" s="6">
        <v>65.86</v>
      </c>
    </row>
    <row r="476" spans="1:2" customFormat="false">
      <c r="A476" s="3">
        <v>8</v>
      </c>
      <c r="B476" s="6">
        <v>97.11</v>
      </c>
    </row>
    <row r="477" spans="1:2" customFormat="false">
      <c r="A477" s="3">
        <v>9</v>
      </c>
      <c r="B477" s="6">
        <v>116.89</v>
      </c>
    </row>
    <row r="478" spans="1:2" customFormat="false">
      <c r="A478" s="3">
        <v>10</v>
      </c>
      <c r="B478" s="6">
        <v>128.97</v>
      </c>
    </row>
    <row r="479" spans="1:2" customFormat="false">
      <c r="A479" s="3">
        <v>11</v>
      </c>
      <c r="B479" s="6">
        <v>138.05000000000001</v>
      </c>
    </row>
    <row r="480" spans="1:2" customFormat="false">
      <c r="A480" s="3">
        <v>12</v>
      </c>
      <c r="B480" s="6">
        <v>141.34</v>
      </c>
    </row>
    <row r="481" spans="1:2" customFormat="false">
      <c r="A481" s="3">
        <v>13</v>
      </c>
      <c r="B481" s="6">
        <v>243.51</v>
      </c>
    </row>
    <row r="482" spans="1:2" customFormat="false">
      <c r="A482" s="3">
        <v>14</v>
      </c>
      <c r="B482" s="6">
        <v>462.83</v>
      </c>
    </row>
    <row r="483" spans="1:2" customFormat="false">
      <c r="A483" s="3">
        <v>15</v>
      </c>
      <c r="B483" s="6">
        <v>664.62</v>
      </c>
    </row>
    <row r="484" spans="1:2" customFormat="false">
      <c r="A484" s="3">
        <v>16</v>
      </c>
      <c r="B484" s="6">
        <v>786.35</v>
      </c>
    </row>
    <row r="485" spans="1:2" customFormat="false">
      <c r="A485" s="3">
        <v>17</v>
      </c>
      <c r="B485" s="6">
        <v>649.04999999999995</v>
      </c>
    </row>
    <row r="486" spans="1:2" customFormat="false">
      <c r="A486" s="3">
        <v>18</v>
      </c>
      <c r="B486" s="6">
        <v>243.11</v>
      </c>
    </row>
    <row r="487" spans="1:2" customFormat="false">
      <c r="A487" s="3">
        <v>19</v>
      </c>
      <c r="B487" s="6">
        <v>43.19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84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-12.3</v>
      </c>
    </row>
    <row r="509" spans="1:2" customFormat="false">
      <c r="A509" s="3">
        <v>2</v>
      </c>
      <c r="B509" s="6">
        <v>-14.1</v>
      </c>
    </row>
    <row r="510" spans="1:2" customFormat="false">
      <c r="A510" s="3">
        <v>3</v>
      </c>
      <c r="B510" s="6">
        <v>-15.4</v>
      </c>
    </row>
    <row r="511" spans="1:2" customFormat="false">
      <c r="A511" s="3">
        <v>4</v>
      </c>
      <c r="B511" s="6">
        <v>-16.3</v>
      </c>
    </row>
    <row r="512" spans="1:2" customFormat="false">
      <c r="A512" s="3">
        <v>5</v>
      </c>
      <c r="B512" s="6">
        <v>-17.100000000000001</v>
      </c>
    </row>
    <row r="513" spans="1:2" customFormat="false">
      <c r="A513" s="3">
        <v>6</v>
      </c>
      <c r="B513" s="6">
        <v>-17.899999999999999</v>
      </c>
    </row>
    <row r="514" spans="1:2" customFormat="false">
      <c r="A514" s="3">
        <v>7</v>
      </c>
      <c r="B514" s="6">
        <v>-18.5</v>
      </c>
    </row>
    <row r="515" spans="1:2" customFormat="false">
      <c r="A515" s="3">
        <v>8</v>
      </c>
      <c r="B515" s="6">
        <v>-18.8</v>
      </c>
    </row>
    <row r="516" spans="1:2" customFormat="false">
      <c r="A516" s="3">
        <v>9</v>
      </c>
      <c r="B516" s="6">
        <v>-14.7</v>
      </c>
    </row>
    <row r="517" spans="1:2" customFormat="false">
      <c r="A517" s="3">
        <v>10</v>
      </c>
      <c r="B517" s="6">
        <v>-7.8</v>
      </c>
    </row>
    <row r="518" spans="1:2" customFormat="false">
      <c r="A518" s="3">
        <v>11</v>
      </c>
      <c r="B518" s="6">
        <v>3.2</v>
      </c>
    </row>
    <row r="519" spans="1:2" customFormat="false">
      <c r="A519" s="3">
        <v>12</v>
      </c>
      <c r="B519" s="6">
        <v>13.4</v>
      </c>
    </row>
    <row r="520" spans="1:2" customFormat="false">
      <c r="A520" s="3">
        <v>13</v>
      </c>
      <c r="B520" s="6">
        <v>22.3</v>
      </c>
    </row>
    <row r="521" spans="1:2" customFormat="false">
      <c r="A521" s="3">
        <v>14</v>
      </c>
      <c r="B521" s="6">
        <v>29.5</v>
      </c>
    </row>
    <row r="522" spans="1:2" customFormat="false">
      <c r="A522" s="3">
        <v>15</v>
      </c>
      <c r="B522" s="6">
        <v>33.799999999999997</v>
      </c>
    </row>
    <row r="523" spans="1:2" customFormat="false">
      <c r="A523" s="3">
        <v>16</v>
      </c>
      <c r="B523" s="6">
        <v>33.5</v>
      </c>
    </row>
    <row r="524" spans="1:2" customFormat="false">
      <c r="A524" s="3">
        <v>17</v>
      </c>
      <c r="B524" s="6">
        <v>27</v>
      </c>
    </row>
    <row r="525" spans="1:2" customFormat="false">
      <c r="A525" s="3">
        <v>18</v>
      </c>
      <c r="B525" s="6">
        <v>19.7</v>
      </c>
    </row>
    <row r="526" spans="1:2" customFormat="false">
      <c r="A526" s="3">
        <v>19</v>
      </c>
      <c r="B526" s="6">
        <v>13.7</v>
      </c>
    </row>
    <row r="527" spans="1:2" customFormat="false">
      <c r="A527" s="3">
        <v>20</v>
      </c>
      <c r="B527" s="6">
        <v>8.6999999999999993</v>
      </c>
    </row>
    <row r="528" spans="1:2" customFormat="false">
      <c r="A528" s="3">
        <v>21</v>
      </c>
      <c r="B528" s="6">
        <v>4.4000000000000004</v>
      </c>
    </row>
    <row r="529" spans="1:2" customFormat="false">
      <c r="A529" s="3">
        <v>22</v>
      </c>
      <c r="B529" s="6">
        <v>1</v>
      </c>
    </row>
    <row r="530" spans="1:2" customFormat="false">
      <c r="A530" s="3">
        <v>23</v>
      </c>
      <c r="B530" s="6">
        <v>-1.9</v>
      </c>
    </row>
    <row r="531" spans="1:2" customFormat="false">
      <c r="A531" s="3">
        <v>24</v>
      </c>
      <c r="B531" s="6">
        <v>-4.4000000000000004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84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-0.9</v>
      </c>
    </row>
    <row r="549" spans="1:2" customFormat="false">
      <c r="A549" s="3">
        <v>2</v>
      </c>
      <c r="B549" s="6">
        <v>-1.6</v>
      </c>
    </row>
    <row r="550" spans="1:2" customFormat="false">
      <c r="A550" s="3">
        <v>3</v>
      </c>
      <c r="B550" s="6">
        <v>-2</v>
      </c>
    </row>
    <row r="551" spans="1:2" customFormat="false">
      <c r="A551" s="3">
        <v>4</v>
      </c>
      <c r="B551" s="6">
        <v>-2.5</v>
      </c>
    </row>
    <row r="552" spans="1:2" customFormat="false">
      <c r="A552" s="3">
        <v>5</v>
      </c>
      <c r="B552" s="6">
        <v>-2.9</v>
      </c>
    </row>
    <row r="553" spans="1:2" customFormat="false">
      <c r="A553" s="3">
        <v>6</v>
      </c>
      <c r="B553" s="6">
        <v>-3.4</v>
      </c>
    </row>
    <row r="554" spans="1:2" customFormat="false">
      <c r="A554" s="3">
        <v>7</v>
      </c>
      <c r="B554" s="6">
        <v>-3.9</v>
      </c>
    </row>
    <row r="555" spans="1:2" customFormat="false">
      <c r="A555" s="3">
        <v>8</v>
      </c>
      <c r="B555" s="6">
        <v>-4.3</v>
      </c>
    </row>
    <row r="556" spans="1:2" customFormat="false">
      <c r="A556" s="3">
        <v>9</v>
      </c>
      <c r="B556" s="6">
        <v>-3.3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1.2</v>
      </c>
    </row>
    <row r="559" spans="1:2" customFormat="false">
      <c r="A559" s="3">
        <v>12</v>
      </c>
      <c r="B559" s="6">
        <v>3.5</v>
      </c>
    </row>
    <row r="560" spans="1:2" customFormat="false">
      <c r="A560" s="3">
        <v>13</v>
      </c>
      <c r="B560" s="6">
        <v>5.5</v>
      </c>
    </row>
    <row r="561" spans="1:2" customFormat="false">
      <c r="A561" s="3">
        <v>14</v>
      </c>
      <c r="B561" s="6">
        <v>7.2</v>
      </c>
    </row>
    <row r="562" spans="1:2" customFormat="false">
      <c r="A562" s="3">
        <v>15</v>
      </c>
      <c r="B562" s="6">
        <v>8</v>
      </c>
    </row>
    <row r="563" spans="1:2" customFormat="false">
      <c r="A563" s="3">
        <v>16</v>
      </c>
      <c r="B563" s="6">
        <v>7.9</v>
      </c>
    </row>
    <row r="564" spans="1:2" customFormat="false">
      <c r="A564" s="3">
        <v>17</v>
      </c>
      <c r="B564" s="6">
        <v>6.2</v>
      </c>
    </row>
    <row r="565" spans="1:2" customFormat="false">
      <c r="A565" s="3">
        <v>18</v>
      </c>
      <c r="B565" s="6">
        <v>4.7</v>
      </c>
    </row>
    <row r="566" spans="1:2" customFormat="false">
      <c r="A566" s="3">
        <v>19</v>
      </c>
      <c r="B566" s="6">
        <v>3.8</v>
      </c>
    </row>
    <row r="567" spans="1:2" customFormat="false">
      <c r="A567" s="3">
        <v>20</v>
      </c>
      <c r="B567" s="6">
        <v>3.2</v>
      </c>
    </row>
    <row r="568" spans="1:2" customFormat="false">
      <c r="A568" s="3">
        <v>21</v>
      </c>
      <c r="B568" s="6">
        <v>2.7</v>
      </c>
    </row>
    <row r="569" spans="1:2" customFormat="false">
      <c r="A569" s="3">
        <v>22</v>
      </c>
      <c r="B569" s="6">
        <v>2.2000000000000002</v>
      </c>
    </row>
    <row r="570" spans="1:2" customFormat="false">
      <c r="A570" s="3">
        <v>23</v>
      </c>
      <c r="B570" s="6">
        <v>1.7</v>
      </c>
    </row>
    <row r="571" spans="1:2" customFormat="false">
      <c r="A571" s="3">
        <v>24</v>
      </c>
      <c r="B571" s="6">
        <v>1.2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84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21.8</v>
      </c>
    </row>
    <row r="589" spans="1:2" customFormat="false">
      <c r="A589" s="3">
        <v>2</v>
      </c>
      <c r="B589" s="6">
        <v>20.8</v>
      </c>
    </row>
    <row r="590" spans="1:2" customFormat="false">
      <c r="A590" s="3">
        <v>3</v>
      </c>
      <c r="B590" s="6">
        <v>19.899999999999999</v>
      </c>
    </row>
    <row r="591" spans="1:2" customFormat="false">
      <c r="A591" s="3">
        <v>4</v>
      </c>
      <c r="B591" s="6">
        <v>19.100000000000001</v>
      </c>
    </row>
    <row r="592" spans="1:2" customFormat="false">
      <c r="A592" s="3">
        <v>5</v>
      </c>
      <c r="B592" s="6">
        <v>18.8</v>
      </c>
    </row>
    <row r="593" spans="1:2" customFormat="false">
      <c r="A593" s="3">
        <v>6</v>
      </c>
      <c r="B593" s="6">
        <v>19.5</v>
      </c>
    </row>
    <row r="594" spans="1:2" customFormat="false">
      <c r="A594" s="3">
        <v>7</v>
      </c>
      <c r="B594" s="6">
        <v>22.2</v>
      </c>
    </row>
    <row r="595" spans="1:2" customFormat="false">
      <c r="A595" s="3">
        <v>8</v>
      </c>
      <c r="B595" s="6">
        <v>24</v>
      </c>
    </row>
    <row r="596" spans="1:2" customFormat="false">
      <c r="A596" s="3">
        <v>9</v>
      </c>
      <c r="B596" s="6">
        <v>27.3</v>
      </c>
    </row>
    <row r="597" spans="1:2" customFormat="false">
      <c r="A597" s="3">
        <v>10</v>
      </c>
      <c r="B597" s="6">
        <v>31.5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41.1</v>
      </c>
    </row>
    <row r="600" spans="1:2" customFormat="false">
      <c r="A600" s="3">
        <v>13</v>
      </c>
      <c r="B600" s="6">
        <v>45.4</v>
      </c>
    </row>
    <row r="601" spans="1:2" customFormat="false">
      <c r="A601" s="3">
        <v>14</v>
      </c>
      <c r="B601" s="6">
        <v>48.4</v>
      </c>
    </row>
    <row r="602" spans="1:2" customFormat="false">
      <c r="A602" s="3">
        <v>15</v>
      </c>
      <c r="B602" s="6">
        <v>50.1</v>
      </c>
    </row>
    <row r="603" spans="1:2" customFormat="false">
      <c r="A603" s="3">
        <v>16</v>
      </c>
      <c r="B603" s="6">
        <v>50.1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46.8</v>
      </c>
    </row>
    <row r="606" spans="1:2" customFormat="false">
      <c r="A606" s="3">
        <v>19</v>
      </c>
      <c r="B606" s="6">
        <v>34</v>
      </c>
    </row>
    <row r="607" spans="1:2" customFormat="false">
      <c r="A607" s="3">
        <v>20</v>
      </c>
      <c r="B607" s="6">
        <v>30.9</v>
      </c>
    </row>
    <row r="608" spans="1:2" customFormat="false">
      <c r="A608" s="3">
        <v>21</v>
      </c>
      <c r="B608" s="6">
        <v>28.5</v>
      </c>
    </row>
    <row r="609" spans="1:2" customFormat="false">
      <c r="A609" s="3">
        <v>22</v>
      </c>
      <c r="B609" s="6">
        <v>26.3</v>
      </c>
    </row>
    <row r="610" spans="1:2" customFormat="false">
      <c r="A610" s="3">
        <v>23</v>
      </c>
      <c r="B610" s="6">
        <v>25.4</v>
      </c>
    </row>
    <row r="611" spans="1:2" customFormat="false">
      <c r="A611" s="3">
        <v>24</v>
      </c>
      <c r="B611" s="6">
        <v>23.7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84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24.2</v>
      </c>
    </row>
    <row r="629" spans="1:2" customFormat="false">
      <c r="A629" s="3">
        <v>2</v>
      </c>
      <c r="B629" s="6">
        <v>23.5</v>
      </c>
    </row>
    <row r="630" spans="1:2" customFormat="false">
      <c r="A630" s="3">
        <v>3</v>
      </c>
      <c r="B630" s="6">
        <v>22.9</v>
      </c>
    </row>
    <row r="631" spans="1:2" customFormat="false">
      <c r="A631" s="3">
        <v>4</v>
      </c>
      <c r="B631" s="6">
        <v>22.3</v>
      </c>
    </row>
    <row r="632" spans="1:2" customFormat="false">
      <c r="A632" s="3">
        <v>5</v>
      </c>
      <c r="B632" s="6">
        <v>22</v>
      </c>
    </row>
    <row r="633" spans="1:2" customFormat="false">
      <c r="A633" s="3">
        <v>6</v>
      </c>
      <c r="B633" s="6">
        <v>22.5</v>
      </c>
    </row>
    <row r="634" spans="1:2" customFormat="false">
      <c r="A634" s="3">
        <v>7</v>
      </c>
      <c r="B634" s="6">
        <v>24.3</v>
      </c>
    </row>
    <row r="635" spans="1:2" customFormat="false">
      <c r="A635" s="3">
        <v>8</v>
      </c>
      <c r="B635" s="6">
        <v>26.5</v>
      </c>
    </row>
    <row r="636" spans="1:2" customFormat="false">
      <c r="A636" s="3">
        <v>9</v>
      </c>
      <c r="B636" s="6">
        <v>27.5</v>
      </c>
    </row>
    <row r="637" spans="1:2" customFormat="false">
      <c r="A637" s="3">
        <v>10</v>
      </c>
      <c r="B637" s="6">
        <v>28.6</v>
      </c>
    </row>
    <row r="638" spans="1:2" customFormat="false">
      <c r="A638" s="3">
        <v>11</v>
      </c>
      <c r="B638" s="6">
        <v>29.8</v>
      </c>
    </row>
    <row r="639" spans="1:2" customFormat="false">
      <c r="A639" s="3">
        <v>12</v>
      </c>
      <c r="B639" s="6">
        <v>31.1</v>
      </c>
    </row>
    <row r="640" spans="1:2" customFormat="false">
      <c r="A640" s="3">
        <v>13</v>
      </c>
      <c r="B640" s="6">
        <v>32.200000000000003</v>
      </c>
    </row>
    <row r="641" spans="1:2" customFormat="false">
      <c r="A641" s="3">
        <v>14</v>
      </c>
      <c r="B641" s="6">
        <v>33</v>
      </c>
    </row>
    <row r="642" spans="1:2" customFormat="false">
      <c r="A642" s="3">
        <v>15</v>
      </c>
      <c r="B642" s="6">
        <v>33.4</v>
      </c>
    </row>
    <row r="643" spans="1:2" customFormat="false">
      <c r="A643" s="3">
        <v>16</v>
      </c>
      <c r="B643" s="6">
        <v>33.5</v>
      </c>
    </row>
    <row r="644" spans="1:2" customFormat="false">
      <c r="A644" s="3">
        <v>17</v>
      </c>
      <c r="B644" s="6">
        <v>33.5</v>
      </c>
    </row>
    <row r="645" spans="1:2" customFormat="false">
      <c r="A645" s="3">
        <v>18</v>
      </c>
      <c r="B645" s="6">
        <v>33.1</v>
      </c>
    </row>
    <row r="646" spans="1:2" customFormat="false">
      <c r="A646" s="3">
        <v>19</v>
      </c>
      <c r="B646" s="6">
        <v>30</v>
      </c>
    </row>
    <row r="647" spans="1:2" customFormat="false">
      <c r="A647" s="3">
        <v>20</v>
      </c>
      <c r="B647" s="6">
        <v>29.1</v>
      </c>
    </row>
    <row r="648" spans="1:2" customFormat="false">
      <c r="A648" s="3">
        <v>21</v>
      </c>
      <c r="B648" s="6">
        <v>28.2</v>
      </c>
    </row>
    <row r="649" spans="1:2" customFormat="false">
      <c r="A649" s="3">
        <v>22</v>
      </c>
      <c r="B649" s="6">
        <v>27.1</v>
      </c>
    </row>
    <row r="650" spans="1:2" customFormat="false">
      <c r="A650" s="3">
        <v>23</v>
      </c>
      <c r="B650" s="6">
        <v>26.8</v>
      </c>
    </row>
    <row r="651" spans="1:2" customFormat="false">
      <c r="A651" s="3">
        <v>24</v>
      </c>
      <c r="B651" s="6">
        <v>25.7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84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3.9260000000000002</v>
      </c>
    </row>
    <row r="669" spans="1:2" customFormat="false">
      <c r="A669" s="3">
        <v>2</v>
      </c>
      <c r="B669" s="6">
        <v>4.0350000000000001</v>
      </c>
    </row>
    <row r="670" spans="1:2" customFormat="false">
      <c r="A670" s="3">
        <v>3</v>
      </c>
      <c r="B670" s="6">
        <v>4.0129999999999999</v>
      </c>
    </row>
    <row r="671" spans="1:2" customFormat="false">
      <c r="A671" s="3">
        <v>4</v>
      </c>
      <c r="B671" s="6">
        <v>4.0410000000000004</v>
      </c>
    </row>
    <row r="672" spans="1:2" customFormat="false">
      <c r="A672" s="3">
        <v>5</v>
      </c>
      <c r="B672" s="6">
        <v>4.0449999999999999</v>
      </c>
    </row>
    <row r="673" spans="1:2" customFormat="false">
      <c r="A673" s="3">
        <v>6</v>
      </c>
      <c r="B673" s="6">
        <v>4.0359999999999996</v>
      </c>
    </row>
    <row r="674" spans="1:2" customFormat="false">
      <c r="A674" s="3">
        <v>7</v>
      </c>
      <c r="B674" s="6">
        <v>4.0449999999999999</v>
      </c>
    </row>
    <row r="675" spans="1:2" customFormat="false">
      <c r="A675" s="3">
        <v>8</v>
      </c>
      <c r="B675" s="6">
        <v>3.8570000000000002</v>
      </c>
    </row>
    <row r="676" spans="1:2" customFormat="false">
      <c r="A676" s="3">
        <v>9</v>
      </c>
      <c r="B676" s="6">
        <v>2.5590000000000002</v>
      </c>
    </row>
    <row r="677" spans="1:2" customFormat="false">
      <c r="A677" s="3">
        <v>10</v>
      </c>
      <c r="B677" s="6">
        <v>0.84299999999999997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-1.552</v>
      </c>
    </row>
    <row r="680" spans="1:2" customFormat="false">
      <c r="A680" s="3">
        <v>13</v>
      </c>
      <c r="B680" s="6">
        <v>-2.8540000000000001</v>
      </c>
    </row>
    <row r="681" spans="1:2" customFormat="false">
      <c r="A681" s="3">
        <v>14</v>
      </c>
      <c r="B681" s="6">
        <v>-3.3980000000000001</v>
      </c>
    </row>
    <row r="682" spans="1:2" customFormat="false">
      <c r="A682" s="3">
        <v>15</v>
      </c>
      <c r="B682" s="6">
        <v>-3.1160000000000001</v>
      </c>
    </row>
    <row r="683" spans="1:2" customFormat="false">
      <c r="A683" s="3">
        <v>16</v>
      </c>
      <c r="B683" s="6">
        <v>-1.82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0.77500000000000002</v>
      </c>
    </row>
    <row r="686" spans="1:2" customFormat="false">
      <c r="A686" s="3">
        <v>19</v>
      </c>
      <c r="B686" s="6">
        <v>2.2320000000000002</v>
      </c>
    </row>
    <row r="687" spans="1:2" customFormat="false">
      <c r="A687" s="3">
        <v>20</v>
      </c>
      <c r="B687" s="6">
        <v>2.9329999999999998</v>
      </c>
    </row>
    <row r="688" spans="1:2" customFormat="false">
      <c r="A688" s="3">
        <v>21</v>
      </c>
      <c r="B688" s="6">
        <v>3.323</v>
      </c>
    </row>
    <row r="689" spans="1:2" customFormat="false">
      <c r="A689" s="3">
        <v>22</v>
      </c>
      <c r="B689" s="6">
        <v>3.4870000000000001</v>
      </c>
    </row>
    <row r="690" spans="1:2" customFormat="false">
      <c r="A690" s="3">
        <v>23</v>
      </c>
      <c r="B690" s="6">
        <v>3.5139999999999998</v>
      </c>
    </row>
    <row r="691" spans="1:2" customFormat="false">
      <c r="A691" s="3">
        <v>24</v>
      </c>
      <c r="B691" s="6">
        <v>3.5609999999999999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84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3.101</v>
      </c>
    </row>
    <row r="709" spans="1:2" customFormat="false">
      <c r="A709" s="3">
        <v>2</v>
      </c>
      <c r="B709" s="6">
        <v>3.2370000000000001</v>
      </c>
    </row>
    <row r="710" spans="1:2" customFormat="false">
      <c r="A710" s="3">
        <v>3</v>
      </c>
      <c r="B710" s="6">
        <v>3.2789999999999999</v>
      </c>
    </row>
    <row r="711" spans="1:2" customFormat="false">
      <c r="A711" s="3">
        <v>4</v>
      </c>
      <c r="B711" s="6">
        <v>3.3769999999999998</v>
      </c>
    </row>
    <row r="712" spans="1:2" customFormat="false">
      <c r="A712" s="3">
        <v>5</v>
      </c>
      <c r="B712" s="6">
        <v>3.4460000000000002</v>
      </c>
    </row>
    <row r="713" spans="1:2" customFormat="false">
      <c r="A713" s="3">
        <v>6</v>
      </c>
      <c r="B713" s="6">
        <v>3.4980000000000002</v>
      </c>
    </row>
    <row r="714" spans="1:2" customFormat="false">
      <c r="A714" s="3">
        <v>7</v>
      </c>
      <c r="B714" s="6">
        <v>3.5569999999999999</v>
      </c>
    </row>
    <row r="715" spans="1:2" customFormat="false">
      <c r="A715" s="3">
        <v>8</v>
      </c>
      <c r="B715" s="6">
        <v>3.516</v>
      </c>
    </row>
    <row r="716" spans="1:2" customFormat="false">
      <c r="A716" s="3">
        <v>9</v>
      </c>
      <c r="B716" s="6">
        <v>2.9740000000000002</v>
      </c>
    </row>
    <row r="717" spans="1:2" customFormat="false">
      <c r="A717" s="3">
        <v>10</v>
      </c>
      <c r="B717" s="6">
        <v>2.202</v>
      </c>
    </row>
    <row r="718" spans="1:2" customFormat="false">
      <c r="A718" s="3">
        <v>11</v>
      </c>
      <c r="B718" s="6">
        <v>1.034</v>
      </c>
    </row>
    <row r="719" spans="1:2" customFormat="false">
      <c r="A719" s="3">
        <v>12</v>
      </c>
      <c r="B719" s="6">
        <v>0.23200000000000001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</v>
      </c>
    </row>
    <row r="725" spans="1:2" customFormat="false">
      <c r="A725" s="3">
        <v>18</v>
      </c>
      <c r="B725" s="6">
        <v>0.73899999999999999</v>
      </c>
    </row>
    <row r="726" spans="1:2" customFormat="false">
      <c r="A726" s="3">
        <v>19</v>
      </c>
      <c r="B726" s="6">
        <v>1.1399999999999999</v>
      </c>
    </row>
    <row r="727" spans="1:2" customFormat="false">
      <c r="A727" s="3">
        <v>20</v>
      </c>
      <c r="B727" s="6">
        <v>1.429</v>
      </c>
    </row>
    <row r="728" spans="1:2" customFormat="false">
      <c r="A728" s="3">
        <v>21</v>
      </c>
      <c r="B728" s="6">
        <v>1.7</v>
      </c>
    </row>
    <row r="729" spans="1:2" customFormat="false">
      <c r="A729" s="3">
        <v>22</v>
      </c>
      <c r="B729" s="6">
        <v>1.8939999999999999</v>
      </c>
    </row>
    <row r="730" spans="1:2" customFormat="false">
      <c r="A730" s="3">
        <v>23</v>
      </c>
      <c r="B730" s="6">
        <v>2.028</v>
      </c>
    </row>
    <row r="731" spans="1:2" customFormat="false">
      <c r="A731" s="3">
        <v>24</v>
      </c>
      <c r="B731" s="6">
        <v>2.1930000000000001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84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1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5</v>
      </c>
    </row>
    <row r="798" spans="1:2" customFormat="false">
      <c r="A798" s="3">
        <v>-1</v>
      </c>
      <c r="B798" s="6">
        <v>10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17</v>
      </c>
    </row>
    <row r="801" spans="1:2" customFormat="false">
      <c r="A801" s="3">
        <v>2</v>
      </c>
      <c r="B801" s="6">
        <v>18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30</v>
      </c>
    </row>
    <row r="805" spans="1:2" customFormat="false">
      <c r="A805" s="3">
        <v>6</v>
      </c>
      <c r="B805" s="6">
        <v>25</v>
      </c>
    </row>
    <row r="806" spans="1:2" customFormat="false">
      <c r="A806" s="3">
        <v>7</v>
      </c>
      <c r="B806" s="6">
        <v>37</v>
      </c>
    </row>
    <row r="807" spans="1:2" customFormat="false">
      <c r="A807" s="3">
        <v>8</v>
      </c>
      <c r="B807" s="6">
        <v>51</v>
      </c>
    </row>
    <row r="808" spans="1:2" customFormat="false">
      <c r="A808" s="3">
        <v>9</v>
      </c>
      <c r="B808" s="6">
        <v>59</v>
      </c>
    </row>
    <row r="809" spans="1:2" customFormat="false">
      <c r="A809" s="3">
        <v>10</v>
      </c>
      <c r="B809" s="6">
        <v>84</v>
      </c>
    </row>
    <row r="810" spans="1:2" customFormat="false">
      <c r="A810" s="3">
        <v>11</v>
      </c>
      <c r="B810" s="6">
        <v>107</v>
      </c>
    </row>
    <row r="811" spans="1:2" customFormat="false">
      <c r="A811" s="3">
        <v>12</v>
      </c>
      <c r="B811" s="6">
        <v>139</v>
      </c>
    </row>
    <row r="812" spans="1:2" customFormat="false">
      <c r="A812" s="3">
        <v>13</v>
      </c>
      <c r="B812" s="6">
        <v>153</v>
      </c>
    </row>
    <row r="813" spans="1:2" customFormat="false">
      <c r="A813" s="3">
        <v>14</v>
      </c>
      <c r="B813" s="6">
        <v>158</v>
      </c>
    </row>
    <row r="814" spans="1:2" customFormat="false">
      <c r="A814" s="3">
        <v>15</v>
      </c>
      <c r="B814" s="6">
        <v>206</v>
      </c>
    </row>
    <row r="815" spans="1:2" customFormat="false">
      <c r="A815" s="3">
        <v>16</v>
      </c>
      <c r="B815" s="6">
        <v>239</v>
      </c>
    </row>
    <row r="816" spans="1:2" customFormat="false">
      <c r="A816" s="3">
        <v>17</v>
      </c>
      <c r="B816" s="6">
        <v>274</v>
      </c>
    </row>
    <row r="817" spans="1:2" customFormat="false">
      <c r="A817" s="3">
        <v>18</v>
      </c>
      <c r="B817" s="6">
        <v>350</v>
      </c>
    </row>
    <row r="818" spans="1:2" customFormat="false">
      <c r="A818" s="3">
        <v>19</v>
      </c>
      <c r="B818" s="6">
        <v>322</v>
      </c>
    </row>
    <row r="819" spans="1:2" customFormat="false">
      <c r="A819" s="3">
        <v>20</v>
      </c>
      <c r="B819" s="6">
        <v>375</v>
      </c>
    </row>
    <row r="820" spans="1:2" customFormat="false">
      <c r="A820" s="3">
        <v>21</v>
      </c>
      <c r="B820" s="6">
        <v>392</v>
      </c>
    </row>
    <row r="821" spans="1:2" customFormat="false">
      <c r="A821" s="3">
        <v>22</v>
      </c>
      <c r="B821" s="6">
        <v>364</v>
      </c>
    </row>
    <row r="822" spans="1:2" customFormat="false">
      <c r="A822" s="3">
        <v>23</v>
      </c>
      <c r="B822" s="6">
        <v>370</v>
      </c>
    </row>
    <row r="823" spans="1:2" customFormat="false">
      <c r="A823" s="3">
        <v>24</v>
      </c>
      <c r="B823" s="6">
        <v>381</v>
      </c>
    </row>
    <row r="824" spans="1:2" customFormat="false">
      <c r="A824" s="3">
        <v>25</v>
      </c>
      <c r="B824" s="6">
        <v>432</v>
      </c>
    </row>
    <row r="825" spans="1:2" customFormat="false">
      <c r="A825" s="3">
        <v>26</v>
      </c>
      <c r="B825" s="6">
        <v>431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452</v>
      </c>
    </row>
    <row r="828" spans="1:2" customFormat="false">
      <c r="A828" s="3">
        <v>29</v>
      </c>
      <c r="B828" s="6">
        <v>410</v>
      </c>
    </row>
    <row r="829" spans="1:2" customFormat="false">
      <c r="A829" s="3">
        <v>30</v>
      </c>
      <c r="B829" s="6">
        <v>404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349</v>
      </c>
    </row>
    <row r="832" spans="1:2" customFormat="false">
      <c r="A832" s="3">
        <v>33</v>
      </c>
      <c r="B832" s="6">
        <v>309</v>
      </c>
    </row>
    <row r="833" spans="1:2" customFormat="false">
      <c r="A833" s="3">
        <v>34</v>
      </c>
      <c r="B833" s="6">
        <v>242</v>
      </c>
    </row>
    <row r="834" spans="1:2" customFormat="false">
      <c r="A834" s="3">
        <v>35</v>
      </c>
      <c r="B834" s="6">
        <v>197</v>
      </c>
    </row>
    <row r="835" spans="1:2" customFormat="false">
      <c r="A835" s="3">
        <v>36</v>
      </c>
      <c r="B835" s="6">
        <v>185</v>
      </c>
    </row>
    <row r="836" spans="1:2" customFormat="false">
      <c r="A836" s="3">
        <v>37</v>
      </c>
      <c r="B836" s="6">
        <v>136</v>
      </c>
    </row>
    <row r="837" spans="1:2" customFormat="false">
      <c r="A837" s="3">
        <v>38</v>
      </c>
      <c r="B837" s="6">
        <v>92</v>
      </c>
    </row>
    <row r="838" spans="1:2" customFormat="false">
      <c r="A838" s="3">
        <v>39</v>
      </c>
      <c r="B838" s="6">
        <v>74</v>
      </c>
    </row>
    <row r="839" spans="1:2" customFormat="false">
      <c r="A839" s="3">
        <v>40</v>
      </c>
      <c r="B839" s="6">
        <v>35</v>
      </c>
    </row>
    <row r="840" spans="1:2" customFormat="false">
      <c r="A840" s="3">
        <v>41</v>
      </c>
      <c r="B840" s="6">
        <v>16</v>
      </c>
    </row>
    <row r="841" spans="1:2" customFormat="false">
      <c r="A841" s="3">
        <v>42</v>
      </c>
      <c r="B841" s="6">
        <v>5</v>
      </c>
    </row>
    <row r="842" spans="1:2" customFormat="false">
      <c r="A842" s="3">
        <v>43</v>
      </c>
      <c r="B842" s="6">
        <v>0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>
  <sheetPr transitionEvaluation="1" codeName="Sheet76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349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374</v>
      </c>
      <c r="B48" s="13"/>
      <c r="C48" s="13"/>
      <c r="D48" s="13"/>
      <c r="E48" s="286" t="s">
        <v>368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347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348</v>
      </c>
    </row>
    <row r="54" spans="1:5" customFormat="false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1" customFormat="false" ht="15.75">
      <c r="A57" s="5" t="s">
        <v>16</v>
      </c>
    </row>
    <row r="58" spans="1:1" customFormat="false" ht="15.75">
      <c r="A58" s="5" t="s">
        <v>7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7</v>
      </c>
    </row>
    <row r="63" spans="1:2" customFormat="false">
      <c r="A63" s="3" t="s">
        <v>190</v>
      </c>
      <c r="B63" s="6" t="s">
        <v>16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5.226</v>
      </c>
    </row>
    <row r="66" spans="1:2" customFormat="false">
      <c r="A66" s="3" t="s">
        <v>26</v>
      </c>
      <c r="B66" s="6">
        <v>5.28</v>
      </c>
    </row>
    <row r="67" spans="1:2" customFormat="false">
      <c r="A67" s="3" t="s">
        <v>27</v>
      </c>
      <c r="B67" s="6">
        <v>5.5540000000000003</v>
      </c>
    </row>
    <row r="68" spans="1:2" customFormat="false">
      <c r="A68" s="3" t="s">
        <v>28</v>
      </c>
      <c r="B68" s="6">
        <v>5.883</v>
      </c>
    </row>
    <row r="69" spans="1:2" customFormat="false">
      <c r="A69" s="3" t="s">
        <v>29</v>
      </c>
      <c r="B69" s="6">
        <v>3.2549999999999999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1.897</v>
      </c>
    </row>
    <row r="72" spans="1:2" customFormat="false">
      <c r="A72" s="3" t="s">
        <v>33</v>
      </c>
      <c r="B72" s="6">
        <v>2.1739999999999999</v>
      </c>
    </row>
    <row r="73" spans="1:2" customFormat="false">
      <c r="A73" s="3" t="s">
        <v>34</v>
      </c>
      <c r="B73" s="6">
        <v>4.093</v>
      </c>
    </row>
    <row r="74" spans="1:2" customFormat="false">
      <c r="A74" s="3" t="s">
        <v>35</v>
      </c>
      <c r="B74" s="6">
        <v>4.7549999999999999</v>
      </c>
    </row>
    <row r="75" spans="1:2" customFormat="false">
      <c r="A75" s="3" t="s">
        <v>36</v>
      </c>
      <c r="B75" s="6">
        <v>1.2310000000000001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2.8839999999999999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8.1020000000000003</v>
      </c>
    </row>
    <row r="83" spans="1:2" customFormat="false">
      <c r="A83" s="3" t="s">
        <v>45</v>
      </c>
      <c r="B83" s="6">
        <v>11.632999999999999</v>
      </c>
    </row>
    <row r="84" spans="1:2" customFormat="false">
      <c r="A84" s="3" t="s">
        <v>47</v>
      </c>
      <c r="B84" s="6">
        <v>6.7690000000000001</v>
      </c>
    </row>
    <row r="85" spans="1:2" customFormat="false">
      <c r="A85" s="3" t="s">
        <v>48</v>
      </c>
      <c r="B85" s="6">
        <v>6.6079999999999997</v>
      </c>
    </row>
    <row r="86" spans="1:2" customFormat="false">
      <c r="A86" s="3" t="s">
        <v>49</v>
      </c>
      <c r="B86" s="6">
        <v>5.3410000000000002</v>
      </c>
    </row>
    <row r="87" spans="1:2" customFormat="false">
      <c r="A87" s="3" t="s">
        <v>50</v>
      </c>
      <c r="B87" s="6">
        <v>5.9370000000000003</v>
      </c>
    </row>
    <row r="88" spans="1:2" customFormat="false">
      <c r="A88" s="3" t="s">
        <v>51</v>
      </c>
      <c r="B88" s="6">
        <v>5.4059999999999997</v>
      </c>
    </row>
    <row r="89" spans="1:2" customFormat="false">
      <c r="A89" s="3" t="s">
        <v>52</v>
      </c>
      <c r="B89" s="6">
        <v>5.5869999999999997</v>
      </c>
    </row>
    <row r="90" spans="1:2" customFormat="false">
      <c r="A90" s="3" t="s">
        <v>53</v>
      </c>
      <c r="B90" s="6">
        <v>5.85</v>
      </c>
    </row>
    <row r="91" spans="1:2" customFormat="false">
      <c r="A91" s="3" t="s">
        <v>54</v>
      </c>
      <c r="B91" s="6">
        <v>4.6269999999999998</v>
      </c>
    </row>
    <row r="92" spans="1:2" customFormat="false">
      <c r="A92" s="3" t="s">
        <v>55</v>
      </c>
      <c r="B92" s="6">
        <v>5.1989999999999998</v>
      </c>
    </row>
    <row r="93" spans="1:2" customFormat="false">
      <c r="A93" s="3" t="s">
        <v>56</v>
      </c>
      <c r="B93" s="6">
        <v>7.9660000000000002</v>
      </c>
    </row>
    <row r="94" spans="1:2" customFormat="false">
      <c r="A94" s="3" t="s">
        <v>57</v>
      </c>
      <c r="B94" s="6">
        <v>9.7260000000000009</v>
      </c>
    </row>
    <row r="95" spans="1:2" customFormat="false">
      <c r="A95" s="3" t="s">
        <v>58</v>
      </c>
      <c r="B95" s="6">
        <v>8.3650000000000002</v>
      </c>
    </row>
    <row r="96" spans="1:2" customFormat="false">
      <c r="A96" s="3" t="s">
        <v>59</v>
      </c>
      <c r="B96" s="6">
        <v>7.1779999999999999</v>
      </c>
    </row>
    <row r="97" spans="1:2" customFormat="false">
      <c r="A97" s="3" t="s">
        <v>60</v>
      </c>
      <c r="B97" s="6">
        <v>5.6520000000000001</v>
      </c>
    </row>
    <row r="98" spans="1:2" customFormat="false">
      <c r="A98" s="3" t="s">
        <v>61</v>
      </c>
      <c r="B98" s="6">
        <v>6.6109999999999998</v>
      </c>
    </row>
    <row r="99" spans="1:2" customFormat="false">
      <c r="A99" s="3" t="s">
        <v>62</v>
      </c>
      <c r="B99" s="6">
        <v>3.004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7</v>
      </c>
    </row>
    <row r="102" spans="1:2" customFormat="false">
      <c r="A102" s="3" t="s">
        <v>190</v>
      </c>
      <c r="B102" s="6" t="s">
        <v>16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7.2779999999999996</v>
      </c>
    </row>
    <row r="105" spans="1:2" customFormat="false">
      <c r="A105" s="3" t="s">
        <v>26</v>
      </c>
      <c r="B105" s="6">
        <v>5.4480000000000004</v>
      </c>
    </row>
    <row r="106" spans="1:2" customFormat="false">
      <c r="A106" s="3" t="s">
        <v>27</v>
      </c>
      <c r="B106" s="6">
        <v>4.633</v>
      </c>
    </row>
    <row r="107" spans="1:2" customFormat="false">
      <c r="A107" s="3" t="s">
        <v>28</v>
      </c>
      <c r="B107" s="6">
        <v>3.4929999999999999</v>
      </c>
    </row>
    <row r="108" spans="1:2" customFormat="false">
      <c r="A108" s="3" t="s">
        <v>29</v>
      </c>
      <c r="B108" s="6">
        <v>7.0259999999999998</v>
      </c>
    </row>
    <row r="109" spans="1:2" customFormat="false">
      <c r="A109" s="3" t="s">
        <v>31</v>
      </c>
      <c r="B109" s="6">
        <v>5.8940000000000001</v>
      </c>
    </row>
    <row r="110" spans="1:2" customFormat="false">
      <c r="A110" s="3" t="s">
        <v>32</v>
      </c>
      <c r="B110" s="6">
        <v>3.165</v>
      </c>
    </row>
    <row r="111" spans="1:2" customFormat="false">
      <c r="A111" s="3" t="s">
        <v>33</v>
      </c>
      <c r="B111" s="6">
        <v>1.8720000000000001</v>
      </c>
    </row>
    <row r="112" spans="1:2" customFormat="false">
      <c r="A112" s="3" t="s">
        <v>34</v>
      </c>
      <c r="B112" s="6">
        <v>2.9430000000000001</v>
      </c>
    </row>
    <row r="113" spans="1:2" customFormat="false">
      <c r="A113" s="3" t="s">
        <v>35</v>
      </c>
      <c r="B113" s="6">
        <v>2.173</v>
      </c>
    </row>
    <row r="114" spans="1:2" customFormat="false">
      <c r="A114" s="3" t="s">
        <v>36</v>
      </c>
      <c r="B114" s="6">
        <v>3.036</v>
      </c>
    </row>
    <row r="115" spans="1:2" customFormat="false">
      <c r="A115" s="3" t="s">
        <v>37</v>
      </c>
      <c r="B115" s="6">
        <v>0.92100000000000004</v>
      </c>
    </row>
    <row r="116" spans="1:2" customFormat="false">
      <c r="A116" s="3" t="s">
        <v>38</v>
      </c>
      <c r="B116" s="6">
        <v>0.80300000000000005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0.82699999999999996</v>
      </c>
    </row>
    <row r="122" spans="1:2" customFormat="false">
      <c r="A122" s="3" t="s">
        <v>45</v>
      </c>
      <c r="B122" s="6">
        <v>1.131</v>
      </c>
    </row>
    <row r="123" spans="1:2" customFormat="false">
      <c r="A123" s="3" t="s">
        <v>47</v>
      </c>
      <c r="B123" s="6">
        <v>1.2390000000000001</v>
      </c>
    </row>
    <row r="124" spans="1:2" customFormat="false">
      <c r="A124" s="3" t="s">
        <v>48</v>
      </c>
      <c r="B124" s="6">
        <v>2.9239999999999999</v>
      </c>
    </row>
    <row r="125" spans="1:2" customFormat="false">
      <c r="A125" s="3" t="s">
        <v>49</v>
      </c>
      <c r="B125" s="6">
        <v>9.8279999999999994</v>
      </c>
    </row>
    <row r="126" spans="1:2" customFormat="false">
      <c r="A126" s="3" t="s">
        <v>50</v>
      </c>
      <c r="B126" s="6">
        <v>6.5110000000000001</v>
      </c>
    </row>
    <row r="127" spans="1:2" customFormat="false">
      <c r="A127" s="3" t="s">
        <v>51</v>
      </c>
      <c r="B127" s="6">
        <v>7.8710000000000004</v>
      </c>
    </row>
    <row r="128" spans="1:2" customFormat="false">
      <c r="A128" s="3" t="s">
        <v>52</v>
      </c>
      <c r="B128" s="6">
        <v>6.665</v>
      </c>
    </row>
    <row r="129" spans="1:2" customFormat="false">
      <c r="A129" s="3" t="s">
        <v>53</v>
      </c>
      <c r="B129" s="6">
        <v>5.2450000000000001</v>
      </c>
    </row>
    <row r="130" spans="1:2" customFormat="false">
      <c r="A130" s="3" t="s">
        <v>54</v>
      </c>
      <c r="B130" s="6">
        <v>6.7249999999999996</v>
      </c>
    </row>
    <row r="131" spans="1:2" customFormat="false">
      <c r="A131" s="3" t="s">
        <v>55</v>
      </c>
      <c r="B131" s="6">
        <v>1.6E-2</v>
      </c>
    </row>
    <row r="132" spans="1:2" customFormat="false">
      <c r="A132" s="3" t="s">
        <v>56</v>
      </c>
      <c r="B132" s="6">
        <v>6.0999999999999999E-2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0.189</v>
      </c>
    </row>
    <row r="135" spans="1:2" customFormat="false">
      <c r="A135" s="3" t="s">
        <v>59</v>
      </c>
      <c r="B135" s="6">
        <v>0.70399999999999996</v>
      </c>
    </row>
    <row r="136" spans="1:2" customFormat="false">
      <c r="A136" s="3" t="s">
        <v>60</v>
      </c>
      <c r="B136" s="6">
        <v>4.6740000000000004</v>
      </c>
    </row>
    <row r="137" spans="1:2" customFormat="false">
      <c r="A137" s="3" t="s">
        <v>61</v>
      </c>
      <c r="B137" s="6">
        <v>0.27200000000000002</v>
      </c>
    </row>
    <row r="138" spans="1:2" customFormat="false">
      <c r="A138" s="3" t="s">
        <v>62</v>
      </c>
      <c r="B138" s="6">
        <v>1.7110000000000001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7</v>
      </c>
      <c r="C143" s="8"/>
      <c r="D143" s="6"/>
    </row>
    <row r="144" spans="1:4" customFormat="false">
      <c r="A144" s="3" t="s">
        <v>190</v>
      </c>
      <c r="B144" s="6" t="s">
        <v>16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4.258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4.258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4.28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6.53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3.76</v>
      </c>
      <c r="C152" s="180" t="s">
        <v>92</v>
      </c>
      <c r="D152" s="179">
        <v>7</v>
      </c>
    </row>
    <row r="153" spans="1:4" customFormat="false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 customFormat="false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2.863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3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 customFormat="false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 customFormat="false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 customFormat="false">
      <c r="A167" s="3" t="s">
        <v>49</v>
      </c>
      <c r="B167" s="6">
        <v>3.661</v>
      </c>
      <c r="C167" s="180" t="s">
        <v>92</v>
      </c>
      <c r="D167" s="179">
        <v>2</v>
      </c>
    </row>
    <row r="168" spans="1:4" customFormat="false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 customFormat="false">
      <c r="A169" s="3" t="s">
        <v>51</v>
      </c>
      <c r="B169" s="6">
        <v>3.661</v>
      </c>
      <c r="C169" s="180" t="s">
        <v>92</v>
      </c>
      <c r="D169" s="179">
        <v>2</v>
      </c>
    </row>
    <row r="170" spans="1:4" customFormat="false">
      <c r="A170" s="3" t="s">
        <v>52</v>
      </c>
      <c r="B170" s="6">
        <v>3.681</v>
      </c>
      <c r="C170" s="180" t="s">
        <v>92</v>
      </c>
      <c r="D170" s="179">
        <v>2</v>
      </c>
    </row>
    <row r="171" spans="1:4" customFormat="false">
      <c r="A171" s="3" t="s">
        <v>53</v>
      </c>
      <c r="B171" s="6">
        <v>3.669</v>
      </c>
      <c r="C171" s="180" t="s">
        <v>92</v>
      </c>
      <c r="D171" s="179">
        <v>2</v>
      </c>
    </row>
    <row r="172" spans="1:4" customFormat="false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 customFormat="false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 customFormat="false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 customFormat="false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 customFormat="false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 customFormat="false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 customFormat="false">
      <c r="A180" s="3" t="s">
        <v>62</v>
      </c>
      <c r="B180" s="6">
        <v>3.915</v>
      </c>
      <c r="C180" s="180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7</v>
      </c>
      <c r="C196" s="8"/>
      <c r="D196" s="6"/>
    </row>
    <row r="197" spans="1:4" customFormat="false">
      <c r="A197" s="3" t="s">
        <v>190</v>
      </c>
      <c r="B197" s="6" t="s">
        <v>16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6.827</v>
      </c>
      <c r="C199" s="94" t="s">
        <v>99</v>
      </c>
      <c r="D199">
        <v>14</v>
      </c>
    </row>
    <row r="200" spans="1:4" customFormat="false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4.593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 customFormat="false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 customFormat="false">
      <c r="A205" s="3" t="s">
        <v>32</v>
      </c>
      <c r="B205" s="6">
        <v>3.871</v>
      </c>
      <c r="C205" s="94" t="s">
        <v>102</v>
      </c>
      <c r="D205">
        <v>14</v>
      </c>
    </row>
    <row r="206" spans="1:4" customFormat="false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3.08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3.871</v>
      </c>
      <c r="C209" s="94" t="s">
        <v>102</v>
      </c>
      <c r="D209">
        <v>14</v>
      </c>
    </row>
    <row r="210" spans="1:4" customFormat="false">
      <c r="A210" s="3" t="s">
        <v>37</v>
      </c>
      <c r="B210" s="6">
        <v>3.17</v>
      </c>
      <c r="C210" s="94" t="s">
        <v>109</v>
      </c>
      <c r="D210">
        <v>14</v>
      </c>
    </row>
    <row r="211" spans="1:4" customFormat="false">
      <c r="A211" s="3" t="s">
        <v>38</v>
      </c>
      <c r="B211" s="6">
        <v>1.37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1.34</v>
      </c>
      <c r="C216" s="94" t="s">
        <v>104</v>
      </c>
      <c r="D216">
        <v>15</v>
      </c>
    </row>
    <row r="217" spans="1:4" customFormat="false">
      <c r="A217" s="3" t="s">
        <v>45</v>
      </c>
      <c r="B217" s="6">
        <v>1.875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1.54</v>
      </c>
      <c r="C218" s="94" t="s">
        <v>104</v>
      </c>
      <c r="D218">
        <v>15</v>
      </c>
    </row>
    <row r="219" spans="1:4" customFormat="false">
      <c r="A219" s="3" t="s">
        <v>48</v>
      </c>
      <c r="B219" s="6">
        <v>2.59</v>
      </c>
      <c r="C219" s="94" t="s">
        <v>115</v>
      </c>
      <c r="D219">
        <v>14</v>
      </c>
    </row>
    <row r="220" spans="1:4" customFormat="false">
      <c r="A220" s="3" t="s">
        <v>49</v>
      </c>
      <c r="B220" s="6">
        <v>7.234</v>
      </c>
      <c r="C220" s="94" t="s">
        <v>99</v>
      </c>
      <c r="D220">
        <v>14</v>
      </c>
    </row>
    <row r="221" spans="1:4" customFormat="false">
      <c r="A221" s="3" t="s">
        <v>50</v>
      </c>
      <c r="B221" s="6">
        <v>5.22</v>
      </c>
      <c r="C221" s="94" t="s">
        <v>99</v>
      </c>
      <c r="D221">
        <v>14</v>
      </c>
    </row>
    <row r="222" spans="1:4" customFormat="false">
      <c r="A222" s="3" t="s">
        <v>51</v>
      </c>
      <c r="B222" s="6">
        <v>6.976</v>
      </c>
      <c r="C222" s="94" t="s">
        <v>100</v>
      </c>
      <c r="D222">
        <v>14</v>
      </c>
    </row>
    <row r="223" spans="1:4" customFormat="false">
      <c r="A223" s="3" t="s">
        <v>52</v>
      </c>
      <c r="B223" s="6">
        <v>4.657</v>
      </c>
      <c r="C223" s="94" t="s">
        <v>104</v>
      </c>
      <c r="D223">
        <v>17</v>
      </c>
    </row>
    <row r="224" spans="1:4" customFormat="false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 customFormat="false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 customFormat="false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 customFormat="false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 customFormat="false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 customFormat="false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1.762</v>
      </c>
      <c r="C230" s="94" t="s">
        <v>104</v>
      </c>
      <c r="D230">
        <v>15</v>
      </c>
    </row>
    <row r="231" spans="1:4" customFormat="false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 customFormat="false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 customFormat="false">
      <c r="A233" s="3" t="s">
        <v>62</v>
      </c>
      <c r="B233" s="6">
        <v>2.9910000000000001</v>
      </c>
      <c r="C233" s="94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7</v>
      </c>
      <c r="C251" s="8"/>
      <c r="D251" s="6"/>
    </row>
    <row r="252" spans="1:4" customFormat="false">
      <c r="A252" s="3" t="s">
        <v>190</v>
      </c>
      <c r="B252" s="6" t="s">
        <v>16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 customFormat="false">
      <c r="A255" s="3" t="s">
        <v>75</v>
      </c>
      <c r="B255" s="97">
        <v>44.8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67</v>
      </c>
      <c r="C256" s="11" t="s">
        <v>99</v>
      </c>
      <c r="D256">
        <v>15</v>
      </c>
    </row>
    <row r="257" spans="1:4" customFormat="false">
      <c r="A257" s="3" t="s">
        <v>77</v>
      </c>
      <c r="B257" s="97">
        <v>38.5</v>
      </c>
      <c r="C257" s="11" t="s">
        <v>109</v>
      </c>
      <c r="D257">
        <v>15</v>
      </c>
    </row>
    <row r="258" spans="1:4" customFormat="false">
      <c r="A258" s="3" t="s">
        <v>38</v>
      </c>
      <c r="B258" s="97">
        <v>51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7</v>
      </c>
      <c r="D260"/>
    </row>
    <row r="261" spans="1:4" customFormat="false">
      <c r="A261" s="3" t="s">
        <v>190</v>
      </c>
      <c r="B261"/>
      <c r="C261" s="98" t="s">
        <v>16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</v>
      </c>
      <c r="C263" s="11" t="s">
        <v>92</v>
      </c>
      <c r="D263">
        <v>7</v>
      </c>
    </row>
    <row r="264" spans="1:4" customFormat="false">
      <c r="A264" s="3" t="s">
        <v>75</v>
      </c>
      <c r="B264" s="97">
        <v>-4.5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-23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-19.7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3.1</v>
      </c>
      <c r="C267" s="11" t="s">
        <v>125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7</v>
      </c>
      <c r="D269"/>
    </row>
    <row r="270" spans="1:4" customFormat="false">
      <c r="A270" s="3" t="s">
        <v>190</v>
      </c>
      <c r="B270"/>
      <c r="C270" s="98" t="s">
        <v>16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25.48</v>
      </c>
      <c r="C272"/>
      <c r="D272"/>
    </row>
    <row r="273" spans="1:4" customFormat="false">
      <c r="A273" s="3" t="s">
        <v>75</v>
      </c>
      <c r="B273" s="97">
        <v>25.49</v>
      </c>
      <c r="C273"/>
      <c r="D273"/>
    </row>
    <row r="274" spans="1:4" customFormat="false">
      <c r="A274" s="3" t="s">
        <v>76</v>
      </c>
      <c r="B274" s="97">
        <v>18.96</v>
      </c>
      <c r="C274"/>
      <c r="D274"/>
    </row>
    <row r="275" spans="1:4" customFormat="false">
      <c r="A275" s="3" t="s">
        <v>77</v>
      </c>
      <c r="B275" s="97">
        <v>14.97</v>
      </c>
      <c r="C275"/>
      <c r="D275"/>
    </row>
    <row r="276" spans="1:4" customFormat="false">
      <c r="A276" s="3" t="s">
        <v>38</v>
      </c>
      <c r="B276" s="97">
        <v>28.69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7</v>
      </c>
    </row>
    <row r="291" spans="1:2" customFormat="false">
      <c r="A291" s="3" t="s">
        <v>190</v>
      </c>
      <c r="B291" s="6" t="s">
        <v>16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456</v>
      </c>
    </row>
    <row r="295" spans="1:2" customFormat="false">
      <c r="A295" s="3" t="s">
        <v>206</v>
      </c>
      <c r="B295" s="6">
        <v>1083</v>
      </c>
    </row>
    <row r="296" spans="1:2" customFormat="false">
      <c r="A296" s="3" t="s">
        <v>207</v>
      </c>
      <c r="B296" s="6">
        <v>1003</v>
      </c>
    </row>
    <row r="297" spans="1:2" customFormat="false">
      <c r="A297" s="3" t="s">
        <v>208</v>
      </c>
      <c r="B297" s="6">
        <v>1476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7</v>
      </c>
    </row>
    <row r="310" spans="1:2" customFormat="false">
      <c r="A310" s="3" t="s">
        <v>190</v>
      </c>
      <c r="B310" s="6" t="s">
        <v>16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689</v>
      </c>
    </row>
    <row r="314" spans="1:2" customFormat="false">
      <c r="A314" s="3" t="s">
        <v>212</v>
      </c>
      <c r="B314" s="6">
        <v>962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7</v>
      </c>
    </row>
    <row r="330" spans="1:2" customFormat="false">
      <c r="A330" s="3" t="s">
        <v>190</v>
      </c>
      <c r="B330" s="6" t="s">
        <v>16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554</v>
      </c>
    </row>
    <row r="334" spans="1:2" customFormat="false">
      <c r="A334" s="3" t="s">
        <v>215</v>
      </c>
      <c r="B334" s="6">
        <v>803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7</v>
      </c>
    </row>
    <row r="346" spans="1:2" customFormat="false">
      <c r="A346" s="3" t="s">
        <v>190</v>
      </c>
      <c r="B346" s="6" t="s">
        <v>16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3.0447222222222199</v>
      </c>
    </row>
    <row r="356" spans="1:2" customFormat="false">
      <c r="A356" s="3">
        <v>8</v>
      </c>
      <c r="B356" s="6">
        <v>20.6463888888889</v>
      </c>
    </row>
    <row r="357" spans="1:2" customFormat="false">
      <c r="A357" s="3">
        <v>9</v>
      </c>
      <c r="B357" s="6">
        <v>38.883611111111101</v>
      </c>
    </row>
    <row r="358" spans="1:2" customFormat="false">
      <c r="A358" s="3">
        <v>10</v>
      </c>
      <c r="B358" s="6">
        <v>54.566388888888902</v>
      </c>
    </row>
    <row r="359" spans="1:2" customFormat="false">
      <c r="A359" s="3">
        <v>11</v>
      </c>
      <c r="B359" s="6">
        <v>65.973333333333301</v>
      </c>
    </row>
    <row r="360" spans="1:2" customFormat="false">
      <c r="A360" s="3">
        <v>12</v>
      </c>
      <c r="B360" s="6">
        <v>71.783888888888896</v>
      </c>
    </row>
    <row r="361" spans="1:2" customFormat="false">
      <c r="A361" s="3">
        <v>13</v>
      </c>
      <c r="B361" s="6">
        <v>72.283888888888896</v>
      </c>
    </row>
    <row r="362" spans="1:2" customFormat="false">
      <c r="A362" s="3">
        <v>14</v>
      </c>
      <c r="B362" s="6">
        <v>66.407499999999999</v>
      </c>
    </row>
    <row r="363" spans="1:2" customFormat="false">
      <c r="A363" s="3">
        <v>15</v>
      </c>
      <c r="B363" s="6">
        <v>54.899722222222202</v>
      </c>
    </row>
    <row r="364" spans="1:2" customFormat="false">
      <c r="A364" s="3">
        <v>16</v>
      </c>
      <c r="B364" s="6">
        <v>38.883611111111101</v>
      </c>
    </row>
    <row r="365" spans="1:2" customFormat="false">
      <c r="A365" s="3">
        <v>17</v>
      </c>
      <c r="B365" s="6">
        <v>20.4797222222222</v>
      </c>
    </row>
    <row r="366" spans="1:2" customFormat="false">
      <c r="A366" s="3">
        <v>18</v>
      </c>
      <c r="B366" s="6">
        <v>3.0447222222222199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7</v>
      </c>
    </row>
    <row r="386" spans="1:2" customFormat="false">
      <c r="A386" s="3" t="s">
        <v>190</v>
      </c>
      <c r="B386" s="6" t="s">
        <v>16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2.9966666666666701</v>
      </c>
    </row>
    <row r="396" spans="1:2" customFormat="false">
      <c r="A396" s="3">
        <v>8</v>
      </c>
      <c r="B396" s="6">
        <v>20.183055555555601</v>
      </c>
    </row>
    <row r="397" spans="1:2" customFormat="false">
      <c r="A397" s="3">
        <v>9</v>
      </c>
      <c r="B397" s="6">
        <v>37.954999999999998</v>
      </c>
    </row>
    <row r="398" spans="1:2" customFormat="false">
      <c r="A398" s="3">
        <v>10</v>
      </c>
      <c r="B398" s="6">
        <v>53.244444444444397</v>
      </c>
    </row>
    <row r="399" spans="1:2" customFormat="false">
      <c r="A399" s="3">
        <v>11</v>
      </c>
      <c r="B399" s="6">
        <v>64.467222222222205</v>
      </c>
    </row>
    <row r="400" spans="1:2" customFormat="false">
      <c r="A400" s="3">
        <v>12</v>
      </c>
      <c r="B400" s="6">
        <v>69.981944444444494</v>
      </c>
    </row>
    <row r="401" spans="1:2" customFormat="false">
      <c r="A401" s="3">
        <v>13</v>
      </c>
      <c r="B401" s="6">
        <v>70.806111111111093</v>
      </c>
    </row>
    <row r="402" spans="1:2" customFormat="false">
      <c r="A402" s="3">
        <v>14</v>
      </c>
      <c r="B402" s="6">
        <v>65.663333333333298</v>
      </c>
    </row>
    <row r="403" spans="1:2" customFormat="false">
      <c r="A403" s="3">
        <v>15</v>
      </c>
      <c r="B403" s="6">
        <v>54.921388888888899</v>
      </c>
    </row>
    <row r="404" spans="1:2" customFormat="false">
      <c r="A404" s="3">
        <v>16</v>
      </c>
      <c r="B404" s="6">
        <v>39.486944444444397</v>
      </c>
    </row>
    <row r="405" spans="1:2" customFormat="false">
      <c r="A405" s="3">
        <v>17</v>
      </c>
      <c r="B405" s="6">
        <v>21.290555555555599</v>
      </c>
    </row>
    <row r="406" spans="1:2" customFormat="false">
      <c r="A406" s="3">
        <v>18</v>
      </c>
      <c r="B406" s="6">
        <v>3.27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7</v>
      </c>
    </row>
    <row r="426" spans="1:2" customFormat="false">
      <c r="A426" s="3" t="s">
        <v>190</v>
      </c>
      <c r="B426" s="6" t="s">
        <v>16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0.16666666666666699</v>
      </c>
    </row>
    <row r="434" spans="1:2" customFormat="false">
      <c r="A434" s="3">
        <v>6</v>
      </c>
      <c r="B434" s="6">
        <v>27.827500000000001</v>
      </c>
    </row>
    <row r="435" spans="1:2" customFormat="false">
      <c r="A435" s="3">
        <v>7</v>
      </c>
      <c r="B435" s="6">
        <v>77.302499999999995</v>
      </c>
    </row>
    <row r="436" spans="1:2" customFormat="false">
      <c r="A436" s="3">
        <v>8</v>
      </c>
      <c r="B436" s="6">
        <v>99.989166666666705</v>
      </c>
    </row>
    <row r="437" spans="1:2" customFormat="false">
      <c r="A437" s="3">
        <v>9</v>
      </c>
      <c r="B437" s="6">
        <v>211.00638888888901</v>
      </c>
    </row>
    <row r="438" spans="1:2" customFormat="false">
      <c r="A438" s="3">
        <v>10</v>
      </c>
      <c r="B438" s="6">
        <v>331.00583333333299</v>
      </c>
    </row>
    <row r="439" spans="1:2" customFormat="false">
      <c r="A439" s="3">
        <v>11</v>
      </c>
      <c r="B439" s="6">
        <v>418.17166666666702</v>
      </c>
    </row>
    <row r="440" spans="1:2" customFormat="false">
      <c r="A440" s="3">
        <v>12</v>
      </c>
      <c r="B440" s="6">
        <v>454.99416666666701</v>
      </c>
    </row>
    <row r="441" spans="1:2" customFormat="false">
      <c r="A441" s="3">
        <v>13</v>
      </c>
      <c r="B441" s="6">
        <v>464.56888888888898</v>
      </c>
    </row>
    <row r="442" spans="1:2" customFormat="false">
      <c r="A442" s="3">
        <v>14</v>
      </c>
      <c r="B442" s="6">
        <v>413.63638888888897</v>
      </c>
    </row>
    <row r="443" spans="1:2" customFormat="false">
      <c r="A443" s="3">
        <v>15</v>
      </c>
      <c r="B443" s="6">
        <v>334.28388888888901</v>
      </c>
    </row>
    <row r="444" spans="1:2" customFormat="false">
      <c r="A444" s="3">
        <v>16</v>
      </c>
      <c r="B444" s="6">
        <v>211.94388888888901</v>
      </c>
    </row>
    <row r="445" spans="1:2" customFormat="false">
      <c r="A445" s="3">
        <v>17</v>
      </c>
      <c r="B445" s="6">
        <v>111.740833333333</v>
      </c>
    </row>
    <row r="446" spans="1:2" customFormat="false">
      <c r="A446" s="3">
        <v>18</v>
      </c>
      <c r="B446" s="6">
        <v>73.079166666666694</v>
      </c>
    </row>
    <row r="447" spans="1:2" customFormat="false">
      <c r="A447" s="3">
        <v>19</v>
      </c>
      <c r="B447" s="6">
        <v>17.702500000000001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7</v>
      </c>
    </row>
    <row r="466" spans="1:2" customFormat="false">
      <c r="A466" s="3" t="s">
        <v>190</v>
      </c>
      <c r="B466" s="6" t="s">
        <v>16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0.16666666666666699</v>
      </c>
    </row>
    <row r="474" spans="1:2" customFormat="false">
      <c r="A474" s="3">
        <v>6</v>
      </c>
      <c r="B474" s="6">
        <v>27.827500000000001</v>
      </c>
    </row>
    <row r="475" spans="1:2" customFormat="false">
      <c r="A475" s="3">
        <v>7</v>
      </c>
      <c r="B475" s="6">
        <v>77.302499999999995</v>
      </c>
    </row>
    <row r="476" spans="1:2" customFormat="false">
      <c r="A476" s="3">
        <v>8</v>
      </c>
      <c r="B476" s="6">
        <v>99.989166666666705</v>
      </c>
    </row>
    <row r="477" spans="1:2" customFormat="false">
      <c r="A477" s="3">
        <v>9</v>
      </c>
      <c r="B477" s="6">
        <v>120.050555555556</v>
      </c>
    </row>
    <row r="478" spans="1:2" customFormat="false">
      <c r="A478" s="3">
        <v>10</v>
      </c>
      <c r="B478" s="6">
        <v>134.963055555556</v>
      </c>
    </row>
    <row r="479" spans="1:2" customFormat="false">
      <c r="A479" s="3">
        <v>11</v>
      </c>
      <c r="B479" s="6">
        <v>149.58472222222201</v>
      </c>
    </row>
    <row r="480" spans="1:2" customFormat="false">
      <c r="A480" s="3">
        <v>12</v>
      </c>
      <c r="B480" s="6">
        <v>153.13361111111101</v>
      </c>
    </row>
    <row r="481" spans="1:2" customFormat="false">
      <c r="A481" s="3">
        <v>13</v>
      </c>
      <c r="B481" s="6">
        <v>266.44888888888897</v>
      </c>
    </row>
    <row r="482" spans="1:2" customFormat="false">
      <c r="A482" s="3">
        <v>14</v>
      </c>
      <c r="B482" s="6">
        <v>461.27722222222201</v>
      </c>
    </row>
    <row r="483" spans="1:2" customFormat="false">
      <c r="A483" s="3">
        <v>15</v>
      </c>
      <c r="B483" s="6">
        <v>635.51027777777801</v>
      </c>
    </row>
    <row r="484" spans="1:2" customFormat="false">
      <c r="A484" s="3">
        <v>16</v>
      </c>
      <c r="B484" s="6">
        <v>719.32555555555598</v>
      </c>
    </row>
    <row r="485" spans="1:2" customFormat="false">
      <c r="A485" s="3">
        <v>17</v>
      </c>
      <c r="B485" s="6">
        <v>502.78888888888901</v>
      </c>
    </row>
    <row r="486" spans="1:2" customFormat="false">
      <c r="A486" s="3">
        <v>18</v>
      </c>
      <c r="B486" s="6">
        <v>141.24250000000001</v>
      </c>
    </row>
    <row r="487" spans="1:2" customFormat="false">
      <c r="A487" s="3">
        <v>19</v>
      </c>
      <c r="B487" s="6">
        <v>25.247222222222199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7</v>
      </c>
    </row>
    <row r="505" spans="1:2" customFormat="false">
      <c r="A505" s="3" t="s">
        <v>190</v>
      </c>
      <c r="B505" s="6" t="s">
        <v>16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-12.21</v>
      </c>
    </row>
    <row r="509" spans="1:2" customFormat="false">
      <c r="A509" s="3">
        <v>2</v>
      </c>
      <c r="B509" s="6">
        <v>-13.8</v>
      </c>
    </row>
    <row r="510" spans="1:2" customFormat="false">
      <c r="A510" s="3">
        <v>3</v>
      </c>
      <c r="B510" s="6">
        <v>-14.9</v>
      </c>
    </row>
    <row r="511" spans="1:2" customFormat="false">
      <c r="A511" s="3">
        <v>4</v>
      </c>
      <c r="B511" s="6">
        <v>-15.79</v>
      </c>
    </row>
    <row r="512" spans="1:2" customFormat="false">
      <c r="A512" s="3">
        <v>5</v>
      </c>
      <c r="B512" s="6">
        <v>-16.55</v>
      </c>
    </row>
    <row r="513" spans="1:2" customFormat="false">
      <c r="A513" s="3">
        <v>6</v>
      </c>
      <c r="B513" s="6">
        <v>-17.2</v>
      </c>
    </row>
    <row r="514" spans="1:2" customFormat="false">
      <c r="A514" s="3">
        <v>7</v>
      </c>
      <c r="B514" s="6">
        <v>-17.739999999999998</v>
      </c>
    </row>
    <row r="515" spans="1:2" customFormat="false">
      <c r="A515" s="3">
        <v>8</v>
      </c>
      <c r="B515" s="6">
        <v>-17.850000000000001</v>
      </c>
    </row>
    <row r="516" spans="1:2" customFormat="false">
      <c r="A516" s="3">
        <v>9</v>
      </c>
      <c r="B516" s="6">
        <v>-14.88</v>
      </c>
    </row>
    <row r="517" spans="1:2" customFormat="false">
      <c r="A517" s="3">
        <v>10</v>
      </c>
      <c r="B517" s="6">
        <v>-9.07</v>
      </c>
    </row>
    <row r="518" spans="1:2" customFormat="false">
      <c r="A518" s="3">
        <v>11</v>
      </c>
      <c r="B518" s="6">
        <v>1.01</v>
      </c>
    </row>
    <row r="519" spans="1:2" customFormat="false">
      <c r="A519" s="3">
        <v>12</v>
      </c>
      <c r="B519" s="6">
        <v>11.21</v>
      </c>
    </row>
    <row r="520" spans="1:2" customFormat="false">
      <c r="A520" s="3">
        <v>13</v>
      </c>
      <c r="B520" s="6">
        <v>20.03</v>
      </c>
    </row>
    <row r="521" spans="1:2" customFormat="false">
      <c r="A521" s="3">
        <v>14</v>
      </c>
      <c r="B521" s="6">
        <v>27.27</v>
      </c>
    </row>
    <row r="522" spans="1:2" customFormat="false">
      <c r="A522" s="3">
        <v>15</v>
      </c>
      <c r="B522" s="6">
        <v>31.34</v>
      </c>
    </row>
    <row r="523" spans="1:2" customFormat="false">
      <c r="A523" s="3">
        <v>16</v>
      </c>
      <c r="B523" s="6">
        <v>31.47</v>
      </c>
    </row>
    <row r="524" spans="1:2" customFormat="false">
      <c r="A524" s="3">
        <v>17</v>
      </c>
      <c r="B524" s="6">
        <v>25.96</v>
      </c>
    </row>
    <row r="525" spans="1:2" customFormat="false">
      <c r="A525" s="3">
        <v>18</v>
      </c>
      <c r="B525" s="6">
        <v>18.96</v>
      </c>
    </row>
    <row r="526" spans="1:2" customFormat="false">
      <c r="A526" s="3">
        <v>19</v>
      </c>
      <c r="B526" s="6">
        <v>13.04</v>
      </c>
    </row>
    <row r="527" spans="1:2" customFormat="false">
      <c r="A527" s="3">
        <v>20</v>
      </c>
      <c r="B527" s="6">
        <v>8.31</v>
      </c>
    </row>
    <row r="528" spans="1:2" customFormat="false">
      <c r="A528" s="3">
        <v>21</v>
      </c>
      <c r="B528" s="6">
        <v>4.2699999999999996</v>
      </c>
    </row>
    <row r="529" spans="1:2" customFormat="false">
      <c r="A529" s="3">
        <v>22</v>
      </c>
      <c r="B529" s="6">
        <v>0.99</v>
      </c>
    </row>
    <row r="530" spans="1:2" customFormat="false">
      <c r="A530" s="3">
        <v>23</v>
      </c>
      <c r="B530" s="6">
        <v>-1.66</v>
      </c>
    </row>
    <row r="531" spans="1:2" customFormat="false">
      <c r="A531" s="3">
        <v>24</v>
      </c>
      <c r="B531" s="6">
        <v>-3.92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7</v>
      </c>
    </row>
    <row r="545" spans="1:2" customFormat="false">
      <c r="A545" s="3" t="s">
        <v>190</v>
      </c>
      <c r="B545" s="6" t="s">
        <v>16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-1.31</v>
      </c>
    </row>
    <row r="549" spans="1:2" customFormat="false">
      <c r="A549" s="3">
        <v>2</v>
      </c>
      <c r="B549" s="6">
        <v>-1.97</v>
      </c>
    </row>
    <row r="550" spans="1:2" customFormat="false">
      <c r="A550" s="3">
        <v>3</v>
      </c>
      <c r="B550" s="6">
        <v>-2.37</v>
      </c>
    </row>
    <row r="551" spans="1:2" customFormat="false">
      <c r="A551" s="3">
        <v>4</v>
      </c>
      <c r="B551" s="6">
        <v>-2.81</v>
      </c>
    </row>
    <row r="552" spans="1:2" customFormat="false">
      <c r="A552" s="3">
        <v>5</v>
      </c>
      <c r="B552" s="6">
        <v>-3.25</v>
      </c>
    </row>
    <row r="553" spans="1:2" customFormat="false">
      <c r="A553" s="3">
        <v>6</v>
      </c>
      <c r="B553" s="6">
        <v>-3.68</v>
      </c>
    </row>
    <row r="554" spans="1:2" customFormat="false">
      <c r="A554" s="3">
        <v>7</v>
      </c>
      <c r="B554" s="6">
        <v>-4.0999999999999996</v>
      </c>
    </row>
    <row r="555" spans="1:2" customFormat="false">
      <c r="A555" s="3">
        <v>8</v>
      </c>
      <c r="B555" s="6">
        <v>-4.4000000000000004</v>
      </c>
    </row>
    <row r="556" spans="1:2" customFormat="false">
      <c r="A556" s="3">
        <v>9</v>
      </c>
      <c r="B556" s="6">
        <v>-3.45</v>
      </c>
    </row>
    <row r="557" spans="1:2" customFormat="false">
      <c r="A557" s="3">
        <v>10</v>
      </c>
      <c r="B557" s="6">
        <v>-1.6</v>
      </c>
    </row>
    <row r="558" spans="1:2" customFormat="false">
      <c r="A558" s="3">
        <v>11</v>
      </c>
      <c r="B558" s="6">
        <v>1.66</v>
      </c>
    </row>
    <row r="559" spans="1:2" customFormat="false">
      <c r="A559" s="3">
        <v>12</v>
      </c>
      <c r="B559" s="6">
        <v>4.4000000000000004</v>
      </c>
    </row>
    <row r="560" spans="1:2" customFormat="false">
      <c r="A560" s="3">
        <v>13</v>
      </c>
      <c r="B560" s="6">
        <v>6.56</v>
      </c>
    </row>
    <row r="561" spans="1:2" customFormat="false">
      <c r="A561" s="3">
        <v>14</v>
      </c>
      <c r="B561" s="6">
        <v>8.39</v>
      </c>
    </row>
    <row r="562" spans="1:2" customFormat="false">
      <c r="A562" s="3">
        <v>15</v>
      </c>
      <c r="B562" s="6">
        <v>9.0399999999999991</v>
      </c>
    </row>
    <row r="563" spans="1:2" customFormat="false">
      <c r="A563" s="3">
        <v>16</v>
      </c>
      <c r="B563" s="6">
        <v>8.58</v>
      </c>
    </row>
    <row r="564" spans="1:2" customFormat="false">
      <c r="A564" s="3">
        <v>17</v>
      </c>
      <c r="B564" s="6">
        <v>6.44</v>
      </c>
    </row>
    <row r="565" spans="1:2" customFormat="false">
      <c r="A565" s="3">
        <v>18</v>
      </c>
      <c r="B565" s="6">
        <v>4.43</v>
      </c>
    </row>
    <row r="566" spans="1:2" customFormat="false">
      <c r="A566" s="3">
        <v>19</v>
      </c>
      <c r="B566" s="6">
        <v>3.37</v>
      </c>
    </row>
    <row r="567" spans="1:2" customFormat="false">
      <c r="A567" s="3">
        <v>20</v>
      </c>
      <c r="B567" s="6">
        <v>2.73</v>
      </c>
    </row>
    <row r="568" spans="1:2" customFormat="false">
      <c r="A568" s="3">
        <v>21</v>
      </c>
      <c r="B568" s="6">
        <v>2.11</v>
      </c>
    </row>
    <row r="569" spans="1:2" customFormat="false">
      <c r="A569" s="3">
        <v>22</v>
      </c>
      <c r="B569" s="6">
        <v>1.66</v>
      </c>
    </row>
    <row r="570" spans="1:2" customFormat="false">
      <c r="A570" s="3">
        <v>23</v>
      </c>
      <c r="B570" s="6">
        <v>1.26</v>
      </c>
    </row>
    <row r="571" spans="1:2" customFormat="false">
      <c r="A571" s="3">
        <v>24</v>
      </c>
      <c r="B571" s="6">
        <v>0.83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7</v>
      </c>
    </row>
    <row r="585" spans="1:2" customFormat="false">
      <c r="A585" s="3" t="s">
        <v>190</v>
      </c>
      <c r="B585" s="6" t="s">
        <v>16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22.37</v>
      </c>
    </row>
    <row r="589" spans="1:2" customFormat="false">
      <c r="A589" s="3">
        <v>2</v>
      </c>
      <c r="B589" s="6">
        <v>21.19</v>
      </c>
    </row>
    <row r="590" spans="1:2" customFormat="false">
      <c r="A590" s="3">
        <v>3</v>
      </c>
      <c r="B590" s="6">
        <v>20.329999999999998</v>
      </c>
    </row>
    <row r="591" spans="1:2" customFormat="false">
      <c r="A591" s="3">
        <v>4</v>
      </c>
      <c r="B591" s="6">
        <v>19.54</v>
      </c>
    </row>
    <row r="592" spans="1:2" customFormat="false">
      <c r="A592" s="3">
        <v>5</v>
      </c>
      <c r="B592" s="6">
        <v>19.21</v>
      </c>
    </row>
    <row r="593" spans="1:2" customFormat="false">
      <c r="A593" s="3">
        <v>6</v>
      </c>
      <c r="B593" s="6">
        <v>19.86</v>
      </c>
    </row>
    <row r="594" spans="1:2" customFormat="false">
      <c r="A594" s="3">
        <v>7</v>
      </c>
      <c r="B594" s="6">
        <v>22.51</v>
      </c>
    </row>
    <row r="595" spans="1:2" customFormat="false">
      <c r="A595" s="3">
        <v>8</v>
      </c>
      <c r="B595" s="6">
        <v>24.89</v>
      </c>
    </row>
    <row r="596" spans="1:2" customFormat="false">
      <c r="A596" s="3">
        <v>9</v>
      </c>
      <c r="B596" s="6">
        <v>28.29</v>
      </c>
    </row>
    <row r="597" spans="1:2" customFormat="false">
      <c r="A597" s="3">
        <v>10</v>
      </c>
      <c r="B597" s="6">
        <v>32.42</v>
      </c>
    </row>
    <row r="598" spans="1:2" customFormat="false">
      <c r="A598" s="3">
        <v>11</v>
      </c>
      <c r="B598" s="6">
        <v>37.119999999999997</v>
      </c>
    </row>
    <row r="599" spans="1:2" customFormat="false">
      <c r="A599" s="3">
        <v>12</v>
      </c>
      <c r="B599" s="6">
        <v>42.08</v>
      </c>
    </row>
    <row r="600" spans="1:2" customFormat="false">
      <c r="A600" s="3">
        <v>13</v>
      </c>
      <c r="B600" s="6">
        <v>46.46</v>
      </c>
    </row>
    <row r="601" spans="1:2" customFormat="false">
      <c r="A601" s="3">
        <v>14</v>
      </c>
      <c r="B601" s="6">
        <v>49.69</v>
      </c>
    </row>
    <row r="602" spans="1:2" customFormat="false">
      <c r="A602" s="3">
        <v>15</v>
      </c>
      <c r="B602" s="6">
        <v>51.3</v>
      </c>
    </row>
    <row r="603" spans="1:2" customFormat="false">
      <c r="A603" s="3">
        <v>16</v>
      </c>
      <c r="B603" s="6">
        <v>51.28</v>
      </c>
    </row>
    <row r="604" spans="1:2" customFormat="false">
      <c r="A604" s="3">
        <v>17</v>
      </c>
      <c r="B604" s="6">
        <v>50.46</v>
      </c>
    </row>
    <row r="605" spans="1:2" customFormat="false">
      <c r="A605" s="3">
        <v>18</v>
      </c>
      <c r="B605" s="6">
        <v>48.37</v>
      </c>
    </row>
    <row r="606" spans="1:2" customFormat="false">
      <c r="A606" s="3">
        <v>19</v>
      </c>
      <c r="B606" s="6">
        <v>35.39</v>
      </c>
    </row>
    <row r="607" spans="1:2" customFormat="false">
      <c r="A607" s="3">
        <v>20</v>
      </c>
      <c r="B607" s="6">
        <v>31.63</v>
      </c>
    </row>
    <row r="608" spans="1:2" customFormat="false">
      <c r="A608" s="3">
        <v>21</v>
      </c>
      <c r="B608" s="6">
        <v>29.12</v>
      </c>
    </row>
    <row r="609" spans="1:2" customFormat="false">
      <c r="A609" s="3">
        <v>22</v>
      </c>
      <c r="B609" s="6">
        <v>26.83</v>
      </c>
    </row>
    <row r="610" spans="1:2" customFormat="false">
      <c r="A610" s="3">
        <v>23</v>
      </c>
      <c r="B610" s="6">
        <v>25.87</v>
      </c>
    </row>
    <row r="611" spans="1:2" customFormat="false">
      <c r="A611" s="3">
        <v>24</v>
      </c>
      <c r="B611" s="6">
        <v>24.19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7</v>
      </c>
    </row>
    <row r="625" spans="1:2" customFormat="false">
      <c r="A625" s="3" t="s">
        <v>190</v>
      </c>
      <c r="B625" s="6" t="s">
        <v>16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24.52</v>
      </c>
    </row>
    <row r="629" spans="1:2" customFormat="false">
      <c r="A629" s="3">
        <v>2</v>
      </c>
      <c r="B629" s="6">
        <v>23.81</v>
      </c>
    </row>
    <row r="630" spans="1:2" customFormat="false">
      <c r="A630" s="3">
        <v>3</v>
      </c>
      <c r="B630" s="6">
        <v>23.22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22.32</v>
      </c>
    </row>
    <row r="633" spans="1:2" customFormat="false">
      <c r="A633" s="3">
        <v>6</v>
      </c>
      <c r="B633" s="6">
        <v>22.77</v>
      </c>
    </row>
    <row r="634" spans="1:2" customFormat="false">
      <c r="A634" s="3">
        <v>7</v>
      </c>
      <c r="B634" s="6">
        <v>24.73</v>
      </c>
    </row>
    <row r="635" spans="1:2" customFormat="false">
      <c r="A635" s="3">
        <v>8</v>
      </c>
      <c r="B635" s="6">
        <v>27.59</v>
      </c>
    </row>
    <row r="636" spans="1:2" customFormat="false">
      <c r="A636" s="3">
        <v>9</v>
      </c>
      <c r="B636" s="6">
        <v>29.09</v>
      </c>
    </row>
    <row r="637" spans="1:2" customFormat="false">
      <c r="A637" s="3">
        <v>10</v>
      </c>
      <c r="B637" s="6">
        <v>30.5</v>
      </c>
    </row>
    <row r="638" spans="1:2" customFormat="false">
      <c r="A638" s="3">
        <v>11</v>
      </c>
      <c r="B638" s="6">
        <v>31.98</v>
      </c>
    </row>
    <row r="639" spans="1:2" customFormat="false">
      <c r="A639" s="3">
        <v>12</v>
      </c>
      <c r="B639" s="6">
        <v>33.56</v>
      </c>
    </row>
    <row r="640" spans="1:2" customFormat="false">
      <c r="A640" s="3">
        <v>13</v>
      </c>
      <c r="B640" s="6">
        <v>34.79</v>
      </c>
    </row>
    <row r="641" spans="1:2" customFormat="false">
      <c r="A641" s="3">
        <v>14</v>
      </c>
      <c r="B641" s="6">
        <v>35.65</v>
      </c>
    </row>
    <row r="642" spans="1:2" customFormat="false">
      <c r="A642" s="3">
        <v>15</v>
      </c>
      <c r="B642" s="6">
        <v>35.96</v>
      </c>
    </row>
    <row r="643" spans="1:2" customFormat="false">
      <c r="A643" s="3">
        <v>16</v>
      </c>
      <c r="B643" s="6">
        <v>35.82</v>
      </c>
    </row>
    <row r="644" spans="1:2" customFormat="false">
      <c r="A644" s="3">
        <v>17</v>
      </c>
      <c r="B644" s="6">
        <v>35.61</v>
      </c>
    </row>
    <row r="645" spans="1:2" customFormat="false">
      <c r="A645" s="3">
        <v>18</v>
      </c>
      <c r="B645" s="6">
        <v>34.93</v>
      </c>
    </row>
    <row r="646" spans="1:2" customFormat="false">
      <c r="A646" s="3">
        <v>19</v>
      </c>
      <c r="B646" s="6">
        <v>30.96</v>
      </c>
    </row>
    <row r="647" spans="1:2" customFormat="false">
      <c r="A647" s="3">
        <v>20</v>
      </c>
      <c r="B647" s="6">
        <v>29.79</v>
      </c>
    </row>
    <row r="648" spans="1:2" customFormat="false">
      <c r="A648" s="3">
        <v>21</v>
      </c>
      <c r="B648" s="6">
        <v>28.83</v>
      </c>
    </row>
    <row r="649" spans="1:2" customFormat="false">
      <c r="A649" s="3">
        <v>22</v>
      </c>
      <c r="B649" s="6">
        <v>27.59</v>
      </c>
    </row>
    <row r="650" spans="1:2" customFormat="false">
      <c r="A650" s="3">
        <v>23</v>
      </c>
      <c r="B650" s="6">
        <v>27.28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7</v>
      </c>
    </row>
    <row r="665" spans="1:2" customFormat="false">
      <c r="A665" s="3" t="s">
        <v>190</v>
      </c>
      <c r="B665" s="6" t="s">
        <v>16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4.1269999999999998</v>
      </c>
    </row>
    <row r="669" spans="1:2" customFormat="false">
      <c r="A669" s="3">
        <v>2</v>
      </c>
      <c r="B669" s="6">
        <v>4.258</v>
      </c>
    </row>
    <row r="670" spans="1:2" customFormat="false">
      <c r="A670" s="3">
        <v>3</v>
      </c>
      <c r="B670" s="6">
        <v>4.2290000000000001</v>
      </c>
    </row>
    <row r="671" spans="1:2" customFormat="false">
      <c r="A671" s="3">
        <v>4</v>
      </c>
      <c r="B671" s="6">
        <v>4.22</v>
      </c>
    </row>
    <row r="672" spans="1:2" customFormat="false">
      <c r="A672" s="3">
        <v>5</v>
      </c>
      <c r="B672" s="6">
        <v>4.22</v>
      </c>
    </row>
    <row r="673" spans="1:2" customFormat="false">
      <c r="A673" s="3">
        <v>6</v>
      </c>
      <c r="B673" s="6">
        <v>4.2210000000000001</v>
      </c>
    </row>
    <row r="674" spans="1:2" customFormat="false">
      <c r="A674" s="3">
        <v>7</v>
      </c>
      <c r="B674" s="6">
        <v>4.2220000000000004</v>
      </c>
    </row>
    <row r="675" spans="1:2" customFormat="false">
      <c r="A675" s="3">
        <v>8</v>
      </c>
      <c r="B675" s="6">
        <v>4.09</v>
      </c>
    </row>
    <row r="676" spans="1:2" customFormat="false">
      <c r="A676" s="3">
        <v>9</v>
      </c>
      <c r="B676" s="6">
        <v>2.9020000000000001</v>
      </c>
    </row>
    <row r="677" spans="1:2" customFormat="false">
      <c r="A677" s="3">
        <v>10</v>
      </c>
      <c r="B677" s="6">
        <v>1.2749999999999999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-1.0660000000000001</v>
      </c>
    </row>
    <row r="680" spans="1:2" customFormat="false">
      <c r="A680" s="3">
        <v>13</v>
      </c>
      <c r="B680" s="6">
        <v>-2.5859999999999999</v>
      </c>
    </row>
    <row r="681" spans="1:2" customFormat="false">
      <c r="A681" s="3">
        <v>14</v>
      </c>
      <c r="B681" s="6">
        <v>-3.2250000000000001</v>
      </c>
    </row>
    <row r="682" spans="1:2" customFormat="false">
      <c r="A682" s="3">
        <v>15</v>
      </c>
      <c r="B682" s="6">
        <v>-2.8260000000000001</v>
      </c>
    </row>
    <row r="683" spans="1:2" customFormat="false">
      <c r="A683" s="3">
        <v>16</v>
      </c>
      <c r="B683" s="6">
        <v>-1.552</v>
      </c>
    </row>
    <row r="684" spans="1:2" customFormat="false">
      <c r="A684" s="3">
        <v>17</v>
      </c>
      <c r="B684" s="6">
        <v>-1E-3</v>
      </c>
    </row>
    <row r="685" spans="1:2" customFormat="false">
      <c r="A685" s="3">
        <v>18</v>
      </c>
      <c r="B685" s="6">
        <v>0.8</v>
      </c>
    </row>
    <row r="686" spans="1:2" customFormat="false">
      <c r="A686" s="3">
        <v>19</v>
      </c>
      <c r="B686" s="6">
        <v>2.34</v>
      </c>
    </row>
    <row r="687" spans="1:2" customFormat="false">
      <c r="A687" s="3">
        <v>20</v>
      </c>
      <c r="B687" s="6">
        <v>2.988</v>
      </c>
    </row>
    <row r="688" spans="1:2" customFormat="false">
      <c r="A688" s="3">
        <v>21</v>
      </c>
      <c r="B688" s="6">
        <v>3.3650000000000002</v>
      </c>
    </row>
    <row r="689" spans="1:2" customFormat="false">
      <c r="A689" s="3">
        <v>22</v>
      </c>
      <c r="B689" s="6">
        <v>3.532</v>
      </c>
    </row>
    <row r="690" spans="1:2" customFormat="false">
      <c r="A690" s="3">
        <v>23</v>
      </c>
      <c r="B690" s="6">
        <v>3.605</v>
      </c>
    </row>
    <row r="691" spans="1:2" customFormat="false">
      <c r="A691" s="3">
        <v>24</v>
      </c>
      <c r="B691" s="6">
        <v>3.6629999999999998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7</v>
      </c>
    </row>
    <row r="705" spans="1:2" customFormat="false">
      <c r="A705" s="3" t="s">
        <v>190</v>
      </c>
      <c r="B705" s="6" t="s">
        <v>16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3.3940000000000001</v>
      </c>
    </row>
    <row r="709" spans="1:2" customFormat="false">
      <c r="A709" s="3">
        <v>2</v>
      </c>
      <c r="B709" s="6">
        <v>3.54</v>
      </c>
    </row>
    <row r="710" spans="1:2" customFormat="false">
      <c r="A710" s="3">
        <v>3</v>
      </c>
      <c r="B710" s="6">
        <v>3.5569999999999999</v>
      </c>
    </row>
    <row r="711" spans="1:2" customFormat="false">
      <c r="A711" s="3">
        <v>4</v>
      </c>
      <c r="B711" s="6">
        <v>3.613</v>
      </c>
    </row>
    <row r="712" spans="1:2" customFormat="false">
      <c r="A712" s="3">
        <v>5</v>
      </c>
      <c r="B712" s="6">
        <v>3.6659999999999999</v>
      </c>
    </row>
    <row r="713" spans="1:2" customFormat="false">
      <c r="A713" s="3">
        <v>6</v>
      </c>
      <c r="B713" s="6">
        <v>3.7149999999999999</v>
      </c>
    </row>
    <row r="714" spans="1:2" customFormat="false">
      <c r="A714" s="3">
        <v>7</v>
      </c>
      <c r="B714" s="6">
        <v>3.76</v>
      </c>
    </row>
    <row r="715" spans="1:2" customFormat="false">
      <c r="A715" s="3">
        <v>8</v>
      </c>
      <c r="B715" s="6">
        <v>3.7490000000000001</v>
      </c>
    </row>
    <row r="716" spans="1:2" customFormat="false">
      <c r="A716" s="3">
        <v>9</v>
      </c>
      <c r="B716" s="6">
        <v>3.17</v>
      </c>
    </row>
    <row r="717" spans="1:2" customFormat="false">
      <c r="A717" s="3">
        <v>10</v>
      </c>
      <c r="B717" s="6">
        <v>2.3199999999999998</v>
      </c>
    </row>
    <row r="718" spans="1:2" customFormat="false">
      <c r="A718" s="3">
        <v>11</v>
      </c>
      <c r="B718" s="6">
        <v>0.94899999999999995</v>
      </c>
    </row>
    <row r="719" spans="1:2" customFormat="false">
      <c r="A719" s="3">
        <v>12</v>
      </c>
      <c r="B719" s="6">
        <v>0.10100000000000001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0.27700000000000002</v>
      </c>
    </row>
    <row r="725" spans="1:2" customFormat="false">
      <c r="A725" s="3">
        <v>18</v>
      </c>
      <c r="B725" s="6">
        <v>1.216</v>
      </c>
    </row>
    <row r="726" spans="1:2" customFormat="false">
      <c r="A726" s="3">
        <v>19</v>
      </c>
      <c r="B726" s="6">
        <v>1.6080000000000001</v>
      </c>
    </row>
    <row r="727" spans="1:2" customFormat="false">
      <c r="A727" s="3">
        <v>20</v>
      </c>
      <c r="B727" s="6">
        <v>1.8160000000000001</v>
      </c>
    </row>
    <row r="728" spans="1:2" customFormat="false">
      <c r="A728" s="3">
        <v>21</v>
      </c>
      <c r="B728" s="6">
        <v>2.0379999999999998</v>
      </c>
    </row>
    <row r="729" spans="1:2" customFormat="false">
      <c r="A729" s="3">
        <v>22</v>
      </c>
      <c r="B729" s="6">
        <v>2.1739999999999999</v>
      </c>
    </row>
    <row r="730" spans="1:2" customFormat="false">
      <c r="A730" s="3">
        <v>23</v>
      </c>
      <c r="B730" s="6">
        <v>2.2930000000000001</v>
      </c>
    </row>
    <row r="731" spans="1:2" customFormat="false">
      <c r="A731" s="3">
        <v>24</v>
      </c>
      <c r="B731" s="6">
        <v>2.423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7</v>
      </c>
    </row>
    <row r="746" spans="1:2" customFormat="false">
      <c r="A746" s="3" t="s">
        <v>190</v>
      </c>
      <c r="B746" s="6" t="s">
        <v>16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2</v>
      </c>
    </row>
    <row r="795" spans="1:2" customFormat="false">
      <c r="A795" s="3">
        <v>-4</v>
      </c>
      <c r="B795" s="6">
        <v>3</v>
      </c>
    </row>
    <row r="796" spans="1:2" customFormat="false">
      <c r="A796" s="3">
        <v>-3</v>
      </c>
      <c r="B796" s="6">
        <v>5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7</v>
      </c>
    </row>
    <row r="799" spans="1:2" customFormat="false">
      <c r="A799" s="3">
        <v>0</v>
      </c>
      <c r="B799" s="6">
        <v>19</v>
      </c>
    </row>
    <row r="800" spans="1:2" customFormat="false">
      <c r="A800" s="3">
        <v>1</v>
      </c>
      <c r="B800" s="6">
        <v>19</v>
      </c>
    </row>
    <row r="801" spans="1:2" customFormat="false">
      <c r="A801" s="3">
        <v>2</v>
      </c>
      <c r="B801" s="6">
        <v>13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23</v>
      </c>
    </row>
    <row r="804" spans="1:2" customFormat="false">
      <c r="A804" s="3">
        <v>5</v>
      </c>
      <c r="B804" s="6">
        <v>28</v>
      </c>
    </row>
    <row r="805" spans="1:2" customFormat="false">
      <c r="A805" s="3">
        <v>6</v>
      </c>
      <c r="B805" s="6">
        <v>29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62</v>
      </c>
    </row>
    <row r="809" spans="1:2" customFormat="false">
      <c r="A809" s="3">
        <v>10</v>
      </c>
      <c r="B809" s="6">
        <v>69</v>
      </c>
    </row>
    <row r="810" spans="1:2" customFormat="false">
      <c r="A810" s="3">
        <v>11</v>
      </c>
      <c r="B810" s="6">
        <v>111</v>
      </c>
    </row>
    <row r="811" spans="1:2" customFormat="false">
      <c r="A811" s="3">
        <v>12</v>
      </c>
      <c r="B811" s="6">
        <v>137</v>
      </c>
    </row>
    <row r="812" spans="1:2" customFormat="false">
      <c r="A812" s="3">
        <v>13</v>
      </c>
      <c r="B812" s="6">
        <v>141</v>
      </c>
    </row>
    <row r="813" spans="1:2" customFormat="false">
      <c r="A813" s="3">
        <v>14</v>
      </c>
      <c r="B813" s="6">
        <v>154</v>
      </c>
    </row>
    <row r="814" spans="1:2" customFormat="false">
      <c r="A814" s="3">
        <v>15</v>
      </c>
      <c r="B814" s="6">
        <v>188</v>
      </c>
    </row>
    <row r="815" spans="1:2" customFormat="false">
      <c r="A815" s="3">
        <v>16</v>
      </c>
      <c r="B815" s="6">
        <v>232</v>
      </c>
    </row>
    <row r="816" spans="1:2" customFormat="false">
      <c r="A816" s="3">
        <v>17</v>
      </c>
      <c r="B816" s="6">
        <v>253</v>
      </c>
    </row>
    <row r="817" spans="1:2" customFormat="false">
      <c r="A817" s="3">
        <v>18</v>
      </c>
      <c r="B817" s="6">
        <v>301</v>
      </c>
    </row>
    <row r="818" spans="1:2" customFormat="false">
      <c r="A818" s="3">
        <v>19</v>
      </c>
      <c r="B818" s="6">
        <v>336</v>
      </c>
    </row>
    <row r="819" spans="1:2" customFormat="false">
      <c r="A819" s="3">
        <v>20</v>
      </c>
      <c r="B819" s="6">
        <v>342</v>
      </c>
    </row>
    <row r="820" spans="1:2" customFormat="false">
      <c r="A820" s="3">
        <v>21</v>
      </c>
      <c r="B820" s="6">
        <v>362</v>
      </c>
    </row>
    <row r="821" spans="1:2" customFormat="false">
      <c r="A821" s="3">
        <v>22</v>
      </c>
      <c r="B821" s="6">
        <v>329</v>
      </c>
    </row>
    <row r="822" spans="1:2" customFormat="false">
      <c r="A822" s="3">
        <v>23</v>
      </c>
      <c r="B822" s="6">
        <v>348</v>
      </c>
    </row>
    <row r="823" spans="1:2" customFormat="false">
      <c r="A823" s="3">
        <v>24</v>
      </c>
      <c r="B823" s="6">
        <v>352</v>
      </c>
    </row>
    <row r="824" spans="1:2" customFormat="false">
      <c r="A824" s="3">
        <v>25</v>
      </c>
      <c r="B824" s="6">
        <v>361</v>
      </c>
    </row>
    <row r="825" spans="1:2" customFormat="false">
      <c r="A825" s="3">
        <v>26</v>
      </c>
      <c r="B825" s="6">
        <v>373</v>
      </c>
    </row>
    <row r="826" spans="1:2" customFormat="false">
      <c r="A826" s="3">
        <v>27</v>
      </c>
      <c r="B826" s="6">
        <v>415</v>
      </c>
    </row>
    <row r="827" spans="1:2" customFormat="false">
      <c r="A827" s="3">
        <v>28</v>
      </c>
      <c r="B827" s="6">
        <v>390</v>
      </c>
    </row>
    <row r="828" spans="1:2" customFormat="false">
      <c r="A828" s="3">
        <v>29</v>
      </c>
      <c r="B828" s="6">
        <v>405</v>
      </c>
    </row>
    <row r="829" spans="1:2" customFormat="false">
      <c r="A829" s="3">
        <v>30</v>
      </c>
      <c r="B829" s="6">
        <v>418</v>
      </c>
    </row>
    <row r="830" spans="1:2" customFormat="false">
      <c r="A830" s="3">
        <v>31</v>
      </c>
      <c r="B830" s="6">
        <v>401</v>
      </c>
    </row>
    <row r="831" spans="1:2" customFormat="false">
      <c r="A831" s="3">
        <v>32</v>
      </c>
      <c r="B831" s="6">
        <v>341</v>
      </c>
    </row>
    <row r="832" spans="1:2" customFormat="false">
      <c r="A832" s="3">
        <v>33</v>
      </c>
      <c r="B832" s="6">
        <v>330</v>
      </c>
    </row>
    <row r="833" spans="1:2" customFormat="false">
      <c r="A833" s="3">
        <v>34</v>
      </c>
      <c r="B833" s="6">
        <v>285</v>
      </c>
    </row>
    <row r="834" spans="1:2" customFormat="false">
      <c r="A834" s="3">
        <v>35</v>
      </c>
      <c r="B834" s="6">
        <v>246</v>
      </c>
    </row>
    <row r="835" spans="1:2" customFormat="false">
      <c r="A835" s="3">
        <v>36</v>
      </c>
      <c r="B835" s="6">
        <v>213</v>
      </c>
    </row>
    <row r="836" spans="1:2" customFormat="false">
      <c r="A836" s="3">
        <v>37</v>
      </c>
      <c r="B836" s="6">
        <v>156</v>
      </c>
    </row>
    <row r="837" spans="1:2" customFormat="false">
      <c r="A837" s="3">
        <v>38</v>
      </c>
      <c r="B837" s="6">
        <v>146</v>
      </c>
    </row>
    <row r="838" spans="1:2" customFormat="false">
      <c r="A838" s="3">
        <v>39</v>
      </c>
      <c r="B838" s="6">
        <v>112</v>
      </c>
    </row>
    <row r="839" spans="1:2" customFormat="false">
      <c r="A839" s="3">
        <v>40</v>
      </c>
      <c r="B839" s="6">
        <v>90</v>
      </c>
    </row>
    <row r="840" spans="1:2" customFormat="false">
      <c r="A840" s="3">
        <v>41</v>
      </c>
      <c r="B840" s="6">
        <v>58</v>
      </c>
    </row>
    <row r="841" spans="1:2" customFormat="false">
      <c r="A841" s="3">
        <v>42</v>
      </c>
      <c r="B841" s="6">
        <v>36</v>
      </c>
    </row>
    <row r="842" spans="1:2" customFormat="false">
      <c r="A842" s="3">
        <v>43</v>
      </c>
      <c r="B842" s="6">
        <v>18</v>
      </c>
    </row>
    <row r="843" spans="1:2" customFormat="false">
      <c r="A843" s="3">
        <v>44</v>
      </c>
      <c r="B843" s="6">
        <v>5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>
  <sheetPr transitionEvaluation="1" codeName="Sheet77"/>
  <dimension ref="A3:F901"/>
  <sheetViews>
    <sheetView showGridLines="false" zoomScale="75" workbookViewId="0">
      <selection activeCell="B49" sqref="B49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350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353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352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1" customFormat="false" ht="15.75">
      <c r="A57" s="5" t="s">
        <v>17</v>
      </c>
    </row>
    <row r="58" spans="1:1" customFormat="false" ht="15.75">
      <c r="A58" s="5" t="s">
        <v>333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8</v>
      </c>
    </row>
    <row r="63" spans="1:2" customFormat="false">
      <c r="A63" s="3" t="s">
        <v>190</v>
      </c>
      <c r="B63" s="6" t="s">
        <v>17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5.5960000000000001</v>
      </c>
    </row>
    <row r="66" spans="1:2" customFormat="false">
      <c r="A66" s="3" t="s">
        <v>26</v>
      </c>
      <c r="B66" s="6">
        <v>5.62</v>
      </c>
    </row>
    <row r="67" spans="1:2" customFormat="false">
      <c r="A67" s="3" t="s">
        <v>27</v>
      </c>
      <c r="B67" s="6">
        <v>5.734</v>
      </c>
    </row>
    <row r="68" spans="1:2" customFormat="false">
      <c r="A68" s="3" t="s">
        <v>28</v>
      </c>
      <c r="B68" s="6">
        <v>6.0010000000000003</v>
      </c>
    </row>
    <row r="69" spans="1:2" customFormat="false">
      <c r="A69" s="3" t="s">
        <v>29</v>
      </c>
      <c r="B69" s="6">
        <v>3.8029999999999999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1.988</v>
      </c>
    </row>
    <row r="72" spans="1:2" customFormat="false">
      <c r="A72" s="3" t="s">
        <v>33</v>
      </c>
      <c r="B72" s="6">
        <v>2.282</v>
      </c>
    </row>
    <row r="73" spans="1:2" customFormat="false">
      <c r="A73" s="3" t="s">
        <v>34</v>
      </c>
      <c r="B73" s="6">
        <v>4.0579999999999998</v>
      </c>
    </row>
    <row r="74" spans="1:2" customFormat="false">
      <c r="A74" s="3" t="s">
        <v>35</v>
      </c>
      <c r="B74" s="6">
        <v>4.7279999999999998</v>
      </c>
    </row>
    <row r="75" spans="1:2" customFormat="false">
      <c r="A75" s="3" t="s">
        <v>36</v>
      </c>
      <c r="B75" s="6">
        <v>1.411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2.851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8.1270000000000007</v>
      </c>
    </row>
    <row r="83" spans="1:2" customFormat="false">
      <c r="A83" s="3" t="s">
        <v>45</v>
      </c>
      <c r="B83" s="6">
        <v>11.648999999999999</v>
      </c>
    </row>
    <row r="84" spans="1:2" customFormat="false">
      <c r="A84" s="3" t="s">
        <v>47</v>
      </c>
      <c r="B84" s="6">
        <v>6.7859999999999996</v>
      </c>
    </row>
    <row r="85" spans="1:2" customFormat="false">
      <c r="A85" s="3" t="s">
        <v>48</v>
      </c>
      <c r="B85" s="6">
        <v>6.6529999999999996</v>
      </c>
    </row>
    <row r="86" spans="1:2" customFormat="false">
      <c r="A86" s="3" t="s">
        <v>49</v>
      </c>
      <c r="B86" s="6">
        <v>5.92</v>
      </c>
    </row>
    <row r="87" spans="1:2" customFormat="false">
      <c r="A87" s="3" t="s">
        <v>50</v>
      </c>
      <c r="B87" s="6">
        <v>6.1479999999999997</v>
      </c>
    </row>
    <row r="88" spans="1:2" customFormat="false">
      <c r="A88" s="3" t="s">
        <v>51</v>
      </c>
      <c r="B88" s="6">
        <v>5.9420000000000002</v>
      </c>
    </row>
    <row r="89" spans="1:2" customFormat="false">
      <c r="A89" s="3" t="s">
        <v>52</v>
      </c>
      <c r="B89" s="6">
        <v>5.9640000000000004</v>
      </c>
    </row>
    <row r="90" spans="1:2" customFormat="false">
      <c r="A90" s="3" t="s">
        <v>53</v>
      </c>
      <c r="B90" s="6">
        <v>6.165</v>
      </c>
    </row>
    <row r="91" spans="1:2" customFormat="false">
      <c r="A91" s="3" t="s">
        <v>54</v>
      </c>
      <c r="B91" s="6">
        <v>5.141</v>
      </c>
    </row>
    <row r="92" spans="1:2" customFormat="false">
      <c r="A92" s="3" t="s">
        <v>55</v>
      </c>
      <c r="B92" s="6">
        <v>5.2009999999999996</v>
      </c>
    </row>
    <row r="93" spans="1:2" customFormat="false">
      <c r="A93" s="3" t="s">
        <v>56</v>
      </c>
      <c r="B93" s="6">
        <v>7.9729999999999999</v>
      </c>
    </row>
    <row r="94" spans="1:2" customFormat="false">
      <c r="A94" s="3" t="s">
        <v>57</v>
      </c>
      <c r="B94" s="6">
        <v>9.734</v>
      </c>
    </row>
    <row r="95" spans="1:2" customFormat="false">
      <c r="A95" s="3" t="s">
        <v>58</v>
      </c>
      <c r="B95" s="6">
        <v>8.3729999999999993</v>
      </c>
    </row>
    <row r="96" spans="1:2" customFormat="false">
      <c r="A96" s="3" t="s">
        <v>59</v>
      </c>
      <c r="B96" s="6">
        <v>7.1859999999999999</v>
      </c>
    </row>
    <row r="97" spans="1:2" customFormat="false">
      <c r="A97" s="3" t="s">
        <v>60</v>
      </c>
      <c r="B97" s="6">
        <v>5.8109999999999999</v>
      </c>
    </row>
    <row r="98" spans="1:2" customFormat="false">
      <c r="A98" s="3" t="s">
        <v>61</v>
      </c>
      <c r="B98" s="6">
        <v>6.6</v>
      </c>
    </row>
    <row r="99" spans="1:2" customFormat="false">
      <c r="A99" s="3" t="s">
        <v>62</v>
      </c>
      <c r="B99" s="6">
        <v>2.8279999999999998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8</v>
      </c>
    </row>
    <row r="102" spans="1:2" customFormat="false">
      <c r="A102" s="3" t="s">
        <v>190</v>
      </c>
      <c r="B102" s="6" t="s">
        <v>17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7.9640000000000004</v>
      </c>
    </row>
    <row r="105" spans="1:2" customFormat="false">
      <c r="A105" s="3" t="s">
        <v>26</v>
      </c>
      <c r="B105" s="6">
        <v>5.7779999999999996</v>
      </c>
    </row>
    <row r="106" spans="1:2" customFormat="false">
      <c r="A106" s="3" t="s">
        <v>27</v>
      </c>
      <c r="B106" s="6">
        <v>5.0039999999999996</v>
      </c>
    </row>
    <row r="107" spans="1:2" customFormat="false">
      <c r="A107" s="3" t="s">
        <v>28</v>
      </c>
      <c r="B107" s="6">
        <v>3.7010000000000001</v>
      </c>
    </row>
    <row r="108" spans="1:2" customFormat="false">
      <c r="A108" s="3" t="s">
        <v>29</v>
      </c>
      <c r="B108" s="6">
        <v>7.8109999999999999</v>
      </c>
    </row>
    <row r="109" spans="1:2" customFormat="false">
      <c r="A109" s="3" t="s">
        <v>31</v>
      </c>
      <c r="B109" s="6">
        <v>6.5449999999999999</v>
      </c>
    </row>
    <row r="110" spans="1:2" customFormat="false">
      <c r="A110" s="3" t="s">
        <v>32</v>
      </c>
      <c r="B110" s="6">
        <v>3.415</v>
      </c>
    </row>
    <row r="111" spans="1:2" customFormat="false">
      <c r="A111" s="3" t="s">
        <v>33</v>
      </c>
      <c r="B111" s="6">
        <v>1.8540000000000001</v>
      </c>
    </row>
    <row r="112" spans="1:2" customFormat="false">
      <c r="A112" s="3" t="s">
        <v>34</v>
      </c>
      <c r="B112" s="6">
        <v>3.0920000000000001</v>
      </c>
    </row>
    <row r="113" spans="1:2" customFormat="false">
      <c r="A113" s="3" t="s">
        <v>35</v>
      </c>
      <c r="B113" s="6">
        <v>2.238</v>
      </c>
    </row>
    <row r="114" spans="1:2" customFormat="false">
      <c r="A114" s="3" t="s">
        <v>36</v>
      </c>
      <c r="B114" s="6">
        <v>3.2410000000000001</v>
      </c>
    </row>
    <row r="115" spans="1:2" customFormat="false">
      <c r="A115" s="3" t="s">
        <v>37</v>
      </c>
      <c r="B115" s="6">
        <v>0.58899999999999997</v>
      </c>
    </row>
    <row r="116" spans="1:2" customFormat="false">
      <c r="A116" s="3" t="s">
        <v>38</v>
      </c>
      <c r="B116" s="6">
        <v>0.71799999999999997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0.83499999999999996</v>
      </c>
    </row>
    <row r="122" spans="1:2" customFormat="false">
      <c r="A122" s="3" t="s">
        <v>45</v>
      </c>
      <c r="B122" s="6">
        <v>1.139</v>
      </c>
    </row>
    <row r="123" spans="1:2" customFormat="false">
      <c r="A123" s="3" t="s">
        <v>47</v>
      </c>
      <c r="B123" s="6">
        <v>1.246</v>
      </c>
    </row>
    <row r="124" spans="1:2" customFormat="false">
      <c r="A124" s="3" t="s">
        <v>48</v>
      </c>
      <c r="B124" s="6">
        <v>2.931</v>
      </c>
    </row>
    <row r="125" spans="1:2" customFormat="false">
      <c r="A125" s="3" t="s">
        <v>49</v>
      </c>
      <c r="B125" s="6">
        <v>10.35</v>
      </c>
    </row>
    <row r="126" spans="1:2" customFormat="false">
      <c r="A126" s="3" t="s">
        <v>50</v>
      </c>
      <c r="B126" s="6">
        <v>7.1139999999999999</v>
      </c>
    </row>
    <row r="127" spans="1:2" customFormat="false">
      <c r="A127" s="3" t="s">
        <v>51</v>
      </c>
      <c r="B127" s="6">
        <v>8.0890000000000004</v>
      </c>
    </row>
    <row r="128" spans="1:2" customFormat="false">
      <c r="A128" s="3" t="s">
        <v>52</v>
      </c>
      <c r="B128" s="6">
        <v>7.1</v>
      </c>
    </row>
    <row r="129" spans="1:2" customFormat="false">
      <c r="A129" s="3" t="s">
        <v>53</v>
      </c>
      <c r="B129" s="6">
        <v>5.4710000000000001</v>
      </c>
    </row>
    <row r="130" spans="1:2" customFormat="false">
      <c r="A130" s="3" t="s">
        <v>54</v>
      </c>
      <c r="B130" s="6">
        <v>7.3040000000000003</v>
      </c>
    </row>
    <row r="131" spans="1:2" customFormat="false">
      <c r="A131" s="3" t="s">
        <v>55</v>
      </c>
      <c r="B131" s="6">
        <v>1.4E-2</v>
      </c>
    </row>
    <row r="132" spans="1:2" customFormat="false">
      <c r="A132" s="3" t="s">
        <v>56</v>
      </c>
      <c r="B132" s="6">
        <v>5.8000000000000003E-2</v>
      </c>
    </row>
    <row r="133" spans="1:2" customFormat="false">
      <c r="A133" s="3" t="s">
        <v>57</v>
      </c>
      <c r="B133" s="6">
        <v>8.4000000000000005E-2</v>
      </c>
    </row>
    <row r="134" spans="1:2" customFormat="false">
      <c r="A134" s="3" t="s">
        <v>58</v>
      </c>
      <c r="B134" s="6">
        <v>0.188</v>
      </c>
    </row>
    <row r="135" spans="1:2" customFormat="false">
      <c r="A135" s="3" t="s">
        <v>59</v>
      </c>
      <c r="B135" s="6">
        <v>0.68400000000000005</v>
      </c>
    </row>
    <row r="136" spans="1:2" customFormat="false">
      <c r="A136" s="3" t="s">
        <v>60</v>
      </c>
      <c r="B136" s="6">
        <v>5.2039999999999997</v>
      </c>
    </row>
    <row r="137" spans="1:2" customFormat="false">
      <c r="A137" s="3" t="s">
        <v>61</v>
      </c>
      <c r="B137" s="6">
        <v>0.222</v>
      </c>
    </row>
    <row r="138" spans="1:2" customFormat="false">
      <c r="A138" s="3" t="s">
        <v>62</v>
      </c>
      <c r="B138" s="6">
        <v>1.708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8</v>
      </c>
      <c r="C143" s="8"/>
      <c r="D143" s="6"/>
    </row>
    <row r="144" spans="1:4" customFormat="false">
      <c r="A144" s="3" t="s">
        <v>190</v>
      </c>
      <c r="B144" s="6" t="s">
        <v>17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/>
      <c r="C146" s="186"/>
      <c r="D146" s="187"/>
    </row>
    <row r="147" spans="1:4" customFormat="false">
      <c r="A147" s="3" t="s">
        <v>26</v>
      </c>
      <c r="B147" s="6"/>
      <c r="C147" s="186"/>
      <c r="D147" s="187"/>
    </row>
    <row r="148" spans="1:4" customFormat="false">
      <c r="A148" s="3" t="s">
        <v>27</v>
      </c>
      <c r="B148" s="6"/>
      <c r="C148" s="186"/>
      <c r="D148" s="187"/>
    </row>
    <row r="149" spans="1:4" customFormat="false">
      <c r="A149" s="3" t="s">
        <v>28</v>
      </c>
      <c r="B149" s="6"/>
      <c r="C149" s="186"/>
      <c r="D149" s="187"/>
    </row>
    <row r="150" spans="1:4" customFormat="false">
      <c r="A150" s="3" t="s">
        <v>29</v>
      </c>
      <c r="B150" s="6"/>
      <c r="C150" s="186"/>
      <c r="D150" s="187"/>
    </row>
    <row r="151" spans="1:4" customFormat="false">
      <c r="A151" s="3" t="s">
        <v>31</v>
      </c>
      <c r="B151" s="6"/>
      <c r="C151" s="186"/>
      <c r="D151" s="187"/>
    </row>
    <row r="152" spans="1:4" customFormat="false">
      <c r="A152" s="3" t="s">
        <v>32</v>
      </c>
      <c r="B152" s="6"/>
      <c r="C152" s="186"/>
      <c r="D152" s="187"/>
    </row>
    <row r="153" spans="1:4" customFormat="false">
      <c r="A153" s="3" t="s">
        <v>33</v>
      </c>
      <c r="B153" s="6"/>
      <c r="C153" s="186"/>
      <c r="D153" s="187"/>
    </row>
    <row r="154" spans="1:4" customFormat="false">
      <c r="A154" s="3" t="s">
        <v>34</v>
      </c>
      <c r="B154" s="6"/>
      <c r="C154" s="186"/>
      <c r="D154" s="187"/>
    </row>
    <row r="155" spans="1:4" customFormat="false">
      <c r="A155" s="3" t="s">
        <v>35</v>
      </c>
      <c r="B155" s="6"/>
      <c r="C155" s="186"/>
      <c r="D155" s="187"/>
    </row>
    <row r="156" spans="1:4" customFormat="false">
      <c r="A156" s="3" t="s">
        <v>36</v>
      </c>
      <c r="B156" s="6"/>
      <c r="C156" s="186"/>
      <c r="D156" s="187"/>
    </row>
    <row r="157" spans="1:4" customFormat="false">
      <c r="A157" s="3" t="s">
        <v>37</v>
      </c>
      <c r="B157" s="6"/>
      <c r="C157" s="186"/>
      <c r="D157" s="187"/>
    </row>
    <row r="158" spans="1:4" customFormat="false">
      <c r="A158" s="3" t="s">
        <v>38</v>
      </c>
      <c r="B158" s="6"/>
      <c r="C158" s="186"/>
      <c r="D158" s="187"/>
    </row>
    <row r="159" spans="1:4" customFormat="false">
      <c r="A159" s="3" t="s">
        <v>40</v>
      </c>
      <c r="B159" s="6"/>
      <c r="C159" s="186"/>
      <c r="D159" s="187"/>
    </row>
    <row r="160" spans="1:4" customFormat="false">
      <c r="A160" s="3" t="s">
        <v>41</v>
      </c>
      <c r="B160" s="6"/>
      <c r="C160" s="186"/>
      <c r="D160" s="187"/>
    </row>
    <row r="161" spans="1:4" customFormat="false">
      <c r="A161" s="3" t="s">
        <v>42</v>
      </c>
      <c r="B161" s="6"/>
      <c r="C161" s="186"/>
      <c r="D161" s="187"/>
    </row>
    <row r="162" spans="1:4" customFormat="false">
      <c r="A162" s="3" t="s">
        <v>43</v>
      </c>
      <c r="B162" s="6"/>
      <c r="C162" s="186"/>
      <c r="D162" s="187"/>
    </row>
    <row r="163" spans="1:4" customFormat="false">
      <c r="A163" s="3" t="s">
        <v>44</v>
      </c>
      <c r="B163" s="6"/>
      <c r="C163" s="186"/>
      <c r="D163" s="187"/>
    </row>
    <row r="164" spans="1:4" customFormat="false">
      <c r="A164" s="3" t="s">
        <v>45</v>
      </c>
      <c r="B164" s="6"/>
      <c r="C164" s="186"/>
      <c r="D164" s="187"/>
    </row>
    <row r="165" spans="1:4" customFormat="false">
      <c r="A165" s="3" t="s">
        <v>47</v>
      </c>
      <c r="B165" s="6"/>
      <c r="C165" s="186"/>
      <c r="D165" s="187"/>
    </row>
    <row r="166" spans="1:4" customFormat="false">
      <c r="A166" s="3" t="s">
        <v>48</v>
      </c>
      <c r="B166" s="6"/>
      <c r="C166" s="186"/>
      <c r="D166" s="187"/>
    </row>
    <row r="167" spans="1:4" customFormat="false">
      <c r="A167" s="3" t="s">
        <v>49</v>
      </c>
      <c r="B167" s="6"/>
      <c r="C167" s="186"/>
      <c r="D167" s="187"/>
    </row>
    <row r="168" spans="1:4" customFormat="false">
      <c r="A168" s="3" t="s">
        <v>50</v>
      </c>
      <c r="B168" s="6"/>
      <c r="C168" s="186"/>
      <c r="D168" s="187"/>
    </row>
    <row r="169" spans="1:4" customFormat="false">
      <c r="A169" s="3" t="s">
        <v>51</v>
      </c>
      <c r="B169" s="6"/>
      <c r="C169" s="186"/>
      <c r="D169" s="187"/>
    </row>
    <row r="170" spans="1:4" customFormat="false">
      <c r="A170" s="3" t="s">
        <v>52</v>
      </c>
      <c r="B170" s="6"/>
      <c r="C170" s="186"/>
      <c r="D170" s="187"/>
    </row>
    <row r="171" spans="1:4" customFormat="false">
      <c r="A171" s="3" t="s">
        <v>53</v>
      </c>
      <c r="B171" s="6"/>
      <c r="C171" s="186"/>
      <c r="D171" s="187"/>
    </row>
    <row r="172" spans="1:4" customFormat="false">
      <c r="A172" s="3" t="s">
        <v>54</v>
      </c>
      <c r="B172" s="6"/>
      <c r="C172" s="186"/>
      <c r="D172" s="187"/>
    </row>
    <row r="173" spans="1:4" customFormat="false">
      <c r="A173" s="3" t="s">
        <v>55</v>
      </c>
      <c r="B173" s="6"/>
      <c r="C173" s="186"/>
      <c r="D173" s="187"/>
    </row>
    <row r="174" spans="1:4" customFormat="false">
      <c r="A174" s="3" t="s">
        <v>56</v>
      </c>
      <c r="B174" s="6"/>
      <c r="C174" s="186"/>
      <c r="D174" s="187"/>
    </row>
    <row r="175" spans="1:4" customFormat="false">
      <c r="A175" s="3" t="s">
        <v>57</v>
      </c>
      <c r="B175" s="6"/>
      <c r="C175" s="186"/>
      <c r="D175" s="187"/>
    </row>
    <row r="176" spans="1:4" customFormat="false">
      <c r="A176" s="3" t="s">
        <v>58</v>
      </c>
      <c r="B176" s="6"/>
      <c r="C176" s="186"/>
      <c r="D176" s="187"/>
    </row>
    <row r="177" spans="1:4" customFormat="false">
      <c r="A177" s="3" t="s">
        <v>59</v>
      </c>
      <c r="B177" s="6"/>
      <c r="C177" s="186"/>
      <c r="D177" s="187"/>
    </row>
    <row r="178" spans="1:4" customFormat="false">
      <c r="A178" s="3" t="s">
        <v>60</v>
      </c>
      <c r="B178" s="6"/>
      <c r="C178" s="186"/>
      <c r="D178" s="187"/>
    </row>
    <row r="179" spans="1:4" customFormat="false">
      <c r="A179" s="3" t="s">
        <v>61</v>
      </c>
      <c r="B179" s="6"/>
      <c r="C179" s="186"/>
      <c r="D179" s="187"/>
    </row>
    <row r="180" spans="1:4" customFormat="false">
      <c r="A180" s="3" t="s">
        <v>62</v>
      </c>
      <c r="B180" s="6"/>
      <c r="C180" s="186"/>
      <c r="D180" s="187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8</v>
      </c>
      <c r="C196" s="8"/>
      <c r="D196" s="6"/>
    </row>
    <row r="197" spans="1:4" customFormat="false">
      <c r="A197" s="3" t="s">
        <v>190</v>
      </c>
      <c r="B197" s="6" t="s">
        <v>17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/>
      <c r="C199" s="8"/>
      <c r="D199" s="6"/>
    </row>
    <row r="200" spans="1:4" customFormat="false">
      <c r="A200" s="3" t="s">
        <v>26</v>
      </c>
      <c r="B200" s="6"/>
      <c r="C200" s="8"/>
      <c r="D200" s="6"/>
    </row>
    <row r="201" spans="1:4" customFormat="false">
      <c r="A201" s="3" t="s">
        <v>27</v>
      </c>
      <c r="B201" s="6"/>
      <c r="C201" s="8"/>
      <c r="D201" s="6"/>
    </row>
    <row r="202" spans="1:4" customFormat="false">
      <c r="A202" s="3" t="s">
        <v>28</v>
      </c>
      <c r="B202" s="6"/>
      <c r="C202" s="8"/>
      <c r="D202" s="6"/>
    </row>
    <row r="203" spans="1:4" customFormat="false">
      <c r="A203" s="3" t="s">
        <v>29</v>
      </c>
      <c r="B203" s="6"/>
      <c r="C203" s="8"/>
      <c r="D203" s="6"/>
    </row>
    <row r="204" spans="1:4" customFormat="false">
      <c r="A204" s="3" t="s">
        <v>31</v>
      </c>
      <c r="B204" s="6"/>
      <c r="C204" s="8"/>
      <c r="D204" s="6"/>
    </row>
    <row r="205" spans="1:4" customFormat="false">
      <c r="A205" s="3" t="s">
        <v>32</v>
      </c>
      <c r="B205" s="6"/>
      <c r="C205" s="8"/>
      <c r="D205" s="6"/>
    </row>
    <row r="206" spans="1:4" customFormat="false">
      <c r="A206" s="3" t="s">
        <v>33</v>
      </c>
      <c r="B206" s="6"/>
      <c r="C206" s="8"/>
      <c r="D206" s="6"/>
    </row>
    <row r="207" spans="1:4" customFormat="false">
      <c r="A207" s="3" t="s">
        <v>34</v>
      </c>
      <c r="B207" s="6"/>
      <c r="C207" s="8"/>
      <c r="D207" s="6"/>
    </row>
    <row r="208" spans="1:4" customFormat="false">
      <c r="A208" s="3" t="s">
        <v>35</v>
      </c>
      <c r="B208" s="6"/>
      <c r="C208" s="8"/>
      <c r="D208" s="6"/>
    </row>
    <row r="209" spans="1:4" customFormat="false">
      <c r="A209" s="3" t="s">
        <v>36</v>
      </c>
      <c r="B209" s="6"/>
      <c r="C209" s="8"/>
      <c r="D209" s="6"/>
    </row>
    <row r="210" spans="1:4" customFormat="false">
      <c r="A210" s="3" t="s">
        <v>37</v>
      </c>
      <c r="B210" s="6"/>
      <c r="C210" s="8"/>
      <c r="D210" s="6"/>
    </row>
    <row r="211" spans="1:4" customFormat="false">
      <c r="A211" s="3" t="s">
        <v>38</v>
      </c>
      <c r="B211" s="6"/>
      <c r="C211" s="8"/>
      <c r="D211" s="6"/>
    </row>
    <row r="212" spans="1:4" customFormat="false">
      <c r="A212" s="3" t="s">
        <v>40</v>
      </c>
      <c r="B212" s="6"/>
      <c r="C212" s="8"/>
      <c r="D212" s="6"/>
    </row>
    <row r="213" spans="1:4" customFormat="false">
      <c r="A213" s="3" t="s">
        <v>41</v>
      </c>
      <c r="B213" s="6"/>
      <c r="C213" s="8"/>
      <c r="D213" s="6"/>
    </row>
    <row r="214" spans="1:4" customFormat="false">
      <c r="A214" s="3" t="s">
        <v>42</v>
      </c>
      <c r="B214" s="6"/>
      <c r="C214" s="8"/>
      <c r="D214" s="6"/>
    </row>
    <row r="215" spans="1:4" customFormat="false">
      <c r="A215" s="3" t="s">
        <v>43</v>
      </c>
      <c r="B215" s="6"/>
      <c r="C215" s="8"/>
      <c r="D215" s="6"/>
    </row>
    <row r="216" spans="1:4" customFormat="false">
      <c r="A216" s="3" t="s">
        <v>44</v>
      </c>
      <c r="B216" s="6"/>
      <c r="C216" s="8"/>
      <c r="D216" s="6"/>
    </row>
    <row r="217" spans="1:4" customFormat="false">
      <c r="A217" s="3" t="s">
        <v>45</v>
      </c>
      <c r="B217" s="6"/>
      <c r="C217" s="8"/>
      <c r="D217" s="6"/>
    </row>
    <row r="218" spans="1:4" customFormat="false">
      <c r="A218" s="3" t="s">
        <v>47</v>
      </c>
      <c r="B218" s="6"/>
      <c r="C218" s="8"/>
      <c r="D218" s="6"/>
    </row>
    <row r="219" spans="1:4" customFormat="false">
      <c r="A219" s="3" t="s">
        <v>48</v>
      </c>
      <c r="B219" s="6"/>
      <c r="C219" s="8"/>
      <c r="D219" s="6"/>
    </row>
    <row r="220" spans="1:4" customFormat="false">
      <c r="A220" s="3" t="s">
        <v>49</v>
      </c>
      <c r="B220" s="6"/>
      <c r="C220" s="8"/>
      <c r="D220" s="6"/>
    </row>
    <row r="221" spans="1:4" customFormat="false">
      <c r="A221" s="3" t="s">
        <v>50</v>
      </c>
      <c r="B221" s="6"/>
      <c r="C221" s="8"/>
      <c r="D221" s="6"/>
    </row>
    <row r="222" spans="1:4" customFormat="false">
      <c r="A222" s="3" t="s">
        <v>51</v>
      </c>
      <c r="B222" s="6"/>
      <c r="C222" s="8"/>
      <c r="D222" s="6"/>
    </row>
    <row r="223" spans="1:4" customFormat="false">
      <c r="A223" s="3" t="s">
        <v>52</v>
      </c>
      <c r="B223" s="6"/>
      <c r="C223" s="8"/>
      <c r="D223" s="6"/>
    </row>
    <row r="224" spans="1:4" customFormat="false">
      <c r="A224" s="3" t="s">
        <v>53</v>
      </c>
      <c r="B224" s="6"/>
      <c r="C224" s="8"/>
      <c r="D224" s="6"/>
    </row>
    <row r="225" spans="1:4" customFormat="false">
      <c r="A225" s="3" t="s">
        <v>54</v>
      </c>
      <c r="B225" s="6"/>
      <c r="C225" s="8"/>
      <c r="D225" s="6"/>
    </row>
    <row r="226" spans="1:4" customFormat="false">
      <c r="A226" s="3" t="s">
        <v>55</v>
      </c>
      <c r="B226" s="6"/>
      <c r="C226" s="8"/>
      <c r="D226" s="6"/>
    </row>
    <row r="227" spans="1:4" customFormat="false">
      <c r="A227" s="3" t="s">
        <v>56</v>
      </c>
      <c r="B227" s="6"/>
      <c r="C227" s="8"/>
      <c r="D227" s="6"/>
    </row>
    <row r="228" spans="1:4" customFormat="false">
      <c r="A228" s="3" t="s">
        <v>57</v>
      </c>
      <c r="B228" s="6"/>
      <c r="C228" s="8"/>
      <c r="D228" s="6"/>
    </row>
    <row r="229" spans="1:4" customFormat="false">
      <c r="A229" s="3" t="s">
        <v>58</v>
      </c>
      <c r="B229" s="6"/>
      <c r="C229" s="8"/>
      <c r="D229" s="6"/>
    </row>
    <row r="230" spans="1:4" customFormat="false">
      <c r="A230" s="3" t="s">
        <v>59</v>
      </c>
      <c r="B230" s="6"/>
      <c r="C230" s="8"/>
      <c r="D230" s="6"/>
    </row>
    <row r="231" spans="1:4" customFormat="false">
      <c r="A231" s="3" t="s">
        <v>60</v>
      </c>
      <c r="B231" s="6"/>
      <c r="C231" s="8"/>
      <c r="D231" s="6"/>
    </row>
    <row r="232" spans="1:4" customFormat="false">
      <c r="A232" s="3" t="s">
        <v>61</v>
      </c>
      <c r="B232" s="6"/>
      <c r="C232" s="8"/>
      <c r="D232" s="6"/>
    </row>
    <row r="233" spans="1:4" customFormat="false">
      <c r="A233" s="3" t="s">
        <v>62</v>
      </c>
      <c r="B233" s="6"/>
      <c r="C233" s="8"/>
      <c r="D233" s="6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8</v>
      </c>
      <c r="C251" s="8"/>
      <c r="D251" s="6"/>
    </row>
    <row r="252" spans="1:4" customFormat="false">
      <c r="A252" s="3" t="s">
        <v>190</v>
      </c>
      <c r="B252" s="6" t="s">
        <v>17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/>
      <c r="C254"/>
      <c r="D254"/>
    </row>
    <row r="255" spans="1:4" customFormat="false">
      <c r="A255" s="3" t="s">
        <v>75</v>
      </c>
      <c r="B255"/>
      <c r="C255"/>
      <c r="D255"/>
    </row>
    <row r="256" spans="1:4" customFormat="false">
      <c r="A256" s="3" t="s">
        <v>76</v>
      </c>
      <c r="B256"/>
      <c r="C256"/>
      <c r="D256"/>
    </row>
    <row r="257" spans="1:4" customFormat="false">
      <c r="A257" s="3" t="s">
        <v>77</v>
      </c>
      <c r="B257"/>
      <c r="C257"/>
      <c r="D257"/>
    </row>
    <row r="258" spans="1:4" customFormat="false">
      <c r="A258" s="3" t="s">
        <v>38</v>
      </c>
      <c r="B258"/>
      <c r="C258"/>
      <c r="D258"/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8</v>
      </c>
      <c r="D260"/>
    </row>
    <row r="261" spans="1:4" customFormat="false">
      <c r="A261" s="3" t="s">
        <v>190</v>
      </c>
      <c r="B261"/>
      <c r="C261" s="98" t="s">
        <v>17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/>
      <c r="C263"/>
      <c r="D263"/>
    </row>
    <row r="264" spans="1:4" customFormat="false">
      <c r="A264" s="3" t="s">
        <v>75</v>
      </c>
      <c r="B264"/>
      <c r="C264"/>
      <c r="D264"/>
    </row>
    <row r="265" spans="1:4" customFormat="false">
      <c r="A265" s="3" t="s">
        <v>76</v>
      </c>
      <c r="B265"/>
      <c r="C265"/>
      <c r="D265"/>
    </row>
    <row r="266" spans="1:4" customFormat="false">
      <c r="A266" s="3" t="s">
        <v>77</v>
      </c>
      <c r="B266"/>
      <c r="C266"/>
      <c r="D266"/>
    </row>
    <row r="267" spans="1:4" customFormat="false">
      <c r="A267" s="3" t="s">
        <v>38</v>
      </c>
      <c r="B267"/>
      <c r="C267"/>
      <c r="D267"/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8</v>
      </c>
      <c r="D269"/>
    </row>
    <row r="270" spans="1:4" customFormat="false">
      <c r="A270" s="3" t="s">
        <v>190</v>
      </c>
      <c r="B270"/>
      <c r="C270" s="98" t="s">
        <v>17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25.93</v>
      </c>
      <c r="C272"/>
      <c r="D272"/>
    </row>
    <row r="273" spans="1:4" customFormat="false">
      <c r="A273" s="3" t="s">
        <v>75</v>
      </c>
      <c r="B273" s="97">
        <v>25.72</v>
      </c>
      <c r="C273"/>
      <c r="D273"/>
    </row>
    <row r="274" spans="1:4" customFormat="false">
      <c r="A274" s="3" t="s">
        <v>76</v>
      </c>
      <c r="B274" s="97">
        <v>19.62</v>
      </c>
      <c r="C274"/>
      <c r="D274"/>
    </row>
    <row r="275" spans="1:4" customFormat="false">
      <c r="A275" s="3" t="s">
        <v>77</v>
      </c>
      <c r="B275" s="97">
        <v>14.29</v>
      </c>
      <c r="C275"/>
      <c r="D275"/>
    </row>
    <row r="276" spans="1:4" customFormat="false">
      <c r="A276" s="3" t="s">
        <v>38</v>
      </c>
      <c r="B276" s="97">
        <v>28.54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8</v>
      </c>
    </row>
    <row r="291" spans="1:2" customFormat="false">
      <c r="A291" s="3" t="s">
        <v>190</v>
      </c>
      <c r="B291" s="6" t="s">
        <v>17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407.3</v>
      </c>
    </row>
    <row r="295" spans="1:2" customFormat="false">
      <c r="A295" s="3" t="s">
        <v>206</v>
      </c>
      <c r="B295" s="6">
        <v>1217.3</v>
      </c>
    </row>
    <row r="296" spans="1:2" customFormat="false">
      <c r="A296" s="3" t="s">
        <v>207</v>
      </c>
      <c r="B296" s="6">
        <v>856.5</v>
      </c>
    </row>
    <row r="297" spans="1:2" customFormat="false">
      <c r="A297" s="3" t="s">
        <v>208</v>
      </c>
      <c r="B297" s="6">
        <v>1467.7</v>
      </c>
    </row>
    <row r="298" spans="1:2" customFormat="false">
      <c r="A298" s="3" t="s">
        <v>209</v>
      </c>
      <c r="B298" s="6">
        <v>1831.8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8</v>
      </c>
    </row>
    <row r="310" spans="1:2" customFormat="false">
      <c r="A310" s="3" t="s">
        <v>190</v>
      </c>
      <c r="B310" s="6" t="s">
        <v>17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562.96</v>
      </c>
    </row>
    <row r="314" spans="1:2" customFormat="false">
      <c r="A314" s="3" t="s">
        <v>212</v>
      </c>
      <c r="B314" s="6">
        <v>954.3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8</v>
      </c>
    </row>
    <row r="330" spans="1:2" customFormat="false">
      <c r="A330" s="3" t="s">
        <v>190</v>
      </c>
      <c r="B330" s="6" t="s">
        <v>17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441.3</v>
      </c>
    </row>
    <row r="334" spans="1:2" customFormat="false">
      <c r="A334" s="3" t="s">
        <v>215</v>
      </c>
      <c r="B334" s="6">
        <v>774.86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8</v>
      </c>
    </row>
    <row r="346" spans="1:2" customFormat="false">
      <c r="A346" s="3" t="s">
        <v>190</v>
      </c>
      <c r="B346" s="6" t="s">
        <v>17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3.02</v>
      </c>
    </row>
    <row r="356" spans="1:2" customFormat="false">
      <c r="A356" s="3">
        <v>8</v>
      </c>
      <c r="B356" s="6">
        <v>20.59</v>
      </c>
    </row>
    <row r="357" spans="1:2" customFormat="false">
      <c r="A357" s="3">
        <v>9</v>
      </c>
      <c r="B357" s="6">
        <v>38.83</v>
      </c>
    </row>
    <row r="358" spans="1:2" customFormat="false">
      <c r="A358" s="3">
        <v>10</v>
      </c>
      <c r="B358" s="6">
        <v>54.53</v>
      </c>
    </row>
    <row r="359" spans="1:2" customFormat="false">
      <c r="A359" s="3">
        <v>11</v>
      </c>
      <c r="B359" s="6">
        <v>54.77</v>
      </c>
    </row>
    <row r="360" spans="1:2" customFormat="false">
      <c r="A360" s="3">
        <v>12</v>
      </c>
      <c r="B360" s="6">
        <v>59.65</v>
      </c>
    </row>
    <row r="361" spans="1:2" customFormat="false">
      <c r="A361" s="3">
        <v>13</v>
      </c>
      <c r="B361" s="6">
        <v>60.1</v>
      </c>
    </row>
    <row r="362" spans="1:2" customFormat="false">
      <c r="A362" s="3">
        <v>14</v>
      </c>
      <c r="B362" s="6">
        <v>55.24</v>
      </c>
    </row>
    <row r="363" spans="1:2" customFormat="false">
      <c r="A363" s="3">
        <v>15</v>
      </c>
      <c r="B363" s="6">
        <v>45.68</v>
      </c>
    </row>
    <row r="364" spans="1:2" customFormat="false">
      <c r="A364" s="3">
        <v>16</v>
      </c>
      <c r="B364" s="6">
        <v>32.369999999999997</v>
      </c>
    </row>
    <row r="365" spans="1:2" customFormat="false">
      <c r="A365" s="3">
        <v>17</v>
      </c>
      <c r="B365" s="6">
        <v>17.059999999999999</v>
      </c>
    </row>
    <row r="366" spans="1:2" customFormat="false">
      <c r="A366" s="3">
        <v>18</v>
      </c>
      <c r="B366" s="6">
        <v>2.54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8</v>
      </c>
    </row>
    <row r="386" spans="1:2" customFormat="false">
      <c r="A386" s="3" t="s">
        <v>190</v>
      </c>
      <c r="B386" s="6" t="s">
        <v>17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20.239999999999998</v>
      </c>
    </row>
    <row r="397" spans="1:2" customFormat="false">
      <c r="A397" s="3">
        <v>9</v>
      </c>
      <c r="B397" s="6">
        <v>38.01</v>
      </c>
    </row>
    <row r="398" spans="1:2" customFormat="false">
      <c r="A398" s="3">
        <v>10</v>
      </c>
      <c r="B398" s="6">
        <v>53.27</v>
      </c>
    </row>
    <row r="399" spans="1:2" customFormat="false">
      <c r="A399" s="3">
        <v>11</v>
      </c>
      <c r="B399" s="6">
        <v>53.37</v>
      </c>
    </row>
    <row r="400" spans="1:2" customFormat="false">
      <c r="A400" s="3">
        <v>12</v>
      </c>
      <c r="B400" s="6">
        <v>57.91</v>
      </c>
    </row>
    <row r="401" spans="1:2" customFormat="false">
      <c r="A401" s="3">
        <v>13</v>
      </c>
      <c r="B401" s="6">
        <v>58.3</v>
      </c>
    </row>
    <row r="402" spans="1:2" customFormat="false">
      <c r="A402" s="3">
        <v>14</v>
      </c>
      <c r="B402" s="6">
        <v>54.15</v>
      </c>
    </row>
    <row r="403" spans="1:2" customFormat="false">
      <c r="A403" s="3">
        <v>15</v>
      </c>
      <c r="B403" s="6">
        <v>45.38</v>
      </c>
    </row>
    <row r="404" spans="1:2" customFormat="false">
      <c r="A404" s="3">
        <v>16</v>
      </c>
      <c r="B404" s="6">
        <v>32.700000000000003</v>
      </c>
    </row>
    <row r="405" spans="1:2" customFormat="false">
      <c r="A405" s="3">
        <v>17</v>
      </c>
      <c r="B405" s="6">
        <v>17.7</v>
      </c>
    </row>
    <row r="406" spans="1:2" customFormat="false">
      <c r="A406" s="3">
        <v>18</v>
      </c>
      <c r="B406" s="6">
        <v>2.73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8</v>
      </c>
    </row>
    <row r="426" spans="1:2" customFormat="false">
      <c r="A426" s="3" t="s">
        <v>190</v>
      </c>
      <c r="B426" s="6" t="s">
        <v>17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0.14000000000000001</v>
      </c>
    </row>
    <row r="434" spans="1:2" customFormat="false">
      <c r="A434" s="3">
        <v>6</v>
      </c>
      <c r="B434" s="6">
        <v>29.94</v>
      </c>
    </row>
    <row r="435" spans="1:2" customFormat="false">
      <c r="A435" s="3">
        <v>7</v>
      </c>
      <c r="B435" s="6">
        <v>89.2</v>
      </c>
    </row>
    <row r="436" spans="1:2" customFormat="false">
      <c r="A436" s="3">
        <v>8</v>
      </c>
      <c r="B436" s="6">
        <v>112.85</v>
      </c>
    </row>
    <row r="437" spans="1:2" customFormat="false">
      <c r="A437" s="3">
        <v>9</v>
      </c>
      <c r="B437" s="6">
        <v>164.86</v>
      </c>
    </row>
    <row r="438" spans="1:2" customFormat="false">
      <c r="A438" s="3">
        <v>10</v>
      </c>
      <c r="B438" s="6">
        <v>291.83999999999997</v>
      </c>
    </row>
    <row r="439" spans="1:2" customFormat="false">
      <c r="A439" s="3">
        <v>11</v>
      </c>
      <c r="B439" s="6">
        <v>389.26</v>
      </c>
    </row>
    <row r="440" spans="1:2" customFormat="false">
      <c r="A440" s="3">
        <v>12</v>
      </c>
      <c r="B440" s="6">
        <v>437.2</v>
      </c>
    </row>
    <row r="441" spans="1:2" customFormat="false">
      <c r="A441" s="3">
        <v>13</v>
      </c>
      <c r="B441" s="6">
        <v>455.75</v>
      </c>
    </row>
    <row r="442" spans="1:2" customFormat="false">
      <c r="A442" s="3">
        <v>14</v>
      </c>
      <c r="B442" s="6">
        <v>413.67</v>
      </c>
    </row>
    <row r="443" spans="1:2" customFormat="false">
      <c r="A443" s="3">
        <v>15</v>
      </c>
      <c r="B443" s="6">
        <v>341.53</v>
      </c>
    </row>
    <row r="444" spans="1:2" customFormat="false">
      <c r="A444" s="3">
        <v>16</v>
      </c>
      <c r="B444" s="6">
        <v>223.71</v>
      </c>
    </row>
    <row r="445" spans="1:2" customFormat="false">
      <c r="A445" s="3">
        <v>17</v>
      </c>
      <c r="B445" s="6">
        <v>105.72</v>
      </c>
    </row>
    <row r="446" spans="1:2" customFormat="false">
      <c r="A446" s="3">
        <v>18</v>
      </c>
      <c r="B446" s="6">
        <v>68.47</v>
      </c>
    </row>
    <row r="447" spans="1:2" customFormat="false">
      <c r="A447" s="3">
        <v>19</v>
      </c>
      <c r="B447" s="6">
        <v>14.35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8</v>
      </c>
    </row>
    <row r="466" spans="1:2" customFormat="false">
      <c r="A466" s="3" t="s">
        <v>190</v>
      </c>
      <c r="B466" s="6" t="s">
        <v>17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0.14000000000000001</v>
      </c>
    </row>
    <row r="474" spans="1:2" customFormat="false">
      <c r="A474" s="3">
        <v>6</v>
      </c>
      <c r="B474" s="6">
        <v>29.94</v>
      </c>
    </row>
    <row r="475" spans="1:2" customFormat="false">
      <c r="A475" s="3">
        <v>7</v>
      </c>
      <c r="B475" s="6">
        <v>89.2</v>
      </c>
    </row>
    <row r="476" spans="1:2" customFormat="false">
      <c r="A476" s="3">
        <v>8</v>
      </c>
      <c r="B476" s="6">
        <v>112.85</v>
      </c>
    </row>
    <row r="477" spans="1:2" customFormat="false">
      <c r="A477" s="3">
        <v>9</v>
      </c>
      <c r="B477" s="6">
        <v>121.41</v>
      </c>
    </row>
    <row r="478" spans="1:2" customFormat="false">
      <c r="A478" s="3">
        <v>10</v>
      </c>
      <c r="B478" s="6">
        <v>123.51</v>
      </c>
    </row>
    <row r="479" spans="1:2" customFormat="false">
      <c r="A479" s="3">
        <v>11</v>
      </c>
      <c r="B479" s="6">
        <v>125.06</v>
      </c>
    </row>
    <row r="480" spans="1:2" customFormat="false">
      <c r="A480" s="3">
        <v>12</v>
      </c>
      <c r="B480" s="6">
        <v>121.07</v>
      </c>
    </row>
    <row r="481" spans="1:2" customFormat="false">
      <c r="A481" s="3">
        <v>13</v>
      </c>
      <c r="B481" s="6">
        <v>117.94</v>
      </c>
    </row>
    <row r="482" spans="1:2" customFormat="false">
      <c r="A482" s="3">
        <v>14</v>
      </c>
      <c r="B482" s="6">
        <v>333.68</v>
      </c>
    </row>
    <row r="483" spans="1:2" customFormat="false">
      <c r="A483" s="3">
        <v>15</v>
      </c>
      <c r="B483" s="6">
        <v>525.35</v>
      </c>
    </row>
    <row r="484" spans="1:2" customFormat="false">
      <c r="A484" s="3">
        <v>16</v>
      </c>
      <c r="B484" s="6">
        <v>634.59</v>
      </c>
    </row>
    <row r="485" spans="1:2" customFormat="false">
      <c r="A485" s="3">
        <v>17</v>
      </c>
      <c r="B485" s="6">
        <v>478.44</v>
      </c>
    </row>
    <row r="486" spans="1:2" customFormat="false">
      <c r="A486" s="3">
        <v>18</v>
      </c>
      <c r="B486" s="6">
        <v>140.30000000000001</v>
      </c>
    </row>
    <row r="487" spans="1:2" customFormat="false">
      <c r="A487" s="3">
        <v>19</v>
      </c>
      <c r="B487" s="6">
        <v>21.96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8</v>
      </c>
    </row>
    <row r="505" spans="1:2" customFormat="false">
      <c r="A505" s="3" t="s">
        <v>190</v>
      </c>
      <c r="B505" s="6" t="s">
        <v>17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/>
    </row>
    <row r="509" spans="1:2" customFormat="false">
      <c r="A509" s="3">
        <v>2</v>
      </c>
      <c r="B509" s="6"/>
    </row>
    <row r="510" spans="1:2" customFormat="false">
      <c r="A510" s="3">
        <v>3</v>
      </c>
      <c r="B510" s="6"/>
    </row>
    <row r="511" spans="1:2" customFormat="false">
      <c r="A511" s="3">
        <v>4</v>
      </c>
      <c r="B511" s="6"/>
    </row>
    <row r="512" spans="1:2" customFormat="false">
      <c r="A512" s="3">
        <v>5</v>
      </c>
      <c r="B512" s="6"/>
    </row>
    <row r="513" spans="1:2" customFormat="false">
      <c r="A513" s="3">
        <v>6</v>
      </c>
      <c r="B513" s="6"/>
    </row>
    <row r="514" spans="1:2" customFormat="false">
      <c r="A514" s="3">
        <v>7</v>
      </c>
      <c r="B514" s="6"/>
    </row>
    <row r="515" spans="1:2" customFormat="false">
      <c r="A515" s="3">
        <v>8</v>
      </c>
      <c r="B515" s="6"/>
    </row>
    <row r="516" spans="1:2" customFormat="false">
      <c r="A516" s="3">
        <v>9</v>
      </c>
      <c r="B516" s="6"/>
    </row>
    <row r="517" spans="1:2" customFormat="false">
      <c r="A517" s="3">
        <v>10</v>
      </c>
      <c r="B517" s="6"/>
    </row>
    <row r="518" spans="1:2" customFormat="false">
      <c r="A518" s="3">
        <v>11</v>
      </c>
      <c r="B518" s="6"/>
    </row>
    <row r="519" spans="1:2" customFormat="false">
      <c r="A519" s="3">
        <v>12</v>
      </c>
      <c r="B519" s="6"/>
    </row>
    <row r="520" spans="1:2" customFormat="false">
      <c r="A520" s="3">
        <v>13</v>
      </c>
      <c r="B520" s="6"/>
    </row>
    <row r="521" spans="1:2" customFormat="false">
      <c r="A521" s="3">
        <v>14</v>
      </c>
      <c r="B521" s="6"/>
    </row>
    <row r="522" spans="1:2" customFormat="false">
      <c r="A522" s="3">
        <v>15</v>
      </c>
      <c r="B522" s="6"/>
    </row>
    <row r="523" spans="1:2" customFormat="false">
      <c r="A523" s="3">
        <v>16</v>
      </c>
      <c r="B523" s="6"/>
    </row>
    <row r="524" spans="1:2" customFormat="false">
      <c r="A524" s="3">
        <v>17</v>
      </c>
      <c r="B524" s="6"/>
    </row>
    <row r="525" spans="1:2" customFormat="false">
      <c r="A525" s="3">
        <v>18</v>
      </c>
      <c r="B525" s="6"/>
    </row>
    <row r="526" spans="1:2" customFormat="false">
      <c r="A526" s="3">
        <v>19</v>
      </c>
      <c r="B526" s="6"/>
    </row>
    <row r="527" spans="1:2" customFormat="false">
      <c r="A527" s="3">
        <v>20</v>
      </c>
      <c r="B527" s="6"/>
    </row>
    <row r="528" spans="1:2" customFormat="false">
      <c r="A528" s="3">
        <v>21</v>
      </c>
      <c r="B528" s="6"/>
    </row>
    <row r="529" spans="1:2" customFormat="false">
      <c r="A529" s="3">
        <v>22</v>
      </c>
      <c r="B529" s="6"/>
    </row>
    <row r="530" spans="1:2" customFormat="false">
      <c r="A530" s="3">
        <v>23</v>
      </c>
      <c r="B530" s="6"/>
    </row>
    <row r="531" spans="1:2" customFormat="false">
      <c r="A531" s="3">
        <v>24</v>
      </c>
      <c r="B531" s="6"/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8</v>
      </c>
    </row>
    <row r="545" spans="1:2" customFormat="false">
      <c r="A545" s="3" t="s">
        <v>190</v>
      </c>
      <c r="B545" s="6" t="s">
        <v>17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/>
    </row>
    <row r="549" spans="1:2" customFormat="false">
      <c r="A549" s="3">
        <v>2</v>
      </c>
      <c r="B549" s="6"/>
    </row>
    <row r="550" spans="1:2" customFormat="false">
      <c r="A550" s="3">
        <v>3</v>
      </c>
      <c r="B550" s="6"/>
    </row>
    <row r="551" spans="1:2" customFormat="false">
      <c r="A551" s="3">
        <v>4</v>
      </c>
      <c r="B551" s="6"/>
    </row>
    <row r="552" spans="1:2" customFormat="false">
      <c r="A552" s="3">
        <v>5</v>
      </c>
      <c r="B552" s="6"/>
    </row>
    <row r="553" spans="1:2" customFormat="false">
      <c r="A553" s="3">
        <v>6</v>
      </c>
      <c r="B553" s="6"/>
    </row>
    <row r="554" spans="1:2" customFormat="false">
      <c r="A554" s="3">
        <v>7</v>
      </c>
      <c r="B554" s="6"/>
    </row>
    <row r="555" spans="1:2" customFormat="false">
      <c r="A555" s="3">
        <v>8</v>
      </c>
      <c r="B555" s="6"/>
    </row>
    <row r="556" spans="1:2" customFormat="false">
      <c r="A556" s="3">
        <v>9</v>
      </c>
      <c r="B556" s="6"/>
    </row>
    <row r="557" spans="1:2" customFormat="false">
      <c r="A557" s="3">
        <v>10</v>
      </c>
      <c r="B557" s="6"/>
    </row>
    <row r="558" spans="1:2" customFormat="false">
      <c r="A558" s="3">
        <v>11</v>
      </c>
      <c r="B558" s="6"/>
    </row>
    <row r="559" spans="1:2" customFormat="false">
      <c r="A559" s="3">
        <v>12</v>
      </c>
      <c r="B559" s="6"/>
    </row>
    <row r="560" spans="1:2" customFormat="false">
      <c r="A560" s="3">
        <v>13</v>
      </c>
      <c r="B560" s="6"/>
    </row>
    <row r="561" spans="1:2" customFormat="false">
      <c r="A561" s="3">
        <v>14</v>
      </c>
      <c r="B561" s="6"/>
    </row>
    <row r="562" spans="1:2" customFormat="false">
      <c r="A562" s="3">
        <v>15</v>
      </c>
      <c r="B562" s="6"/>
    </row>
    <row r="563" spans="1:2" customFormat="false">
      <c r="A563" s="3">
        <v>16</v>
      </c>
      <c r="B563" s="6"/>
    </row>
    <row r="564" spans="1:2" customFormat="false">
      <c r="A564" s="3">
        <v>17</v>
      </c>
      <c r="B564" s="6"/>
    </row>
    <row r="565" spans="1:2" customFormat="false">
      <c r="A565" s="3">
        <v>18</v>
      </c>
      <c r="B565" s="6"/>
    </row>
    <row r="566" spans="1:2" customFormat="false">
      <c r="A566" s="3">
        <v>19</v>
      </c>
      <c r="B566" s="6"/>
    </row>
    <row r="567" spans="1:2" customFormat="false">
      <c r="A567" s="3">
        <v>20</v>
      </c>
      <c r="B567" s="6"/>
    </row>
    <row r="568" spans="1:2" customFormat="false">
      <c r="A568" s="3">
        <v>21</v>
      </c>
      <c r="B568" s="6"/>
    </row>
    <row r="569" spans="1:2" customFormat="false">
      <c r="A569" s="3">
        <v>22</v>
      </c>
      <c r="B569" s="6"/>
    </row>
    <row r="570" spans="1:2" customFormat="false">
      <c r="A570" s="3">
        <v>23</v>
      </c>
      <c r="B570" s="6"/>
    </row>
    <row r="571" spans="1:2" customFormat="false">
      <c r="A571" s="3">
        <v>24</v>
      </c>
      <c r="B571" s="6"/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8</v>
      </c>
    </row>
    <row r="585" spans="1:2" customFormat="false">
      <c r="A585" s="3" t="s">
        <v>190</v>
      </c>
      <c r="B585" s="6" t="s">
        <v>17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/>
    </row>
    <row r="589" spans="1:2" customFormat="false">
      <c r="A589" s="3">
        <v>2</v>
      </c>
      <c r="B589" s="6"/>
    </row>
    <row r="590" spans="1:2" customFormat="false">
      <c r="A590" s="3">
        <v>3</v>
      </c>
      <c r="B590" s="6"/>
    </row>
    <row r="591" spans="1:2" customFormat="false">
      <c r="A591" s="3">
        <v>4</v>
      </c>
      <c r="B591" s="6"/>
    </row>
    <row r="592" spans="1:2" customFormat="false">
      <c r="A592" s="3">
        <v>5</v>
      </c>
      <c r="B592" s="6"/>
    </row>
    <row r="593" spans="1:2" customFormat="false">
      <c r="A593" s="3">
        <v>6</v>
      </c>
      <c r="B593" s="6"/>
    </row>
    <row r="594" spans="1:2" customFormat="false">
      <c r="A594" s="3">
        <v>7</v>
      </c>
      <c r="B594" s="6"/>
    </row>
    <row r="595" spans="1:2" customFormat="false">
      <c r="A595" s="3">
        <v>8</v>
      </c>
      <c r="B595" s="6"/>
    </row>
    <row r="596" spans="1:2" customFormat="false">
      <c r="A596" s="3">
        <v>9</v>
      </c>
      <c r="B596" s="6"/>
    </row>
    <row r="597" spans="1:2" customFormat="false">
      <c r="A597" s="3">
        <v>10</v>
      </c>
      <c r="B597" s="6"/>
    </row>
    <row r="598" spans="1:2" customFormat="false">
      <c r="A598" s="3">
        <v>11</v>
      </c>
      <c r="B598" s="6"/>
    </row>
    <row r="599" spans="1:2" customFormat="false">
      <c r="A599" s="3">
        <v>12</v>
      </c>
      <c r="B599" s="6"/>
    </row>
    <row r="600" spans="1:2" customFormat="false">
      <c r="A600" s="3">
        <v>13</v>
      </c>
      <c r="B600" s="6"/>
    </row>
    <row r="601" spans="1:2" customFormat="false">
      <c r="A601" s="3">
        <v>14</v>
      </c>
      <c r="B601" s="6"/>
    </row>
    <row r="602" spans="1:2" customFormat="false">
      <c r="A602" s="3">
        <v>15</v>
      </c>
      <c r="B602" s="6"/>
    </row>
    <row r="603" spans="1:2" customFormat="false">
      <c r="A603" s="3">
        <v>16</v>
      </c>
      <c r="B603" s="6"/>
    </row>
    <row r="604" spans="1:2" customFormat="false">
      <c r="A604" s="3">
        <v>17</v>
      </c>
      <c r="B604" s="6"/>
    </row>
    <row r="605" spans="1:2" customFormat="false">
      <c r="A605" s="3">
        <v>18</v>
      </c>
      <c r="B605" s="6"/>
    </row>
    <row r="606" spans="1:2" customFormat="false">
      <c r="A606" s="3">
        <v>19</v>
      </c>
      <c r="B606" s="6"/>
    </row>
    <row r="607" spans="1:2" customFormat="false">
      <c r="A607" s="3">
        <v>20</v>
      </c>
      <c r="B607" s="6"/>
    </row>
    <row r="608" spans="1:2" customFormat="false">
      <c r="A608" s="3">
        <v>21</v>
      </c>
      <c r="B608" s="6"/>
    </row>
    <row r="609" spans="1:2" customFormat="false">
      <c r="A609" s="3">
        <v>22</v>
      </c>
      <c r="B609" s="6"/>
    </row>
    <row r="610" spans="1:2" customFormat="false">
      <c r="A610" s="3">
        <v>23</v>
      </c>
      <c r="B610" s="6"/>
    </row>
    <row r="611" spans="1:2" customFormat="false">
      <c r="A611" s="3">
        <v>24</v>
      </c>
      <c r="B611" s="6"/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8</v>
      </c>
    </row>
    <row r="625" spans="1:2" customFormat="false">
      <c r="A625" s="3" t="s">
        <v>190</v>
      </c>
      <c r="B625" s="6" t="s">
        <v>17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/>
    </row>
    <row r="629" spans="1:2" customFormat="false">
      <c r="A629" s="3">
        <v>2</v>
      </c>
      <c r="B629" s="6"/>
    </row>
    <row r="630" spans="1:2" customFormat="false">
      <c r="A630" s="3">
        <v>3</v>
      </c>
      <c r="B630" s="6"/>
    </row>
    <row r="631" spans="1:2" customFormat="false">
      <c r="A631" s="3">
        <v>4</v>
      </c>
      <c r="B631" s="6"/>
    </row>
    <row r="632" spans="1:2" customFormat="false">
      <c r="A632" s="3">
        <v>5</v>
      </c>
      <c r="B632" s="6"/>
    </row>
    <row r="633" spans="1:2" customFormat="false">
      <c r="A633" s="3">
        <v>6</v>
      </c>
      <c r="B633" s="6"/>
    </row>
    <row r="634" spans="1:2" customFormat="false">
      <c r="A634" s="3">
        <v>7</v>
      </c>
      <c r="B634" s="6"/>
    </row>
    <row r="635" spans="1:2" customFormat="false">
      <c r="A635" s="3">
        <v>8</v>
      </c>
      <c r="B635" s="6"/>
    </row>
    <row r="636" spans="1:2" customFormat="false">
      <c r="A636" s="3">
        <v>9</v>
      </c>
      <c r="B636" s="6"/>
    </row>
    <row r="637" spans="1:2" customFormat="false">
      <c r="A637" s="3">
        <v>10</v>
      </c>
      <c r="B637" s="6"/>
    </row>
    <row r="638" spans="1:2" customFormat="false">
      <c r="A638" s="3">
        <v>11</v>
      </c>
      <c r="B638" s="6"/>
    </row>
    <row r="639" spans="1:2" customFormat="false">
      <c r="A639" s="3">
        <v>12</v>
      </c>
      <c r="B639" s="6"/>
    </row>
    <row r="640" spans="1:2" customFormat="false">
      <c r="A640" s="3">
        <v>13</v>
      </c>
      <c r="B640" s="6"/>
    </row>
    <row r="641" spans="1:2" customFormat="false">
      <c r="A641" s="3">
        <v>14</v>
      </c>
      <c r="B641" s="6"/>
    </row>
    <row r="642" spans="1:2" customFormat="false">
      <c r="A642" s="3">
        <v>15</v>
      </c>
      <c r="B642" s="6"/>
    </row>
    <row r="643" spans="1:2" customFormat="false">
      <c r="A643" s="3">
        <v>16</v>
      </c>
      <c r="B643" s="6"/>
    </row>
    <row r="644" spans="1:2" customFormat="false">
      <c r="A644" s="3">
        <v>17</v>
      </c>
      <c r="B644" s="6"/>
    </row>
    <row r="645" spans="1:2" customFormat="false">
      <c r="A645" s="3">
        <v>18</v>
      </c>
      <c r="B645" s="6"/>
    </row>
    <row r="646" spans="1:2" customFormat="false">
      <c r="A646" s="3">
        <v>19</v>
      </c>
      <c r="B646" s="6"/>
    </row>
    <row r="647" spans="1:2" customFormat="false">
      <c r="A647" s="3">
        <v>20</v>
      </c>
      <c r="B647" s="6"/>
    </row>
    <row r="648" spans="1:2" customFormat="false">
      <c r="A648" s="3">
        <v>21</v>
      </c>
      <c r="B648" s="6"/>
    </row>
    <row r="649" spans="1:2" customFormat="false">
      <c r="A649" s="3">
        <v>22</v>
      </c>
      <c r="B649" s="6"/>
    </row>
    <row r="650" spans="1:2" customFormat="false">
      <c r="A650" s="3">
        <v>23</v>
      </c>
      <c r="B650" s="6"/>
    </row>
    <row r="651" spans="1:2" customFormat="false">
      <c r="A651" s="3">
        <v>24</v>
      </c>
      <c r="B651" s="6"/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8</v>
      </c>
    </row>
    <row r="665" spans="1:2" customFormat="false">
      <c r="A665" s="3" t="s">
        <v>190</v>
      </c>
      <c r="B665" s="6" t="s">
        <v>17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/>
    </row>
    <row r="669" spans="1:2" customFormat="false">
      <c r="A669" s="3">
        <v>2</v>
      </c>
      <c r="B669" s="6"/>
    </row>
    <row r="670" spans="1:2" customFormat="false">
      <c r="A670" s="3">
        <v>3</v>
      </c>
      <c r="B670" s="6"/>
    </row>
    <row r="671" spans="1:2" customFormat="false">
      <c r="A671" s="3">
        <v>4</v>
      </c>
      <c r="B671" s="6"/>
    </row>
    <row r="672" spans="1:2" customFormat="false">
      <c r="A672" s="3">
        <v>5</v>
      </c>
      <c r="B672" s="6"/>
    </row>
    <row r="673" spans="1:2" customFormat="false">
      <c r="A673" s="3">
        <v>6</v>
      </c>
      <c r="B673" s="6"/>
    </row>
    <row r="674" spans="1:2" customFormat="false">
      <c r="A674" s="3">
        <v>7</v>
      </c>
      <c r="B674" s="6"/>
    </row>
    <row r="675" spans="1:2" customFormat="false">
      <c r="A675" s="3">
        <v>8</v>
      </c>
      <c r="B675" s="6"/>
    </row>
    <row r="676" spans="1:2" customFormat="false">
      <c r="A676" s="3">
        <v>9</v>
      </c>
      <c r="B676" s="6"/>
    </row>
    <row r="677" spans="1:2" customFormat="false">
      <c r="A677" s="3">
        <v>10</v>
      </c>
      <c r="B677" s="6"/>
    </row>
    <row r="678" spans="1:2" customFormat="false">
      <c r="A678" s="3">
        <v>11</v>
      </c>
      <c r="B678" s="6"/>
    </row>
    <row r="679" spans="1:2" customFormat="false">
      <c r="A679" s="3">
        <v>12</v>
      </c>
      <c r="B679" s="6"/>
    </row>
    <row r="680" spans="1:2" customFormat="false">
      <c r="A680" s="3">
        <v>13</v>
      </c>
      <c r="B680" s="6"/>
    </row>
    <row r="681" spans="1:2" customFormat="false">
      <c r="A681" s="3">
        <v>14</v>
      </c>
      <c r="B681" s="6"/>
    </row>
    <row r="682" spans="1:2" customFormat="false">
      <c r="A682" s="3">
        <v>15</v>
      </c>
      <c r="B682" s="6"/>
    </row>
    <row r="683" spans="1:2" customFormat="false">
      <c r="A683" s="3">
        <v>16</v>
      </c>
      <c r="B683" s="6"/>
    </row>
    <row r="684" spans="1:2" customFormat="false">
      <c r="A684" s="3">
        <v>17</v>
      </c>
      <c r="B684" s="6"/>
    </row>
    <row r="685" spans="1:2" customFormat="false">
      <c r="A685" s="3">
        <v>18</v>
      </c>
      <c r="B685" s="6"/>
    </row>
    <row r="686" spans="1:2" customFormat="false">
      <c r="A686" s="3">
        <v>19</v>
      </c>
      <c r="B686" s="6"/>
    </row>
    <row r="687" spans="1:2" customFormat="false">
      <c r="A687" s="3">
        <v>20</v>
      </c>
      <c r="B687" s="6"/>
    </row>
    <row r="688" spans="1:2" customFormat="false">
      <c r="A688" s="3">
        <v>21</v>
      </c>
      <c r="B688" s="6"/>
    </row>
    <row r="689" spans="1:2" customFormat="false">
      <c r="A689" s="3">
        <v>22</v>
      </c>
      <c r="B689" s="6"/>
    </row>
    <row r="690" spans="1:2" customFormat="false">
      <c r="A690" s="3">
        <v>23</v>
      </c>
      <c r="B690" s="6"/>
    </row>
    <row r="691" spans="1:2" customFormat="false">
      <c r="A691" s="3">
        <v>24</v>
      </c>
      <c r="B691" s="6"/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8</v>
      </c>
    </row>
    <row r="705" spans="1:2" customFormat="false">
      <c r="A705" s="3" t="s">
        <v>190</v>
      </c>
      <c r="B705" s="6" t="s">
        <v>17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/>
    </row>
    <row r="709" spans="1:2" customFormat="false">
      <c r="A709" s="3">
        <v>2</v>
      </c>
      <c r="B709" s="6"/>
    </row>
    <row r="710" spans="1:2" customFormat="false">
      <c r="A710" s="3">
        <v>3</v>
      </c>
      <c r="B710" s="6"/>
    </row>
    <row r="711" spans="1:2" customFormat="false">
      <c r="A711" s="3">
        <v>4</v>
      </c>
      <c r="B711" s="6"/>
    </row>
    <row r="712" spans="1:2" customFormat="false">
      <c r="A712" s="3">
        <v>5</v>
      </c>
      <c r="B712" s="6"/>
    </row>
    <row r="713" spans="1:2" customFormat="false">
      <c r="A713" s="3">
        <v>6</v>
      </c>
      <c r="B713" s="6"/>
    </row>
    <row r="714" spans="1:2" customFormat="false">
      <c r="A714" s="3">
        <v>7</v>
      </c>
      <c r="B714" s="6"/>
    </row>
    <row r="715" spans="1:2" customFormat="false">
      <c r="A715" s="3">
        <v>8</v>
      </c>
      <c r="B715" s="6"/>
    </row>
    <row r="716" spans="1:2" customFormat="false">
      <c r="A716" s="3">
        <v>9</v>
      </c>
      <c r="B716" s="6"/>
    </row>
    <row r="717" spans="1:2" customFormat="false">
      <c r="A717" s="3">
        <v>10</v>
      </c>
      <c r="B717" s="6"/>
    </row>
    <row r="718" spans="1:2" customFormat="false">
      <c r="A718" s="3">
        <v>11</v>
      </c>
      <c r="B718" s="6"/>
    </row>
    <row r="719" spans="1:2" customFormat="false">
      <c r="A719" s="3">
        <v>12</v>
      </c>
      <c r="B719" s="6"/>
    </row>
    <row r="720" spans="1:2" customFormat="false">
      <c r="A720" s="3">
        <v>13</v>
      </c>
      <c r="B720" s="6"/>
    </row>
    <row r="721" spans="1:2" customFormat="false">
      <c r="A721" s="3">
        <v>14</v>
      </c>
      <c r="B721" s="6"/>
    </row>
    <row r="722" spans="1:2" customFormat="false">
      <c r="A722" s="3">
        <v>15</v>
      </c>
      <c r="B722" s="6"/>
    </row>
    <row r="723" spans="1:2" customFormat="false">
      <c r="A723" s="3">
        <v>16</v>
      </c>
      <c r="B723" s="6"/>
    </row>
    <row r="724" spans="1:2" customFormat="false">
      <c r="A724" s="3">
        <v>17</v>
      </c>
      <c r="B724" s="6"/>
    </row>
    <row r="725" spans="1:2" customFormat="false">
      <c r="A725" s="3">
        <v>18</v>
      </c>
      <c r="B725" s="6"/>
    </row>
    <row r="726" spans="1:2" customFormat="false">
      <c r="A726" s="3">
        <v>19</v>
      </c>
      <c r="B726" s="6"/>
    </row>
    <row r="727" spans="1:2" customFormat="false">
      <c r="A727" s="3">
        <v>20</v>
      </c>
      <c r="B727" s="6"/>
    </row>
    <row r="728" spans="1:2" customFormat="false">
      <c r="A728" s="3">
        <v>21</v>
      </c>
      <c r="B728" s="6"/>
    </row>
    <row r="729" spans="1:2" customFormat="false">
      <c r="A729" s="3">
        <v>22</v>
      </c>
      <c r="B729" s="6"/>
    </row>
    <row r="730" spans="1:2" customFormat="false">
      <c r="A730" s="3">
        <v>23</v>
      </c>
      <c r="B730" s="6"/>
    </row>
    <row r="731" spans="1:2" customFormat="false">
      <c r="A731" s="3">
        <v>24</v>
      </c>
      <c r="B731" s="6"/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8</v>
      </c>
    </row>
    <row r="746" spans="1:2" customFormat="false">
      <c r="A746" s="3" t="s">
        <v>190</v>
      </c>
      <c r="B746" s="6" t="s">
        <v>17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2</v>
      </c>
    </row>
    <row r="797" spans="1:2" customFormat="false">
      <c r="A797" s="3">
        <v>-2</v>
      </c>
      <c r="B797" s="6">
        <v>7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10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15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24</v>
      </c>
    </row>
    <row r="805" spans="1:2" customFormat="false">
      <c r="A805" s="3">
        <v>6</v>
      </c>
      <c r="B805" s="6">
        <v>27</v>
      </c>
    </row>
    <row r="806" spans="1:2" customFormat="false">
      <c r="A806" s="3">
        <v>7</v>
      </c>
      <c r="B806" s="6">
        <v>28</v>
      </c>
    </row>
    <row r="807" spans="1:2" customFormat="false">
      <c r="A807" s="3">
        <v>8</v>
      </c>
      <c r="B807" s="6">
        <v>33</v>
      </c>
    </row>
    <row r="808" spans="1:2" customFormat="false">
      <c r="A808" s="3">
        <v>9</v>
      </c>
      <c r="B808" s="6">
        <v>57</v>
      </c>
    </row>
    <row r="809" spans="1:2" customFormat="false">
      <c r="A809" s="3">
        <v>10</v>
      </c>
      <c r="B809" s="6">
        <v>53</v>
      </c>
    </row>
    <row r="810" spans="1:2" customFormat="false">
      <c r="A810" s="3">
        <v>11</v>
      </c>
      <c r="B810" s="6">
        <v>89</v>
      </c>
    </row>
    <row r="811" spans="1:2" customFormat="false">
      <c r="A811" s="3">
        <v>12</v>
      </c>
      <c r="B811" s="6">
        <v>112</v>
      </c>
    </row>
    <row r="812" spans="1:2" customFormat="false">
      <c r="A812" s="3">
        <v>13</v>
      </c>
      <c r="B812" s="6">
        <v>142</v>
      </c>
    </row>
    <row r="813" spans="1:2" customFormat="false">
      <c r="A813" s="3">
        <v>14</v>
      </c>
      <c r="B813" s="6">
        <v>151</v>
      </c>
    </row>
    <row r="814" spans="1:2" customFormat="false">
      <c r="A814" s="3">
        <v>15</v>
      </c>
      <c r="B814" s="6">
        <v>178</v>
      </c>
    </row>
    <row r="815" spans="1:2" customFormat="false">
      <c r="A815" s="3">
        <v>16</v>
      </c>
      <c r="B815" s="6">
        <v>195</v>
      </c>
    </row>
    <row r="816" spans="1:2" customFormat="false">
      <c r="A816" s="3">
        <v>17</v>
      </c>
      <c r="B816" s="6">
        <v>248</v>
      </c>
    </row>
    <row r="817" spans="1:2" customFormat="false">
      <c r="A817" s="3">
        <v>18</v>
      </c>
      <c r="B817" s="6">
        <v>266</v>
      </c>
    </row>
    <row r="818" spans="1:2" customFormat="false">
      <c r="A818" s="3">
        <v>19</v>
      </c>
      <c r="B818" s="6">
        <v>332</v>
      </c>
    </row>
    <row r="819" spans="1:2" customFormat="false">
      <c r="A819" s="3">
        <v>20</v>
      </c>
      <c r="B819" s="6">
        <v>344</v>
      </c>
    </row>
    <row r="820" spans="1:2" customFormat="false">
      <c r="A820" s="3">
        <v>21</v>
      </c>
      <c r="B820" s="6">
        <v>361</v>
      </c>
    </row>
    <row r="821" spans="1:2" customFormat="false">
      <c r="A821" s="3">
        <v>22</v>
      </c>
      <c r="B821" s="6">
        <v>376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397</v>
      </c>
    </row>
    <row r="825" spans="1:2" customFormat="false">
      <c r="A825" s="3">
        <v>26</v>
      </c>
      <c r="B825" s="6">
        <v>426</v>
      </c>
    </row>
    <row r="826" spans="1:2" customFormat="false">
      <c r="A826" s="3">
        <v>27</v>
      </c>
      <c r="B826" s="6">
        <v>418</v>
      </c>
    </row>
    <row r="827" spans="1:2" customFormat="false">
      <c r="A827" s="3">
        <v>28</v>
      </c>
      <c r="B827" s="6">
        <v>446</v>
      </c>
    </row>
    <row r="828" spans="1:2" customFormat="false">
      <c r="A828" s="3">
        <v>29</v>
      </c>
      <c r="B828" s="6">
        <v>432</v>
      </c>
    </row>
    <row r="829" spans="1:2" customFormat="false">
      <c r="A829" s="3">
        <v>30</v>
      </c>
      <c r="B829" s="6">
        <v>422</v>
      </c>
    </row>
    <row r="830" spans="1:2" customFormat="false">
      <c r="A830" s="3">
        <v>31</v>
      </c>
      <c r="B830" s="6">
        <v>389</v>
      </c>
    </row>
    <row r="831" spans="1:2" customFormat="false">
      <c r="A831" s="3">
        <v>32</v>
      </c>
      <c r="B831" s="6">
        <v>334</v>
      </c>
    </row>
    <row r="832" spans="1:2" customFormat="false">
      <c r="A832" s="3">
        <v>33</v>
      </c>
      <c r="B832" s="6">
        <v>338</v>
      </c>
    </row>
    <row r="833" spans="1:2" customFormat="false">
      <c r="A833" s="3">
        <v>34</v>
      </c>
      <c r="B833" s="6">
        <v>311</v>
      </c>
    </row>
    <row r="834" spans="1:2" customFormat="false">
      <c r="A834" s="3">
        <v>35</v>
      </c>
      <c r="B834" s="6">
        <v>262</v>
      </c>
    </row>
    <row r="835" spans="1:2" customFormat="false">
      <c r="A835" s="3">
        <v>36</v>
      </c>
      <c r="B835" s="6">
        <v>203</v>
      </c>
    </row>
    <row r="836" spans="1:2" customFormat="false">
      <c r="A836" s="3">
        <v>37</v>
      </c>
      <c r="B836" s="6">
        <v>189</v>
      </c>
    </row>
    <row r="837" spans="1:2" customFormat="false">
      <c r="A837" s="3">
        <v>38</v>
      </c>
      <c r="B837" s="6">
        <v>137</v>
      </c>
    </row>
    <row r="838" spans="1:2" customFormat="false">
      <c r="A838" s="3">
        <v>39</v>
      </c>
      <c r="B838" s="6">
        <v>103</v>
      </c>
    </row>
    <row r="839" spans="1:2" customFormat="false">
      <c r="A839" s="3">
        <v>40</v>
      </c>
      <c r="B839" s="6">
        <v>71</v>
      </c>
    </row>
    <row r="840" spans="1:2" customFormat="false">
      <c r="A840" s="3">
        <v>41</v>
      </c>
      <c r="B840" s="6">
        <v>35</v>
      </c>
    </row>
    <row r="841" spans="1:2" customFormat="false">
      <c r="A841" s="3">
        <v>42</v>
      </c>
      <c r="B841" s="6">
        <v>18</v>
      </c>
    </row>
    <row r="842" spans="1:2" customFormat="false">
      <c r="A842" s="3">
        <v>43</v>
      </c>
      <c r="B842" s="6">
        <v>5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 codeName="Sheet81"/>
  <dimension ref="A1:R875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8" customFormat="false" ht="15.75">
      <c r="A1" s="326" t="s">
        <v>1639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 customFormat="false">
      <c r="A2" t="s">
        <v>1637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 customFormat="false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 customFormat="false">
      <c r="A4" s="413" t="s">
        <v>1429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 customFormat="false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 customFormat="false" ht="15.75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customFormat="false">
      <c r="A7" t="s">
        <v>1640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customFormat="false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customFormat="false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customFormat="false">
      <c r="A10" s="327" t="s">
        <v>1641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customFormat="false">
      <c r="A11" s="327" t="s">
        <v>1586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customFormat="false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customFormat="false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 customFormat="false" ht="15.75">
      <c r="A14" s="328" t="s">
        <v>1266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 customFormat="false">
      <c r="A15" t="s">
        <v>1587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 customFormat="false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 customFormat="false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5" customFormat="false">
      <c r="A19" s="12" t="s">
        <v>219</v>
      </c>
      <c r="B19" s="13"/>
      <c r="C19" s="13"/>
      <c r="D19" s="13"/>
      <c r="E19" s="14"/>
    </row>
    <row r="20" spans="1:7" customFormat="false">
      <c r="A20" s="469" t="s">
        <v>375</v>
      </c>
      <c r="B20" s="470"/>
      <c r="C20" s="470"/>
      <c r="D20" s="470"/>
      <c r="E20" s="471"/>
      <c r="G20" s="339" t="s">
        <v>1646</v>
      </c>
    </row>
    <row r="21" spans="1:7" customFormat="false">
      <c r="A21" s="12" t="s">
        <v>220</v>
      </c>
      <c r="B21" s="13"/>
      <c r="C21" s="13"/>
      <c r="E21" s="332" t="s">
        <v>376</v>
      </c>
      <c r="G21" s="339" t="s">
        <v>1645</v>
      </c>
    </row>
    <row r="22" spans="1:5" customFormat="false">
      <c r="A22" s="12" t="s">
        <v>374</v>
      </c>
      <c r="B22" s="13"/>
      <c r="C22" s="13"/>
      <c r="D22" s="13"/>
      <c r="E22" s="333" t="s">
        <v>377</v>
      </c>
    </row>
    <row r="23" spans="1:5" customFormat="false">
      <c r="A23" s="12" t="s">
        <v>224</v>
      </c>
      <c r="B23" s="13"/>
      <c r="C23" s="13"/>
      <c r="E23" s="334" t="s">
        <v>378</v>
      </c>
    </row>
    <row r="24" spans="1:5" customFormat="false">
      <c r="A24" s="12" t="s">
        <v>262</v>
      </c>
      <c r="B24" s="18"/>
      <c r="C24" s="18"/>
      <c r="D24" s="18"/>
      <c r="E24" s="18"/>
    </row>
    <row r="25" spans="1:5" customFormat="false">
      <c r="A25" s="472" t="s">
        <v>1097</v>
      </c>
      <c r="B25" s="473"/>
      <c r="C25" s="473"/>
      <c r="D25" s="473"/>
      <c r="E25" s="474"/>
    </row>
    <row r="26" spans="1:5" customFormat="false">
      <c r="A26" s="12" t="s">
        <v>263</v>
      </c>
      <c r="B26" s="13"/>
      <c r="C26" s="13"/>
      <c r="D26" s="13"/>
      <c r="E26" s="333" t="s">
        <v>379</v>
      </c>
    </row>
    <row r="27" spans="5:5" customFormat="false">
      <c r="E27" s="7"/>
    </row>
    <row r="28" spans="1:5" customFormat="false">
      <c r="A28" s="12" t="s">
        <v>373</v>
      </c>
      <c r="B28"/>
      <c r="C28"/>
      <c r="D28"/>
      <c r="E28" s="333" t="s">
        <v>380</v>
      </c>
    </row>
    <row r="31" spans="1:1" customFormat="false" ht="15.75">
      <c r="A31" s="5"/>
    </row>
    <row r="32" spans="1:1" customFormat="false" ht="15.75">
      <c r="A32" s="5"/>
    </row>
    <row r="35" spans="1:1" customFormat="false">
      <c r="A35" s="3" t="s">
        <v>188</v>
      </c>
    </row>
    <row r="36" spans="1:2" customFormat="false">
      <c r="A36" s="3" t="s">
        <v>189</v>
      </c>
      <c r="B36" s="331" t="s">
        <v>382</v>
      </c>
    </row>
    <row r="37" spans="1:2" customFormat="false">
      <c r="A37" s="3" t="s">
        <v>190</v>
      </c>
      <c r="B37" s="331" t="s">
        <v>383</v>
      </c>
    </row>
    <row r="38" spans="1:2" customFormat="false">
      <c r="A38" s="3" t="s">
        <v>63</v>
      </c>
      <c r="B38" s="7" t="s">
        <v>191</v>
      </c>
    </row>
    <row r="39" spans="1:2" customFormat="false">
      <c r="A39" s="3" t="s">
        <v>25</v>
      </c>
      <c r="B39" s="331" t="s">
        <v>384</v>
      </c>
    </row>
    <row r="40" spans="1:2" customFormat="false">
      <c r="A40" s="3" t="s">
        <v>26</v>
      </c>
      <c r="B40" s="331" t="s">
        <v>385</v>
      </c>
    </row>
    <row r="41" spans="1:2" customFormat="false">
      <c r="A41" s="3" t="s">
        <v>27</v>
      </c>
      <c r="B41" s="331" t="s">
        <v>386</v>
      </c>
    </row>
    <row r="42" spans="1:2" customFormat="false">
      <c r="A42" s="3" t="s">
        <v>28</v>
      </c>
      <c r="B42" s="331" t="s">
        <v>387</v>
      </c>
    </row>
    <row r="43" spans="1:2" customFormat="false">
      <c r="A43" s="3" t="s">
        <v>29</v>
      </c>
      <c r="B43" s="331" t="s">
        <v>388</v>
      </c>
    </row>
    <row r="44" spans="1:2" customFormat="false">
      <c r="A44" s="3" t="s">
        <v>31</v>
      </c>
      <c r="B44" s="331" t="s">
        <v>389</v>
      </c>
    </row>
    <row r="45" spans="1:2" customFormat="false">
      <c r="A45" s="3" t="s">
        <v>32</v>
      </c>
      <c r="B45" s="331" t="s">
        <v>390</v>
      </c>
    </row>
    <row r="46" spans="1:2" customFormat="false">
      <c r="A46" s="3" t="s">
        <v>33</v>
      </c>
      <c r="B46" s="331" t="s">
        <v>391</v>
      </c>
    </row>
    <row r="47" spans="1:2" customFormat="false">
      <c r="A47" s="3" t="s">
        <v>34</v>
      </c>
      <c r="B47" s="331" t="s">
        <v>392</v>
      </c>
    </row>
    <row r="48" spans="1:2" customFormat="false">
      <c r="A48" s="3" t="s">
        <v>35</v>
      </c>
      <c r="B48" s="331" t="s">
        <v>393</v>
      </c>
    </row>
    <row r="49" spans="1:2" customFormat="false">
      <c r="A49" s="3" t="s">
        <v>36</v>
      </c>
      <c r="B49" s="331" t="s">
        <v>394</v>
      </c>
    </row>
    <row r="50" spans="1:2" customFormat="false">
      <c r="A50" s="3" t="s">
        <v>37</v>
      </c>
      <c r="B50" s="331" t="s">
        <v>395</v>
      </c>
    </row>
    <row r="51" spans="1:2" customFormat="false">
      <c r="A51" s="3" t="s">
        <v>38</v>
      </c>
      <c r="B51" s="331" t="s">
        <v>396</v>
      </c>
    </row>
    <row r="52" spans="1:2" customFormat="false">
      <c r="A52" s="3" t="s">
        <v>40</v>
      </c>
      <c r="B52" s="331" t="s">
        <v>397</v>
      </c>
    </row>
    <row r="53" spans="1:2" customFormat="false">
      <c r="A53" s="3" t="s">
        <v>41</v>
      </c>
      <c r="B53" s="331" t="s">
        <v>398</v>
      </c>
    </row>
    <row r="54" spans="1:2" customFormat="false">
      <c r="A54" s="3" t="s">
        <v>42</v>
      </c>
      <c r="B54" s="331" t="s">
        <v>399</v>
      </c>
    </row>
    <row r="55" spans="1:2" customFormat="false">
      <c r="A55" s="3" t="s">
        <v>43</v>
      </c>
      <c r="B55" s="331" t="s">
        <v>400</v>
      </c>
    </row>
    <row r="56" spans="1:2" customFormat="false">
      <c r="A56" s="3" t="s">
        <v>44</v>
      </c>
      <c r="B56" s="331" t="s">
        <v>401</v>
      </c>
    </row>
    <row r="57" spans="1:2" customFormat="false">
      <c r="A57" s="3" t="s">
        <v>45</v>
      </c>
      <c r="B57" s="331" t="s">
        <v>402</v>
      </c>
    </row>
    <row r="58" spans="1:2" customFormat="false">
      <c r="A58" s="3" t="s">
        <v>47</v>
      </c>
      <c r="B58" s="331" t="s">
        <v>403</v>
      </c>
    </row>
    <row r="59" spans="1:2" customFormat="false">
      <c r="A59" s="3" t="s">
        <v>48</v>
      </c>
      <c r="B59" s="331" t="s">
        <v>404</v>
      </c>
    </row>
    <row r="60" spans="1:2" customFormat="false">
      <c r="A60" s="3" t="s">
        <v>49</v>
      </c>
      <c r="B60" s="331" t="s">
        <v>405</v>
      </c>
    </row>
    <row r="61" spans="1:2" customFormat="false">
      <c r="A61" s="3" t="s">
        <v>50</v>
      </c>
      <c r="B61" s="331" t="s">
        <v>406</v>
      </c>
    </row>
    <row r="62" spans="1:2" customFormat="false">
      <c r="A62" s="3" t="s">
        <v>51</v>
      </c>
      <c r="B62" s="331" t="s">
        <v>407</v>
      </c>
    </row>
    <row r="63" spans="1:2" customFormat="false">
      <c r="A63" s="3" t="s">
        <v>52</v>
      </c>
      <c r="B63" s="331" t="s">
        <v>408</v>
      </c>
    </row>
    <row r="64" spans="1:2" customFormat="false">
      <c r="A64" s="3" t="s">
        <v>53</v>
      </c>
      <c r="B64" s="331" t="s">
        <v>409</v>
      </c>
    </row>
    <row r="65" spans="1:2" customFormat="false">
      <c r="A65" s="3" t="s">
        <v>54</v>
      </c>
      <c r="B65" s="331" t="s">
        <v>410</v>
      </c>
    </row>
    <row r="66" spans="1:2" customFormat="false">
      <c r="A66" s="3" t="s">
        <v>55</v>
      </c>
      <c r="B66" s="331" t="s">
        <v>411</v>
      </c>
    </row>
    <row r="67" spans="1:2" customFormat="false">
      <c r="A67" s="3" t="s">
        <v>56</v>
      </c>
      <c r="B67" s="331" t="s">
        <v>412</v>
      </c>
    </row>
    <row r="68" spans="1:2" customFormat="false">
      <c r="A68" s="3" t="s">
        <v>57</v>
      </c>
      <c r="B68" s="331" t="s">
        <v>413</v>
      </c>
    </row>
    <row r="69" spans="1:2" customFormat="false">
      <c r="A69" s="3" t="s">
        <v>58</v>
      </c>
      <c r="B69" s="331" t="s">
        <v>414</v>
      </c>
    </row>
    <row r="70" spans="1:2" customFormat="false">
      <c r="A70" s="3" t="s">
        <v>59</v>
      </c>
      <c r="B70" s="331" t="s">
        <v>415</v>
      </c>
    </row>
    <row r="71" spans="1:2" customFormat="false">
      <c r="A71" s="3" t="s">
        <v>60</v>
      </c>
      <c r="B71" s="331" t="s">
        <v>416</v>
      </c>
    </row>
    <row r="72" spans="1:2" customFormat="false">
      <c r="A72" s="3" t="s">
        <v>61</v>
      </c>
      <c r="B72" s="331" t="s">
        <v>417</v>
      </c>
    </row>
    <row r="73" spans="1:2" customFormat="false">
      <c r="A73" s="3" t="s">
        <v>62</v>
      </c>
      <c r="B73" s="331" t="s">
        <v>418</v>
      </c>
    </row>
    <row r="74" spans="1:1" customFormat="false">
      <c r="A74" s="3" t="s">
        <v>192</v>
      </c>
    </row>
    <row r="75" spans="1:2" customFormat="false">
      <c r="A75" s="3" t="s">
        <v>189</v>
      </c>
      <c r="B75" s="6"/>
    </row>
    <row r="76" spans="1:2" customFormat="false">
      <c r="A76" s="3" t="s">
        <v>190</v>
      </c>
      <c r="B76" s="6"/>
    </row>
    <row r="77" spans="1:2" customFormat="false">
      <c r="A77" s="3" t="s">
        <v>63</v>
      </c>
      <c r="B77" s="7" t="s">
        <v>191</v>
      </c>
    </row>
    <row r="78" spans="1:2" customFormat="false">
      <c r="A78" s="3" t="s">
        <v>25</v>
      </c>
      <c r="B78" s="331" t="s">
        <v>419</v>
      </c>
    </row>
    <row r="79" spans="1:2" customFormat="false">
      <c r="A79" s="3" t="s">
        <v>26</v>
      </c>
      <c r="B79" s="331" t="s">
        <v>420</v>
      </c>
    </row>
    <row r="80" spans="1:2" customFormat="false">
      <c r="A80" s="3" t="s">
        <v>27</v>
      </c>
      <c r="B80" s="331" t="s">
        <v>421</v>
      </c>
    </row>
    <row r="81" spans="1:2" customFormat="false">
      <c r="A81" s="3" t="s">
        <v>28</v>
      </c>
      <c r="B81" s="331" t="s">
        <v>422</v>
      </c>
    </row>
    <row r="82" spans="1:2" customFormat="false">
      <c r="A82" s="3" t="s">
        <v>29</v>
      </c>
      <c r="B82" s="331" t="s">
        <v>423</v>
      </c>
    </row>
    <row r="83" spans="1:2" customFormat="false">
      <c r="A83" s="3" t="s">
        <v>31</v>
      </c>
      <c r="B83" s="331" t="s">
        <v>424</v>
      </c>
    </row>
    <row r="84" spans="1:2" customFormat="false">
      <c r="A84" s="3" t="s">
        <v>32</v>
      </c>
      <c r="B84" s="331" t="s">
        <v>425</v>
      </c>
    </row>
    <row r="85" spans="1:2" customFormat="false">
      <c r="A85" s="3" t="s">
        <v>33</v>
      </c>
      <c r="B85" s="331" t="s">
        <v>426</v>
      </c>
    </row>
    <row r="86" spans="1:2" customFormat="false">
      <c r="A86" s="3" t="s">
        <v>34</v>
      </c>
      <c r="B86" s="331" t="s">
        <v>427</v>
      </c>
    </row>
    <row r="87" spans="1:2" customFormat="false">
      <c r="A87" s="3" t="s">
        <v>35</v>
      </c>
      <c r="B87" s="331" t="s">
        <v>428</v>
      </c>
    </row>
    <row r="88" spans="1:2" customFormat="false">
      <c r="A88" s="3" t="s">
        <v>36</v>
      </c>
      <c r="B88" s="331" t="s">
        <v>429</v>
      </c>
    </row>
    <row r="89" spans="1:2" customFormat="false">
      <c r="A89" s="3" t="s">
        <v>37</v>
      </c>
      <c r="B89" s="331" t="s">
        <v>430</v>
      </c>
    </row>
    <row r="90" spans="1:2" customFormat="false">
      <c r="A90" s="3" t="s">
        <v>38</v>
      </c>
      <c r="B90" s="331" t="s">
        <v>431</v>
      </c>
    </row>
    <row r="91" spans="1:2" customFormat="false">
      <c r="A91" s="3" t="s">
        <v>40</v>
      </c>
      <c r="B91" s="331" t="s">
        <v>432</v>
      </c>
    </row>
    <row r="92" spans="1:2" customFormat="false">
      <c r="A92" s="3" t="s">
        <v>41</v>
      </c>
      <c r="B92" s="331" t="s">
        <v>433</v>
      </c>
    </row>
    <row r="93" spans="1:2" customFormat="false">
      <c r="A93" s="3" t="s">
        <v>42</v>
      </c>
      <c r="B93" s="331" t="s">
        <v>434</v>
      </c>
    </row>
    <row r="94" spans="1:2" customFormat="false">
      <c r="A94" s="3" t="s">
        <v>43</v>
      </c>
      <c r="B94" s="331" t="s">
        <v>435</v>
      </c>
    </row>
    <row r="95" spans="1:2" customFormat="false">
      <c r="A95" s="3" t="s">
        <v>44</v>
      </c>
      <c r="B95" s="331" t="s">
        <v>436</v>
      </c>
    </row>
    <row r="96" spans="1:2" customFormat="false">
      <c r="A96" s="3" t="s">
        <v>45</v>
      </c>
      <c r="B96" s="331" t="s">
        <v>437</v>
      </c>
    </row>
    <row r="97" spans="1:2" customFormat="false">
      <c r="A97" s="3" t="s">
        <v>47</v>
      </c>
      <c r="B97" s="331" t="s">
        <v>438</v>
      </c>
    </row>
    <row r="98" spans="1:2" customFormat="false">
      <c r="A98" s="3" t="s">
        <v>48</v>
      </c>
      <c r="B98" s="331" t="s">
        <v>439</v>
      </c>
    </row>
    <row r="99" spans="1:2" customFormat="false">
      <c r="A99" s="3" t="s">
        <v>49</v>
      </c>
      <c r="B99" s="331" t="s">
        <v>440</v>
      </c>
    </row>
    <row r="100" spans="1:2" customFormat="false">
      <c r="A100" s="3" t="s">
        <v>50</v>
      </c>
      <c r="B100" s="331" t="s">
        <v>441</v>
      </c>
    </row>
    <row r="101" spans="1:2" customFormat="false">
      <c r="A101" s="3" t="s">
        <v>51</v>
      </c>
      <c r="B101" s="331" t="s">
        <v>442</v>
      </c>
    </row>
    <row r="102" spans="1:2" customFormat="false">
      <c r="A102" s="3" t="s">
        <v>52</v>
      </c>
      <c r="B102" s="331" t="s">
        <v>443</v>
      </c>
    </row>
    <row r="103" spans="1:2" customFormat="false">
      <c r="A103" s="3" t="s">
        <v>53</v>
      </c>
      <c r="B103" s="331" t="s">
        <v>444</v>
      </c>
    </row>
    <row r="104" spans="1:2" customFormat="false">
      <c r="A104" s="3" t="s">
        <v>54</v>
      </c>
      <c r="B104" s="331" t="s">
        <v>445</v>
      </c>
    </row>
    <row r="105" spans="1:2" customFormat="false">
      <c r="A105" s="3" t="s">
        <v>55</v>
      </c>
      <c r="B105" s="331" t="s">
        <v>446</v>
      </c>
    </row>
    <row r="106" spans="1:2" customFormat="false">
      <c r="A106" s="3" t="s">
        <v>56</v>
      </c>
      <c r="B106" s="331" t="s">
        <v>447</v>
      </c>
    </row>
    <row r="107" spans="1:2" customFormat="false">
      <c r="A107" s="3" t="s">
        <v>57</v>
      </c>
      <c r="B107" s="331" t="s">
        <v>448</v>
      </c>
    </row>
    <row r="108" spans="1:2" customFormat="false">
      <c r="A108" s="3" t="s">
        <v>58</v>
      </c>
      <c r="B108" s="331" t="s">
        <v>449</v>
      </c>
    </row>
    <row r="109" spans="1:2" customFormat="false">
      <c r="A109" s="3" t="s">
        <v>59</v>
      </c>
      <c r="B109" s="331" t="s">
        <v>450</v>
      </c>
    </row>
    <row r="110" spans="1:2" customFormat="false">
      <c r="A110" s="3" t="s">
        <v>60</v>
      </c>
      <c r="B110" s="331" t="s">
        <v>451</v>
      </c>
    </row>
    <row r="111" spans="1:2" customFormat="false">
      <c r="A111" s="3" t="s">
        <v>61</v>
      </c>
      <c r="B111" s="331" t="s">
        <v>452</v>
      </c>
    </row>
    <row r="112" spans="1:2" customFormat="false">
      <c r="A112" s="3" t="s">
        <v>62</v>
      </c>
      <c r="B112" s="331" t="s">
        <v>453</v>
      </c>
    </row>
    <row r="116" spans="1:3" customFormat="false">
      <c r="A116" s="3" t="s">
        <v>193</v>
      </c>
      <c r="C116" s="4"/>
    </row>
    <row r="117" spans="1:4" customFormat="false">
      <c r="A117" s="3" t="s">
        <v>189</v>
      </c>
      <c r="B117" s="6"/>
      <c r="C117" s="8"/>
      <c r="D117" s="6"/>
    </row>
    <row r="118" spans="1:4" customFormat="false">
      <c r="A118" s="3" t="s">
        <v>190</v>
      </c>
      <c r="B118" s="6"/>
      <c r="C118" s="8"/>
      <c r="D118" s="6"/>
    </row>
    <row r="119" spans="1:4" customFormat="false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 customFormat="false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 customFormat="false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 customFormat="false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 customFormat="false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 customFormat="false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 customFormat="false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 customFormat="false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 customFormat="false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 customFormat="false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 customFormat="false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 customFormat="false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 customFormat="false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 customFormat="false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 customFormat="false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 customFormat="false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 customFormat="false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 customFormat="false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 customFormat="false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 customFormat="false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 customFormat="false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 customFormat="false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 customFormat="false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 customFormat="false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 customFormat="false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 customFormat="false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 customFormat="false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 customFormat="false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 customFormat="false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 customFormat="false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 customFormat="false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 customFormat="false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 customFormat="false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 customFormat="false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 customFormat="false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 customFormat="false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3:3" customFormat="false">
      <c r="C155" s="4"/>
    </row>
    <row r="156" spans="3:3" customFormat="false">
      <c r="C156" s="4"/>
    </row>
    <row r="157" spans="3:3" customFormat="false">
      <c r="C157" s="4"/>
    </row>
    <row r="158" spans="3:3" customFormat="false">
      <c r="C158" s="4"/>
    </row>
    <row r="159" spans="3:3" customFormat="false">
      <c r="C159" s="4"/>
    </row>
    <row r="160" spans="3:3" customFormat="false">
      <c r="C160" s="4"/>
    </row>
    <row r="161" spans="3:3" customFormat="false">
      <c r="C161" s="4"/>
    </row>
    <row r="162" spans="3:3" customFormat="false">
      <c r="C162" s="4"/>
    </row>
    <row r="163" spans="3:3" customFormat="false">
      <c r="C163" s="4"/>
    </row>
    <row r="164" spans="3:3" customFormat="false">
      <c r="C164" s="4"/>
    </row>
    <row r="165" spans="3:3" customFormat="false">
      <c r="C165" s="4"/>
    </row>
    <row r="166" spans="3:3" customFormat="false">
      <c r="C166" s="4"/>
    </row>
    <row r="167" spans="3:3" customFormat="false">
      <c r="C167" s="4"/>
    </row>
    <row r="168" spans="3:3" customFormat="false">
      <c r="C168" s="4"/>
    </row>
    <row r="169" spans="1:3" customFormat="false">
      <c r="A169" s="3" t="s">
        <v>196</v>
      </c>
      <c r="C169" s="4"/>
    </row>
    <row r="170" spans="1:4" customFormat="false">
      <c r="A170" s="3" t="s">
        <v>189</v>
      </c>
      <c r="B170" s="6"/>
      <c r="C170" s="8"/>
      <c r="D170" s="6"/>
    </row>
    <row r="171" spans="1:4" customFormat="false">
      <c r="A171" s="3" t="s">
        <v>190</v>
      </c>
      <c r="B171" s="6"/>
      <c r="C171" s="8"/>
      <c r="D171" s="6"/>
    </row>
    <row r="172" spans="1:4" customFormat="false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 customFormat="false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 customFormat="false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 customFormat="false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 customFormat="false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 customFormat="false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 customFormat="false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 customFormat="false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 customFormat="false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 customFormat="false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 customFormat="false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 customFormat="false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 customFormat="false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 customFormat="false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 customFormat="false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 customFormat="false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 customFormat="false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 customFormat="false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 customFormat="false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 customFormat="false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 customFormat="false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 customFormat="false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 customFormat="false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 customFormat="false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 customFormat="false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 customFormat="false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 customFormat="false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 customFormat="false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 customFormat="false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 customFormat="false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 customFormat="false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 customFormat="false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 customFormat="false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 customFormat="false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 customFormat="false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 customFormat="false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3:3" customFormat="false">
      <c r="C208" s="4"/>
    </row>
    <row r="209" spans="3:3" customFormat="false">
      <c r="C209" s="4"/>
    </row>
    <row r="210" spans="3:3" customFormat="false">
      <c r="C210" s="4"/>
    </row>
    <row r="211" spans="3:3" customFormat="false">
      <c r="C211" s="4"/>
    </row>
    <row r="212" spans="3:3" customFormat="false">
      <c r="C212" s="4"/>
    </row>
    <row r="213" spans="3:3" customFormat="false">
      <c r="C213" s="4"/>
    </row>
    <row r="214" spans="3:3" customFormat="false">
      <c r="C214" s="4"/>
    </row>
    <row r="215" spans="3:3" customFormat="false">
      <c r="C215" s="4"/>
    </row>
    <row r="216" spans="3:3" customFormat="false">
      <c r="C216" s="4"/>
    </row>
    <row r="217" spans="3:3" customFormat="false">
      <c r="C217" s="4"/>
    </row>
    <row r="218" spans="3:3" customFormat="false">
      <c r="C218" s="4"/>
    </row>
    <row r="219" spans="3:3" customFormat="false">
      <c r="C219" s="4"/>
    </row>
    <row r="220" spans="3:3" customFormat="false">
      <c r="C220" s="4"/>
    </row>
    <row r="222" spans="3:3" customFormat="false">
      <c r="C222" s="4"/>
    </row>
    <row r="223" spans="1:3" customFormat="false">
      <c r="A223" s="3" t="s">
        <v>197</v>
      </c>
      <c r="C223" s="4"/>
    </row>
    <row r="224" spans="1:1" customFormat="false">
      <c r="A224" s="3" t="s">
        <v>198</v>
      </c>
    </row>
    <row r="225" spans="1:4" customFormat="false">
      <c r="A225" s="3" t="s">
        <v>189</v>
      </c>
      <c r="B225" s="6"/>
      <c r="C225" s="8"/>
      <c r="D225" s="6"/>
    </row>
    <row r="226" spans="1:4" customFormat="false">
      <c r="A226" s="3" t="s">
        <v>190</v>
      </c>
      <c r="B226" s="6"/>
      <c r="C226" s="8"/>
      <c r="D226" s="6"/>
    </row>
    <row r="227" spans="1:4" customFormat="false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 customFormat="false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 customFormat="false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 customFormat="false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 customFormat="false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 customFormat="false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3" customFormat="false">
      <c r="A233" s="3" t="s">
        <v>199</v>
      </c>
      <c r="C233" s="4"/>
    </row>
    <row r="234" spans="1:4" customFormat="false">
      <c r="A234" s="3" t="s">
        <v>189</v>
      </c>
      <c r="B234" s="6"/>
      <c r="C234" s="8"/>
      <c r="D234" s="6"/>
    </row>
    <row r="235" spans="1:4" customFormat="false">
      <c r="A235" s="3" t="s">
        <v>190</v>
      </c>
      <c r="B235" s="6"/>
      <c r="C235" s="8"/>
      <c r="D235" s="6"/>
    </row>
    <row r="236" spans="1:4" customFormat="false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 customFormat="false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 customFormat="false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 customFormat="false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 customFormat="false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 customFormat="false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1" customFormat="false">
      <c r="A242" s="3" t="s">
        <v>200</v>
      </c>
    </row>
    <row r="243" spans="1:2" customFormat="false">
      <c r="A243" s="3" t="s">
        <v>189</v>
      </c>
      <c r="B243" s="6"/>
    </row>
    <row r="244" spans="1:2" customFormat="false">
      <c r="A244" s="3" t="s">
        <v>190</v>
      </c>
      <c r="B244" s="6"/>
    </row>
    <row r="245" spans="1:2" customFormat="false">
      <c r="A245" s="3" t="s">
        <v>63</v>
      </c>
      <c r="B245" s="3" t="s">
        <v>141</v>
      </c>
    </row>
    <row r="246" spans="1:2" customFormat="false">
      <c r="A246" s="3" t="s">
        <v>74</v>
      </c>
      <c r="B246" s="331" t="s">
        <v>694</v>
      </c>
    </row>
    <row r="247" spans="1:2" customFormat="false">
      <c r="A247" s="3" t="s">
        <v>75</v>
      </c>
      <c r="B247" s="331" t="s">
        <v>695</v>
      </c>
    </row>
    <row r="248" spans="1:2" customFormat="false">
      <c r="A248" s="3" t="s">
        <v>76</v>
      </c>
      <c r="B248" s="331" t="s">
        <v>696</v>
      </c>
    </row>
    <row r="249" spans="1:2" customFormat="false">
      <c r="A249" s="3" t="s">
        <v>77</v>
      </c>
      <c r="B249" s="331" t="s">
        <v>697</v>
      </c>
    </row>
    <row r="250" spans="1:2" customFormat="false">
      <c r="A250" s="3" t="s">
        <v>38</v>
      </c>
      <c r="B250" s="331" t="s">
        <v>698</v>
      </c>
    </row>
    <row r="260" spans="1:1" customFormat="false">
      <c r="A260" s="3" t="s">
        <v>201</v>
      </c>
    </row>
    <row r="261" spans="1:1" customFormat="false">
      <c r="A261" s="3" t="s">
        <v>202</v>
      </c>
    </row>
    <row r="262" spans="1:1" customFormat="false">
      <c r="A262" s="3" t="s">
        <v>98</v>
      </c>
    </row>
    <row r="263" spans="1:1" customFormat="false">
      <c r="A263" s="3" t="s">
        <v>83</v>
      </c>
    </row>
    <row r="264" spans="1:2" customFormat="false">
      <c r="A264" s="3" t="s">
        <v>189</v>
      </c>
      <c r="B264" s="6"/>
    </row>
    <row r="265" spans="1:2" customFormat="false">
      <c r="A265" s="3" t="s">
        <v>190</v>
      </c>
      <c r="B265" s="6"/>
    </row>
    <row r="266" spans="1:2" customFormat="false">
      <c r="A266" s="3" t="s">
        <v>203</v>
      </c>
      <c r="B266" s="7" t="s">
        <v>204</v>
      </c>
    </row>
    <row r="267" spans="1:4" customFormat="false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2" customFormat="false">
      <c r="A268" s="3" t="s">
        <v>294</v>
      </c>
      <c r="B268" s="331" t="s">
        <v>699</v>
      </c>
    </row>
    <row r="269" spans="1:2" customFormat="false">
      <c r="A269" s="3" t="s">
        <v>295</v>
      </c>
      <c r="B269" s="331" t="s">
        <v>700</v>
      </c>
    </row>
    <row r="270" spans="1:2" customFormat="false">
      <c r="A270" s="3" t="s">
        <v>296</v>
      </c>
      <c r="B270" s="331" t="s">
        <v>701</v>
      </c>
    </row>
    <row r="271" spans="1:2" customFormat="false">
      <c r="A271" s="3" t="s">
        <v>297</v>
      </c>
      <c r="B271" s="331" t="s">
        <v>702</v>
      </c>
    </row>
    <row r="272" spans="1:2" customFormat="false">
      <c r="A272" s="3" t="s">
        <v>298</v>
      </c>
      <c r="B272" s="331" t="s">
        <v>703</v>
      </c>
    </row>
    <row r="273" spans="1:4" customFormat="false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1" customFormat="false">
      <c r="A280" s="3" t="s">
        <v>201</v>
      </c>
    </row>
    <row r="281" spans="1:1" customFormat="false">
      <c r="A281" s="3" t="s">
        <v>210</v>
      </c>
    </row>
    <row r="282" spans="1:1" customFormat="false">
      <c r="A282" s="3" t="s">
        <v>83</v>
      </c>
    </row>
    <row r="283" spans="1:2" customFormat="false">
      <c r="A283" s="3" t="s">
        <v>189</v>
      </c>
      <c r="B283" s="6"/>
    </row>
    <row r="284" spans="1:2" customFormat="false">
      <c r="A284" s="3" t="s">
        <v>190</v>
      </c>
      <c r="B284" s="6"/>
    </row>
    <row r="285" spans="1:2" customFormat="false">
      <c r="A285" s="3" t="s">
        <v>63</v>
      </c>
      <c r="B285" s="7" t="s">
        <v>204</v>
      </c>
    </row>
    <row r="286" spans="1:4" customFormat="false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2" customFormat="false">
      <c r="A287" s="3" t="s">
        <v>211</v>
      </c>
      <c r="B287" s="331" t="s">
        <v>704</v>
      </c>
    </row>
    <row r="288" spans="1:2" customFormat="false">
      <c r="A288" s="3" t="s">
        <v>212</v>
      </c>
      <c r="B288" s="331" t="s">
        <v>705</v>
      </c>
    </row>
    <row r="289" spans="1:4" customFormat="false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1" customFormat="false">
      <c r="A300" s="3" t="s">
        <v>201</v>
      </c>
    </row>
    <row r="301" spans="1:1" customFormat="false">
      <c r="A301" s="3" t="s">
        <v>213</v>
      </c>
    </row>
    <row r="302" spans="1:1" customFormat="false">
      <c r="A302" s="3" t="s">
        <v>83</v>
      </c>
    </row>
    <row r="303" spans="1:2" customFormat="false">
      <c r="A303" s="3" t="s">
        <v>189</v>
      </c>
      <c r="B303" s="6"/>
    </row>
    <row r="304" spans="1:2" customFormat="false">
      <c r="A304" s="3" t="s">
        <v>190</v>
      </c>
      <c r="B304" s="6"/>
    </row>
    <row r="305" spans="1:2" customFormat="false">
      <c r="A305" s="3" t="s">
        <v>63</v>
      </c>
      <c r="B305" s="7" t="s">
        <v>204</v>
      </c>
    </row>
    <row r="306" spans="1:4" customFormat="false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2" customFormat="false">
      <c r="A307" s="3" t="s">
        <v>214</v>
      </c>
      <c r="B307" s="331" t="s">
        <v>706</v>
      </c>
    </row>
    <row r="308" spans="1:2" customFormat="false">
      <c r="A308" s="3" t="s">
        <v>215</v>
      </c>
      <c r="B308" s="331" t="s">
        <v>707</v>
      </c>
    </row>
    <row r="309" spans="1:4" customFormat="false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1" customFormat="false">
      <c r="A315" s="3" t="s">
        <v>80</v>
      </c>
    </row>
    <row r="316" spans="1:1" customFormat="false">
      <c r="A316" s="3" t="s">
        <v>81</v>
      </c>
    </row>
    <row r="317" spans="1:1" customFormat="false">
      <c r="A317" s="3" t="s">
        <v>82</v>
      </c>
    </row>
    <row r="318" spans="1:1" customFormat="false">
      <c r="A318" s="3" t="s">
        <v>83</v>
      </c>
    </row>
    <row r="319" spans="1:2" customFormat="false">
      <c r="A319" s="3" t="s">
        <v>189</v>
      </c>
      <c r="B319" s="6"/>
    </row>
    <row r="320" spans="1:2" customFormat="false">
      <c r="A320" s="3" t="s">
        <v>190</v>
      </c>
      <c r="B320" s="6"/>
    </row>
    <row r="321" spans="1:2" customFormat="false">
      <c r="A321" s="3" t="s">
        <v>85</v>
      </c>
      <c r="B321" s="7" t="s">
        <v>86</v>
      </c>
    </row>
    <row r="322" spans="1:4" customFormat="false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2" customFormat="false">
      <c r="A323" s="3">
        <v>1</v>
      </c>
      <c r="B323" s="331" t="s">
        <v>708</v>
      </c>
    </row>
    <row r="324" spans="1:2" customFormat="false">
      <c r="A324" s="3">
        <v>2</v>
      </c>
      <c r="B324" s="331" t="s">
        <v>709</v>
      </c>
    </row>
    <row r="325" spans="1:2" customFormat="false">
      <c r="A325" s="3">
        <v>3</v>
      </c>
      <c r="B325" s="331" t="s">
        <v>710</v>
      </c>
    </row>
    <row r="326" spans="1:2" customFormat="false">
      <c r="A326" s="3">
        <v>4</v>
      </c>
      <c r="B326" s="331" t="s">
        <v>711</v>
      </c>
    </row>
    <row r="327" spans="1:2" customFormat="false">
      <c r="A327" s="3">
        <v>5</v>
      </c>
      <c r="B327" s="331" t="s">
        <v>712</v>
      </c>
    </row>
    <row r="328" spans="1:2" customFormat="false">
      <c r="A328" s="3">
        <v>6</v>
      </c>
      <c r="B328" s="331" t="s">
        <v>713</v>
      </c>
    </row>
    <row r="329" spans="1:2" customFormat="false">
      <c r="A329" s="3">
        <v>7</v>
      </c>
      <c r="B329" s="331" t="s">
        <v>714</v>
      </c>
    </row>
    <row r="330" spans="1:2" customFormat="false">
      <c r="A330" s="3">
        <v>8</v>
      </c>
      <c r="B330" s="331" t="s">
        <v>715</v>
      </c>
    </row>
    <row r="331" spans="1:2" customFormat="false">
      <c r="A331" s="3">
        <v>9</v>
      </c>
      <c r="B331" s="331" t="s">
        <v>716</v>
      </c>
    </row>
    <row r="332" spans="1:2" customFormat="false">
      <c r="A332" s="3">
        <v>10</v>
      </c>
      <c r="B332" s="331" t="s">
        <v>717</v>
      </c>
    </row>
    <row r="333" spans="1:2" customFormat="false">
      <c r="A333" s="3">
        <v>11</v>
      </c>
      <c r="B333" s="331" t="s">
        <v>718</v>
      </c>
    </row>
    <row r="334" spans="1:2" customFormat="false">
      <c r="A334" s="3">
        <v>12</v>
      </c>
      <c r="B334" s="331" t="s">
        <v>719</v>
      </c>
    </row>
    <row r="335" spans="1:2" customFormat="false">
      <c r="A335" s="3">
        <v>13</v>
      </c>
      <c r="B335" s="331" t="s">
        <v>720</v>
      </c>
    </row>
    <row r="336" spans="1:2" customFormat="false">
      <c r="A336" s="3">
        <v>14</v>
      </c>
      <c r="B336" s="331" t="s">
        <v>721</v>
      </c>
    </row>
    <row r="337" spans="1:2" customFormat="false">
      <c r="A337" s="3">
        <v>15</v>
      </c>
      <c r="B337" s="331" t="s">
        <v>722</v>
      </c>
    </row>
    <row r="338" spans="1:2" customFormat="false">
      <c r="A338" s="3">
        <v>16</v>
      </c>
      <c r="B338" s="331" t="s">
        <v>723</v>
      </c>
    </row>
    <row r="339" spans="1:2" customFormat="false">
      <c r="A339" s="3">
        <v>17</v>
      </c>
      <c r="B339" s="331" t="s">
        <v>724</v>
      </c>
    </row>
    <row r="340" spans="1:2" customFormat="false">
      <c r="A340" s="3">
        <v>18</v>
      </c>
      <c r="B340" s="331" t="s">
        <v>725</v>
      </c>
    </row>
    <row r="341" spans="1:2" customFormat="false">
      <c r="A341" s="3">
        <v>19</v>
      </c>
      <c r="B341" s="331" t="s">
        <v>726</v>
      </c>
    </row>
    <row r="342" spans="1:2" customFormat="false">
      <c r="A342" s="3">
        <v>20</v>
      </c>
      <c r="B342" s="331" t="s">
        <v>727</v>
      </c>
    </row>
    <row r="343" spans="1:2" customFormat="false">
      <c r="A343" s="3">
        <v>21</v>
      </c>
      <c r="B343" s="331" t="s">
        <v>728</v>
      </c>
    </row>
    <row r="344" spans="1:2" customFormat="false">
      <c r="A344" s="3">
        <v>22</v>
      </c>
      <c r="B344" s="331" t="s">
        <v>729</v>
      </c>
    </row>
    <row r="345" spans="1:2" customFormat="false">
      <c r="A345" s="3">
        <v>23</v>
      </c>
      <c r="B345" s="331" t="s">
        <v>730</v>
      </c>
    </row>
    <row r="346" spans="1:2" customFormat="false">
      <c r="A346" s="3">
        <v>24</v>
      </c>
      <c r="B346" s="331" t="s">
        <v>731</v>
      </c>
    </row>
    <row r="347" spans="1:4" customFormat="false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1" customFormat="false">
      <c r="A355" s="3" t="s">
        <v>80</v>
      </c>
    </row>
    <row r="356" spans="1:1" customFormat="false">
      <c r="A356" s="3" t="s">
        <v>81</v>
      </c>
    </row>
    <row r="357" spans="1:1" customFormat="false">
      <c r="A357" s="3" t="s">
        <v>88</v>
      </c>
    </row>
    <row r="358" spans="1:1" customFormat="false">
      <c r="A358" s="3" t="s">
        <v>83</v>
      </c>
    </row>
    <row r="359" spans="1:2" customFormat="false">
      <c r="A359" s="3" t="s">
        <v>189</v>
      </c>
      <c r="B359" s="6"/>
    </row>
    <row r="360" spans="1:2" customFormat="false">
      <c r="A360" s="3" t="s">
        <v>190</v>
      </c>
      <c r="B360" s="6"/>
    </row>
    <row r="361" spans="1:2" customFormat="false">
      <c r="A361" s="3" t="s">
        <v>85</v>
      </c>
      <c r="B361" s="7" t="s">
        <v>86</v>
      </c>
    </row>
    <row r="362" spans="1:4" customFormat="false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2" customFormat="false">
      <c r="A363" s="3">
        <v>1</v>
      </c>
      <c r="B363" s="331" t="s">
        <v>732</v>
      </c>
    </row>
    <row r="364" spans="1:2" customFormat="false">
      <c r="A364" s="3">
        <v>2</v>
      </c>
      <c r="B364" s="331" t="s">
        <v>733</v>
      </c>
    </row>
    <row r="365" spans="1:2" customFormat="false">
      <c r="A365" s="3">
        <v>3</v>
      </c>
      <c r="B365" s="331" t="s">
        <v>734</v>
      </c>
    </row>
    <row r="366" spans="1:2" customFormat="false">
      <c r="A366" s="3">
        <v>4</v>
      </c>
      <c r="B366" s="331" t="s">
        <v>735</v>
      </c>
    </row>
    <row r="367" spans="1:2" customFormat="false">
      <c r="A367" s="3">
        <v>5</v>
      </c>
      <c r="B367" s="331" t="s">
        <v>736</v>
      </c>
    </row>
    <row r="368" spans="1:2" customFormat="false">
      <c r="A368" s="3">
        <v>6</v>
      </c>
      <c r="B368" s="331" t="s">
        <v>737</v>
      </c>
    </row>
    <row r="369" spans="1:2" customFormat="false">
      <c r="A369" s="3">
        <v>7</v>
      </c>
      <c r="B369" s="331" t="s">
        <v>738</v>
      </c>
    </row>
    <row r="370" spans="1:2" customFormat="false">
      <c r="A370" s="3">
        <v>8</v>
      </c>
      <c r="B370" s="331" t="s">
        <v>739</v>
      </c>
    </row>
    <row r="371" spans="1:2" customFormat="false">
      <c r="A371" s="3">
        <v>9</v>
      </c>
      <c r="B371" s="331" t="s">
        <v>740</v>
      </c>
    </row>
    <row r="372" spans="1:2" customFormat="false">
      <c r="A372" s="3">
        <v>10</v>
      </c>
      <c r="B372" s="331" t="s">
        <v>741</v>
      </c>
    </row>
    <row r="373" spans="1:2" customFormat="false">
      <c r="A373" s="3">
        <v>11</v>
      </c>
      <c r="B373" s="331" t="s">
        <v>742</v>
      </c>
    </row>
    <row r="374" spans="1:2" customFormat="false">
      <c r="A374" s="3">
        <v>12</v>
      </c>
      <c r="B374" s="331" t="s">
        <v>743</v>
      </c>
    </row>
    <row r="375" spans="1:2" customFormat="false">
      <c r="A375" s="3">
        <v>13</v>
      </c>
      <c r="B375" s="331" t="s">
        <v>744</v>
      </c>
    </row>
    <row r="376" spans="1:2" customFormat="false">
      <c r="A376" s="3">
        <v>14</v>
      </c>
      <c r="B376" s="331" t="s">
        <v>745</v>
      </c>
    </row>
    <row r="377" spans="1:2" customFormat="false">
      <c r="A377" s="3">
        <v>15</v>
      </c>
      <c r="B377" s="331" t="s">
        <v>746</v>
      </c>
    </row>
    <row r="378" spans="1:2" customFormat="false">
      <c r="A378" s="3">
        <v>16</v>
      </c>
      <c r="B378" s="331" t="s">
        <v>747</v>
      </c>
    </row>
    <row r="379" spans="1:2" customFormat="false">
      <c r="A379" s="3">
        <v>17</v>
      </c>
      <c r="B379" s="331" t="s">
        <v>748</v>
      </c>
    </row>
    <row r="380" spans="1:2" customFormat="false">
      <c r="A380" s="3">
        <v>18</v>
      </c>
      <c r="B380" s="331" t="s">
        <v>749</v>
      </c>
    </row>
    <row r="381" spans="1:2" customFormat="false">
      <c r="A381" s="3">
        <v>19</v>
      </c>
      <c r="B381" s="331" t="s">
        <v>750</v>
      </c>
    </row>
    <row r="382" spans="1:2" customFormat="false">
      <c r="A382" s="3">
        <v>20</v>
      </c>
      <c r="B382" s="331" t="s">
        <v>751</v>
      </c>
    </row>
    <row r="383" spans="1:2" customFormat="false">
      <c r="A383" s="3">
        <v>21</v>
      </c>
      <c r="B383" s="331" t="s">
        <v>752</v>
      </c>
    </row>
    <row r="384" spans="1:2" customFormat="false">
      <c r="A384" s="3">
        <v>22</v>
      </c>
      <c r="B384" s="331" t="s">
        <v>753</v>
      </c>
    </row>
    <row r="385" spans="1:2" customFormat="false">
      <c r="A385" s="3">
        <v>23</v>
      </c>
      <c r="B385" s="331" t="s">
        <v>754</v>
      </c>
    </row>
    <row r="386" spans="1:2" customFormat="false">
      <c r="A386" s="3">
        <v>24</v>
      </c>
      <c r="B386" s="331" t="s">
        <v>755</v>
      </c>
    </row>
    <row r="387" spans="1:4" customFormat="false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1" customFormat="false">
      <c r="A395" s="3" t="s">
        <v>97</v>
      </c>
    </row>
    <row r="396" spans="1:1" customFormat="false">
      <c r="A396" s="3" t="s">
        <v>98</v>
      </c>
    </row>
    <row r="397" spans="1:1" customFormat="false">
      <c r="A397" s="3" t="s">
        <v>82</v>
      </c>
    </row>
    <row r="398" spans="1:1" customFormat="false">
      <c r="A398" s="3" t="s">
        <v>83</v>
      </c>
    </row>
    <row r="399" spans="1:2" customFormat="false">
      <c r="A399" s="3" t="s">
        <v>189</v>
      </c>
      <c r="B399" s="6"/>
    </row>
    <row r="400" spans="1:2" customFormat="false">
      <c r="A400" s="3" t="s">
        <v>190</v>
      </c>
      <c r="B400" s="6"/>
    </row>
    <row r="401" spans="1:2" customFormat="false">
      <c r="A401" s="3" t="s">
        <v>85</v>
      </c>
      <c r="B401" s="7" t="s">
        <v>86</v>
      </c>
    </row>
    <row r="402" spans="1:4" customFormat="false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2" customFormat="false">
      <c r="A403" s="3">
        <v>1</v>
      </c>
      <c r="B403" s="331" t="s">
        <v>756</v>
      </c>
    </row>
    <row r="404" spans="1:2" customFormat="false">
      <c r="A404" s="3">
        <v>2</v>
      </c>
      <c r="B404" s="331" t="s">
        <v>757</v>
      </c>
    </row>
    <row r="405" spans="1:2" customFormat="false">
      <c r="A405" s="3">
        <v>3</v>
      </c>
      <c r="B405" s="331" t="s">
        <v>758</v>
      </c>
    </row>
    <row r="406" spans="1:2" customFormat="false">
      <c r="A406" s="3">
        <v>4</v>
      </c>
      <c r="B406" s="331" t="s">
        <v>759</v>
      </c>
    </row>
    <row r="407" spans="1:2" customFormat="false">
      <c r="A407" s="3">
        <v>5</v>
      </c>
      <c r="B407" s="331" t="s">
        <v>760</v>
      </c>
    </row>
    <row r="408" spans="1:2" customFormat="false">
      <c r="A408" s="3">
        <v>6</v>
      </c>
      <c r="B408" s="331" t="s">
        <v>761</v>
      </c>
    </row>
    <row r="409" spans="1:2" customFormat="false">
      <c r="A409" s="3">
        <v>7</v>
      </c>
      <c r="B409" s="331" t="s">
        <v>762</v>
      </c>
    </row>
    <row r="410" spans="1:2" customFormat="false">
      <c r="A410" s="3">
        <v>8</v>
      </c>
      <c r="B410" s="331" t="s">
        <v>763</v>
      </c>
    </row>
    <row r="411" spans="1:2" customFormat="false">
      <c r="A411" s="3">
        <v>9</v>
      </c>
      <c r="B411" s="331" t="s">
        <v>764</v>
      </c>
    </row>
    <row r="412" spans="1:2" customFormat="false">
      <c r="A412" s="3">
        <v>10</v>
      </c>
      <c r="B412" s="331" t="s">
        <v>765</v>
      </c>
    </row>
    <row r="413" spans="1:2" customFormat="false">
      <c r="A413" s="3">
        <v>11</v>
      </c>
      <c r="B413" s="331" t="s">
        <v>766</v>
      </c>
    </row>
    <row r="414" spans="1:2" customFormat="false">
      <c r="A414" s="3">
        <v>12</v>
      </c>
      <c r="B414" s="331" t="s">
        <v>767</v>
      </c>
    </row>
    <row r="415" spans="1:2" customFormat="false">
      <c r="A415" s="3">
        <v>13</v>
      </c>
      <c r="B415" s="331" t="s">
        <v>768</v>
      </c>
    </row>
    <row r="416" spans="1:2" customFormat="false">
      <c r="A416" s="3">
        <v>14</v>
      </c>
      <c r="B416" s="331" t="s">
        <v>769</v>
      </c>
    </row>
    <row r="417" spans="1:2" customFormat="false">
      <c r="A417" s="3">
        <v>15</v>
      </c>
      <c r="B417" s="331" t="s">
        <v>770</v>
      </c>
    </row>
    <row r="418" spans="1:2" customFormat="false">
      <c r="A418" s="3">
        <v>16</v>
      </c>
      <c r="B418" s="331" t="s">
        <v>771</v>
      </c>
    </row>
    <row r="419" spans="1:2" customFormat="false">
      <c r="A419" s="3">
        <v>17</v>
      </c>
      <c r="B419" s="331" t="s">
        <v>772</v>
      </c>
    </row>
    <row r="420" spans="1:2" customFormat="false">
      <c r="A420" s="3">
        <v>18</v>
      </c>
      <c r="B420" s="331" t="s">
        <v>773</v>
      </c>
    </row>
    <row r="421" spans="1:2" customFormat="false">
      <c r="A421" s="3">
        <v>19</v>
      </c>
      <c r="B421" s="331" t="s">
        <v>774</v>
      </c>
    </row>
    <row r="422" spans="1:2" customFormat="false">
      <c r="A422" s="3">
        <v>20</v>
      </c>
      <c r="B422" s="331" t="s">
        <v>775</v>
      </c>
    </row>
    <row r="423" spans="1:2" customFormat="false">
      <c r="A423" s="3">
        <v>21</v>
      </c>
      <c r="B423" s="331" t="s">
        <v>776</v>
      </c>
    </row>
    <row r="424" spans="1:2" customFormat="false">
      <c r="A424" s="3">
        <v>22</v>
      </c>
      <c r="B424" s="331" t="s">
        <v>777</v>
      </c>
    </row>
    <row r="425" spans="1:2" customFormat="false">
      <c r="A425" s="3">
        <v>23</v>
      </c>
      <c r="B425" s="331" t="s">
        <v>778</v>
      </c>
    </row>
    <row r="426" spans="1:2" customFormat="false">
      <c r="A426" s="3">
        <v>24</v>
      </c>
      <c r="B426" s="331" t="s">
        <v>779</v>
      </c>
    </row>
    <row r="427" spans="1:4" customFormat="false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1" customFormat="false">
      <c r="A435" s="3" t="s">
        <v>97</v>
      </c>
    </row>
    <row r="436" spans="1:1" customFormat="false">
      <c r="A436" s="3" t="s">
        <v>98</v>
      </c>
    </row>
    <row r="437" spans="1:1" customFormat="false">
      <c r="A437" s="3" t="s">
        <v>88</v>
      </c>
    </row>
    <row r="438" spans="1:1" customFormat="false">
      <c r="A438" s="3" t="s">
        <v>83</v>
      </c>
    </row>
    <row r="439" spans="1:2" customFormat="false">
      <c r="A439" s="3" t="s">
        <v>189</v>
      </c>
      <c r="B439" s="6"/>
    </row>
    <row r="440" spans="1:2" customFormat="false">
      <c r="A440" s="3" t="s">
        <v>190</v>
      </c>
      <c r="B440" s="6"/>
    </row>
    <row r="441" spans="1:2" customFormat="false">
      <c r="A441" s="3" t="s">
        <v>85</v>
      </c>
      <c r="B441" s="7" t="s">
        <v>86</v>
      </c>
    </row>
    <row r="442" spans="1:4" customFormat="false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2" customFormat="false">
      <c r="A443" s="3">
        <v>1</v>
      </c>
      <c r="B443" s="331" t="s">
        <v>780</v>
      </c>
    </row>
    <row r="444" spans="1:2" customFormat="false">
      <c r="A444" s="3">
        <v>2</v>
      </c>
      <c r="B444" s="331" t="s">
        <v>781</v>
      </c>
    </row>
    <row r="445" spans="1:2" customFormat="false">
      <c r="A445" s="3">
        <v>3</v>
      </c>
      <c r="B445" s="331" t="s">
        <v>782</v>
      </c>
    </row>
    <row r="446" spans="1:2" customFormat="false">
      <c r="A446" s="3">
        <v>4</v>
      </c>
      <c r="B446" s="331" t="s">
        <v>783</v>
      </c>
    </row>
    <row r="447" spans="1:2" customFormat="false">
      <c r="A447" s="3">
        <v>5</v>
      </c>
      <c r="B447" s="331" t="s">
        <v>784</v>
      </c>
    </row>
    <row r="448" spans="1:2" customFormat="false">
      <c r="A448" s="3">
        <v>6</v>
      </c>
      <c r="B448" s="331" t="s">
        <v>785</v>
      </c>
    </row>
    <row r="449" spans="1:2" customFormat="false">
      <c r="A449" s="3">
        <v>7</v>
      </c>
      <c r="B449" s="331" t="s">
        <v>786</v>
      </c>
    </row>
    <row r="450" spans="1:2" customFormat="false">
      <c r="A450" s="3">
        <v>8</v>
      </c>
      <c r="B450" s="331" t="s">
        <v>787</v>
      </c>
    </row>
    <row r="451" spans="1:2" customFormat="false">
      <c r="A451" s="3">
        <v>9</v>
      </c>
      <c r="B451" s="331" t="s">
        <v>788</v>
      </c>
    </row>
    <row r="452" spans="1:2" customFormat="false">
      <c r="A452" s="3">
        <v>10</v>
      </c>
      <c r="B452" s="331" t="s">
        <v>789</v>
      </c>
    </row>
    <row r="453" spans="1:2" customFormat="false">
      <c r="A453" s="3">
        <v>11</v>
      </c>
      <c r="B453" s="331" t="s">
        <v>790</v>
      </c>
    </row>
    <row r="454" spans="1:2" customFormat="false">
      <c r="A454" s="3">
        <v>12</v>
      </c>
      <c r="B454" s="331" t="s">
        <v>791</v>
      </c>
    </row>
    <row r="455" spans="1:2" customFormat="false">
      <c r="A455" s="3">
        <v>13</v>
      </c>
      <c r="B455" s="331" t="s">
        <v>792</v>
      </c>
    </row>
    <row r="456" spans="1:2" customFormat="false">
      <c r="A456" s="3">
        <v>14</v>
      </c>
      <c r="B456" s="331" t="s">
        <v>793</v>
      </c>
    </row>
    <row r="457" spans="1:2" customFormat="false">
      <c r="A457" s="3">
        <v>15</v>
      </c>
      <c r="B457" s="331" t="s">
        <v>794</v>
      </c>
    </row>
    <row r="458" spans="1:2" customFormat="false">
      <c r="A458" s="3">
        <v>16</v>
      </c>
      <c r="B458" s="331" t="s">
        <v>795</v>
      </c>
    </row>
    <row r="459" spans="1:2" customFormat="false">
      <c r="A459" s="3">
        <v>17</v>
      </c>
      <c r="B459" s="331" t="s">
        <v>796</v>
      </c>
    </row>
    <row r="460" spans="1:2" customFormat="false">
      <c r="A460" s="3">
        <v>18</v>
      </c>
      <c r="B460" s="331" t="s">
        <v>797</v>
      </c>
    </row>
    <row r="461" spans="1:2" customFormat="false">
      <c r="A461" s="3">
        <v>19</v>
      </c>
      <c r="B461" s="331" t="s">
        <v>798</v>
      </c>
    </row>
    <row r="462" spans="1:2" customFormat="false">
      <c r="A462" s="3">
        <v>20</v>
      </c>
      <c r="B462" s="331" t="s">
        <v>799</v>
      </c>
    </row>
    <row r="463" spans="1:2" customFormat="false">
      <c r="A463" s="3">
        <v>21</v>
      </c>
      <c r="B463" s="331" t="s">
        <v>800</v>
      </c>
    </row>
    <row r="464" spans="1:2" customFormat="false">
      <c r="A464" s="3">
        <v>22</v>
      </c>
      <c r="B464" s="331" t="s">
        <v>801</v>
      </c>
    </row>
    <row r="465" spans="1:2" customFormat="false">
      <c r="A465" s="3">
        <v>23</v>
      </c>
      <c r="B465" s="331" t="s">
        <v>802</v>
      </c>
    </row>
    <row r="466" spans="1:2" customFormat="false">
      <c r="A466" s="3">
        <v>24</v>
      </c>
      <c r="B466" s="331" t="s">
        <v>803</v>
      </c>
    </row>
    <row r="467" spans="1:4" customFormat="false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1" customFormat="false">
      <c r="A475" s="3" t="s">
        <v>127</v>
      </c>
    </row>
    <row r="476" spans="1:1" customFormat="false">
      <c r="A476" s="3" t="s">
        <v>128</v>
      </c>
    </row>
    <row r="477" spans="1:1" customFormat="false">
      <c r="A477" s="3" t="s">
        <v>83</v>
      </c>
    </row>
    <row r="478" spans="1:2" customFormat="false">
      <c r="A478" s="3" t="s">
        <v>189</v>
      </c>
      <c r="B478" s="6"/>
    </row>
    <row r="479" spans="1:2" customFormat="false">
      <c r="A479" s="3" t="s">
        <v>190</v>
      </c>
      <c r="B479" s="6"/>
    </row>
    <row r="480" spans="1:2" customFormat="false">
      <c r="A480" s="3" t="s">
        <v>85</v>
      </c>
      <c r="B480" s="3" t="s">
        <v>129</v>
      </c>
    </row>
    <row r="481" spans="1:4" customFormat="false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2" customFormat="false">
      <c r="A482" s="3">
        <v>1</v>
      </c>
      <c r="B482" s="331" t="s">
        <v>804</v>
      </c>
    </row>
    <row r="483" spans="1:2" customFormat="false">
      <c r="A483" s="3">
        <v>2</v>
      </c>
      <c r="B483" s="331" t="s">
        <v>805</v>
      </c>
    </row>
    <row r="484" spans="1:2" customFormat="false">
      <c r="A484" s="3">
        <v>3</v>
      </c>
      <c r="B484" s="331" t="s">
        <v>806</v>
      </c>
    </row>
    <row r="485" spans="1:2" customFormat="false">
      <c r="A485" s="3">
        <v>4</v>
      </c>
      <c r="B485" s="331" t="s">
        <v>807</v>
      </c>
    </row>
    <row r="486" spans="1:2" customFormat="false">
      <c r="A486" s="3">
        <v>5</v>
      </c>
      <c r="B486" s="331" t="s">
        <v>808</v>
      </c>
    </row>
    <row r="487" spans="1:2" customFormat="false">
      <c r="A487" s="3">
        <v>6</v>
      </c>
      <c r="B487" s="331" t="s">
        <v>809</v>
      </c>
    </row>
    <row r="488" spans="1:2" customFormat="false">
      <c r="A488" s="3">
        <v>7</v>
      </c>
      <c r="B488" s="331" t="s">
        <v>810</v>
      </c>
    </row>
    <row r="489" spans="1:2" customFormat="false">
      <c r="A489" s="3">
        <v>8</v>
      </c>
      <c r="B489" s="331" t="s">
        <v>811</v>
      </c>
    </row>
    <row r="490" spans="1:2" customFormat="false">
      <c r="A490" s="3">
        <v>9</v>
      </c>
      <c r="B490" s="331" t="s">
        <v>812</v>
      </c>
    </row>
    <row r="491" spans="1:2" customFormat="false">
      <c r="A491" s="3">
        <v>10</v>
      </c>
      <c r="B491" s="331" t="s">
        <v>813</v>
      </c>
    </row>
    <row r="492" spans="1:2" customFormat="false">
      <c r="A492" s="3">
        <v>11</v>
      </c>
      <c r="B492" s="331" t="s">
        <v>814</v>
      </c>
    </row>
    <row r="493" spans="1:2" customFormat="false">
      <c r="A493" s="3">
        <v>12</v>
      </c>
      <c r="B493" s="331" t="s">
        <v>815</v>
      </c>
    </row>
    <row r="494" spans="1:2" customFormat="false">
      <c r="A494" s="3">
        <v>13</v>
      </c>
      <c r="B494" s="331" t="s">
        <v>816</v>
      </c>
    </row>
    <row r="495" spans="1:2" customFormat="false">
      <c r="A495" s="3">
        <v>14</v>
      </c>
      <c r="B495" s="331" t="s">
        <v>817</v>
      </c>
    </row>
    <row r="496" spans="1:2" customFormat="false">
      <c r="A496" s="3">
        <v>15</v>
      </c>
      <c r="B496" s="331" t="s">
        <v>818</v>
      </c>
    </row>
    <row r="497" spans="1:2" customFormat="false">
      <c r="A497" s="3">
        <v>16</v>
      </c>
      <c r="B497" s="331" t="s">
        <v>819</v>
      </c>
    </row>
    <row r="498" spans="1:2" customFormat="false">
      <c r="A498" s="3">
        <v>17</v>
      </c>
      <c r="B498" s="331" t="s">
        <v>820</v>
      </c>
    </row>
    <row r="499" spans="1:2" customFormat="false">
      <c r="A499" s="3">
        <v>18</v>
      </c>
      <c r="B499" s="331" t="s">
        <v>821</v>
      </c>
    </row>
    <row r="500" spans="1:2" customFormat="false">
      <c r="A500" s="3">
        <v>19</v>
      </c>
      <c r="B500" s="331" t="s">
        <v>822</v>
      </c>
    </row>
    <row r="501" spans="1:2" customFormat="false">
      <c r="A501" s="3">
        <v>20</v>
      </c>
      <c r="B501" s="331" t="s">
        <v>823</v>
      </c>
    </row>
    <row r="502" spans="1:2" customFormat="false">
      <c r="A502" s="3">
        <v>21</v>
      </c>
      <c r="B502" s="331" t="s">
        <v>824</v>
      </c>
    </row>
    <row r="503" spans="1:2" customFormat="false">
      <c r="A503" s="3">
        <v>22</v>
      </c>
      <c r="B503" s="331" t="s">
        <v>825</v>
      </c>
    </row>
    <row r="504" spans="1:2" customFormat="false">
      <c r="A504" s="3">
        <v>23</v>
      </c>
      <c r="B504" s="331" t="s">
        <v>826</v>
      </c>
    </row>
    <row r="505" spans="1:2" customFormat="false">
      <c r="A505" s="3">
        <v>24</v>
      </c>
      <c r="B505" s="331" t="s">
        <v>827</v>
      </c>
    </row>
    <row r="506" spans="1:4" customFormat="false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1" customFormat="false">
      <c r="A515" s="3" t="s">
        <v>127</v>
      </c>
    </row>
    <row r="516" spans="1:1" customFormat="false">
      <c r="A516" s="3" t="s">
        <v>130</v>
      </c>
    </row>
    <row r="517" spans="1:1" customFormat="false">
      <c r="A517" s="3" t="s">
        <v>83</v>
      </c>
    </row>
    <row r="518" spans="1:2" customFormat="false">
      <c r="A518" s="3" t="s">
        <v>189</v>
      </c>
      <c r="B518" s="6"/>
    </row>
    <row r="519" spans="1:2" customFormat="false">
      <c r="A519" s="3" t="s">
        <v>190</v>
      </c>
      <c r="B519" s="6"/>
    </row>
    <row r="520" spans="1:2" customFormat="false">
      <c r="A520" s="3" t="s">
        <v>85</v>
      </c>
      <c r="B520" s="3" t="s">
        <v>129</v>
      </c>
    </row>
    <row r="521" spans="1:4" customFormat="false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2" customFormat="false">
      <c r="A522" s="3">
        <v>1</v>
      </c>
      <c r="B522" s="331" t="s">
        <v>828</v>
      </c>
    </row>
    <row r="523" spans="1:2" customFormat="false">
      <c r="A523" s="3">
        <v>2</v>
      </c>
      <c r="B523" s="331" t="s">
        <v>829</v>
      </c>
    </row>
    <row r="524" spans="1:2" customFormat="false">
      <c r="A524" s="3">
        <v>3</v>
      </c>
      <c r="B524" s="331" t="s">
        <v>830</v>
      </c>
    </row>
    <row r="525" spans="1:2" customFormat="false">
      <c r="A525" s="3">
        <v>4</v>
      </c>
      <c r="B525" s="331" t="s">
        <v>831</v>
      </c>
    </row>
    <row r="526" spans="1:2" customFormat="false">
      <c r="A526" s="3">
        <v>5</v>
      </c>
      <c r="B526" s="331" t="s">
        <v>832</v>
      </c>
    </row>
    <row r="527" spans="1:2" customFormat="false">
      <c r="A527" s="3">
        <v>6</v>
      </c>
      <c r="B527" s="331" t="s">
        <v>833</v>
      </c>
    </row>
    <row r="528" spans="1:2" customFormat="false">
      <c r="A528" s="3">
        <v>7</v>
      </c>
      <c r="B528" s="331" t="s">
        <v>834</v>
      </c>
    </row>
    <row r="529" spans="1:2" customFormat="false">
      <c r="A529" s="3">
        <v>8</v>
      </c>
      <c r="B529" s="331" t="s">
        <v>835</v>
      </c>
    </row>
    <row r="530" spans="1:2" customFormat="false">
      <c r="A530" s="3">
        <v>9</v>
      </c>
      <c r="B530" s="331" t="s">
        <v>836</v>
      </c>
    </row>
    <row r="531" spans="1:2" customFormat="false">
      <c r="A531" s="3">
        <v>10</v>
      </c>
      <c r="B531" s="331" t="s">
        <v>837</v>
      </c>
    </row>
    <row r="532" spans="1:2" customFormat="false">
      <c r="A532" s="3">
        <v>11</v>
      </c>
      <c r="B532" s="331" t="s">
        <v>838</v>
      </c>
    </row>
    <row r="533" spans="1:2" customFormat="false">
      <c r="A533" s="3">
        <v>12</v>
      </c>
      <c r="B533" s="331" t="s">
        <v>839</v>
      </c>
    </row>
    <row r="534" spans="1:2" customFormat="false">
      <c r="A534" s="3">
        <v>13</v>
      </c>
      <c r="B534" s="331" t="s">
        <v>840</v>
      </c>
    </row>
    <row r="535" spans="1:2" customFormat="false">
      <c r="A535" s="3">
        <v>14</v>
      </c>
      <c r="B535" s="331" t="s">
        <v>841</v>
      </c>
    </row>
    <row r="536" spans="1:2" customFormat="false">
      <c r="A536" s="3">
        <v>15</v>
      </c>
      <c r="B536" s="331" t="s">
        <v>842</v>
      </c>
    </row>
    <row r="537" spans="1:2" customFormat="false">
      <c r="A537" s="3">
        <v>16</v>
      </c>
      <c r="B537" s="331" t="s">
        <v>843</v>
      </c>
    </row>
    <row r="538" spans="1:2" customFormat="false">
      <c r="A538" s="3">
        <v>17</v>
      </c>
      <c r="B538" s="331" t="s">
        <v>844</v>
      </c>
    </row>
    <row r="539" spans="1:2" customFormat="false">
      <c r="A539" s="3">
        <v>18</v>
      </c>
      <c r="B539" s="331" t="s">
        <v>845</v>
      </c>
    </row>
    <row r="540" spans="1:2" customFormat="false">
      <c r="A540" s="3">
        <v>19</v>
      </c>
      <c r="B540" s="331" t="s">
        <v>846</v>
      </c>
    </row>
    <row r="541" spans="1:2" customFormat="false">
      <c r="A541" s="3">
        <v>20</v>
      </c>
      <c r="B541" s="331" t="s">
        <v>847</v>
      </c>
    </row>
    <row r="542" spans="1:2" customFormat="false">
      <c r="A542" s="3">
        <v>21</v>
      </c>
      <c r="B542" s="331" t="s">
        <v>848</v>
      </c>
    </row>
    <row r="543" spans="1:2" customFormat="false">
      <c r="A543" s="3">
        <v>22</v>
      </c>
      <c r="B543" s="331" t="s">
        <v>849</v>
      </c>
    </row>
    <row r="544" spans="1:2" customFormat="false">
      <c r="A544" s="3">
        <v>23</v>
      </c>
      <c r="B544" s="331" t="s">
        <v>850</v>
      </c>
    </row>
    <row r="545" spans="1:2" customFormat="false">
      <c r="A545" s="3">
        <v>24</v>
      </c>
      <c r="B545" s="331" t="s">
        <v>851</v>
      </c>
    </row>
    <row r="546" spans="1:4" customFormat="false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1" customFormat="false">
      <c r="A555" s="3" t="s">
        <v>127</v>
      </c>
    </row>
    <row r="556" spans="1:1" customFormat="false">
      <c r="A556" s="3" t="s">
        <v>216</v>
      </c>
    </row>
    <row r="557" spans="1:1" customFormat="false">
      <c r="A557" s="3" t="s">
        <v>83</v>
      </c>
    </row>
    <row r="558" spans="1:2" customFormat="false">
      <c r="A558" s="3" t="s">
        <v>189</v>
      </c>
      <c r="B558" s="6"/>
    </row>
    <row r="559" spans="1:2" customFormat="false">
      <c r="A559" s="3" t="s">
        <v>190</v>
      </c>
      <c r="B559" s="6"/>
    </row>
    <row r="560" spans="1:2" customFormat="false">
      <c r="A560" s="3" t="s">
        <v>85</v>
      </c>
      <c r="B560" s="3" t="s">
        <v>129</v>
      </c>
    </row>
    <row r="561" spans="1:4" customFormat="false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2" customFormat="false">
      <c r="A562" s="3">
        <v>1</v>
      </c>
      <c r="B562" s="331" t="s">
        <v>852</v>
      </c>
    </row>
    <row r="563" spans="1:2" customFormat="false">
      <c r="A563" s="3">
        <v>2</v>
      </c>
      <c r="B563" s="331" t="s">
        <v>853</v>
      </c>
    </row>
    <row r="564" spans="1:2" customFormat="false">
      <c r="A564" s="3">
        <v>3</v>
      </c>
      <c r="B564" s="331" t="s">
        <v>854</v>
      </c>
    </row>
    <row r="565" spans="1:2" customFormat="false">
      <c r="A565" s="3">
        <v>4</v>
      </c>
      <c r="B565" s="331" t="s">
        <v>855</v>
      </c>
    </row>
    <row r="566" spans="1:2" customFormat="false">
      <c r="A566" s="3">
        <v>5</v>
      </c>
      <c r="B566" s="331" t="s">
        <v>856</v>
      </c>
    </row>
    <row r="567" spans="1:2" customFormat="false">
      <c r="A567" s="3">
        <v>6</v>
      </c>
      <c r="B567" s="331" t="s">
        <v>857</v>
      </c>
    </row>
    <row r="568" spans="1:2" customFormat="false">
      <c r="A568" s="3">
        <v>7</v>
      </c>
      <c r="B568" s="331" t="s">
        <v>858</v>
      </c>
    </row>
    <row r="569" spans="1:2" customFormat="false">
      <c r="A569" s="3">
        <v>8</v>
      </c>
      <c r="B569" s="331" t="s">
        <v>859</v>
      </c>
    </row>
    <row r="570" spans="1:2" customFormat="false">
      <c r="A570" s="3">
        <v>9</v>
      </c>
      <c r="B570" s="331" t="s">
        <v>860</v>
      </c>
    </row>
    <row r="571" spans="1:2" customFormat="false">
      <c r="A571" s="3">
        <v>10</v>
      </c>
      <c r="B571" s="331" t="s">
        <v>861</v>
      </c>
    </row>
    <row r="572" spans="1:2" customFormat="false">
      <c r="A572" s="3">
        <v>11</v>
      </c>
      <c r="B572" s="331" t="s">
        <v>862</v>
      </c>
    </row>
    <row r="573" spans="1:2" customFormat="false">
      <c r="A573" s="3">
        <v>12</v>
      </c>
      <c r="B573" s="331" t="s">
        <v>863</v>
      </c>
    </row>
    <row r="574" spans="1:2" customFormat="false">
      <c r="A574" s="3">
        <v>13</v>
      </c>
      <c r="B574" s="331" t="s">
        <v>864</v>
      </c>
    </row>
    <row r="575" spans="1:2" customFormat="false">
      <c r="A575" s="3">
        <v>14</v>
      </c>
      <c r="B575" s="331" t="s">
        <v>865</v>
      </c>
    </row>
    <row r="576" spans="1:2" customFormat="false">
      <c r="A576" s="3">
        <v>15</v>
      </c>
      <c r="B576" s="331" t="s">
        <v>866</v>
      </c>
    </row>
    <row r="577" spans="1:2" customFormat="false">
      <c r="A577" s="3">
        <v>16</v>
      </c>
      <c r="B577" s="331" t="s">
        <v>867</v>
      </c>
    </row>
    <row r="578" spans="1:2" customFormat="false">
      <c r="A578" s="3">
        <v>17</v>
      </c>
      <c r="B578" s="331" t="s">
        <v>868</v>
      </c>
    </row>
    <row r="579" spans="1:2" customFormat="false">
      <c r="A579" s="3">
        <v>18</v>
      </c>
      <c r="B579" s="331" t="s">
        <v>869</v>
      </c>
    </row>
    <row r="580" spans="1:2" customFormat="false">
      <c r="A580" s="3">
        <v>19</v>
      </c>
      <c r="B580" s="331" t="s">
        <v>870</v>
      </c>
    </row>
    <row r="581" spans="1:2" customFormat="false">
      <c r="A581" s="3">
        <v>20</v>
      </c>
      <c r="B581" s="331" t="s">
        <v>871</v>
      </c>
    </row>
    <row r="582" spans="1:2" customFormat="false">
      <c r="A582" s="3">
        <v>21</v>
      </c>
      <c r="B582" s="331" t="s">
        <v>872</v>
      </c>
    </row>
    <row r="583" spans="1:2" customFormat="false">
      <c r="A583" s="3">
        <v>22</v>
      </c>
      <c r="B583" s="331" t="s">
        <v>873</v>
      </c>
    </row>
    <row r="584" spans="1:2" customFormat="false">
      <c r="A584" s="3">
        <v>23</v>
      </c>
      <c r="B584" s="331" t="s">
        <v>874</v>
      </c>
    </row>
    <row r="585" spans="1:2" customFormat="false">
      <c r="A585" s="3">
        <v>24</v>
      </c>
      <c r="B585" s="331" t="s">
        <v>875</v>
      </c>
    </row>
    <row r="586" spans="1:4" customFormat="false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1" customFormat="false">
      <c r="A595" s="3" t="s">
        <v>127</v>
      </c>
    </row>
    <row r="596" spans="1:1" customFormat="false">
      <c r="A596" s="3" t="s">
        <v>217</v>
      </c>
    </row>
    <row r="597" spans="1:1" customFormat="false">
      <c r="A597" s="3" t="s">
        <v>83</v>
      </c>
    </row>
    <row r="598" spans="1:2" customFormat="false">
      <c r="A598" s="3" t="s">
        <v>189</v>
      </c>
      <c r="B598" s="6"/>
    </row>
    <row r="599" spans="1:2" customFormat="false">
      <c r="A599" s="3" t="s">
        <v>190</v>
      </c>
      <c r="B599" s="6"/>
    </row>
    <row r="600" spans="1:2" customFormat="false">
      <c r="A600" s="3" t="s">
        <v>85</v>
      </c>
      <c r="B600" s="3" t="s">
        <v>129</v>
      </c>
    </row>
    <row r="601" spans="1:4" customFormat="false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2" customFormat="false">
      <c r="A602" s="3">
        <v>1</v>
      </c>
      <c r="B602" s="331" t="s">
        <v>876</v>
      </c>
    </row>
    <row r="603" spans="1:2" customFormat="false">
      <c r="A603" s="3">
        <v>2</v>
      </c>
      <c r="B603" s="331" t="s">
        <v>877</v>
      </c>
    </row>
    <row r="604" spans="1:2" customFormat="false">
      <c r="A604" s="3">
        <v>3</v>
      </c>
      <c r="B604" s="331" t="s">
        <v>878</v>
      </c>
    </row>
    <row r="605" spans="1:2" customFormat="false">
      <c r="A605" s="3">
        <v>4</v>
      </c>
      <c r="B605" s="331" t="s">
        <v>879</v>
      </c>
    </row>
    <row r="606" spans="1:2" customFormat="false">
      <c r="A606" s="3">
        <v>5</v>
      </c>
      <c r="B606" s="331" t="s">
        <v>880</v>
      </c>
    </row>
    <row r="607" spans="1:2" customFormat="false">
      <c r="A607" s="3">
        <v>6</v>
      </c>
      <c r="B607" s="331" t="s">
        <v>881</v>
      </c>
    </row>
    <row r="608" spans="1:2" customFormat="false">
      <c r="A608" s="3">
        <v>7</v>
      </c>
      <c r="B608" s="331" t="s">
        <v>882</v>
      </c>
    </row>
    <row r="609" spans="1:2" customFormat="false">
      <c r="A609" s="3">
        <v>8</v>
      </c>
      <c r="B609" s="331" t="s">
        <v>883</v>
      </c>
    </row>
    <row r="610" spans="1:2" customFormat="false">
      <c r="A610" s="3">
        <v>9</v>
      </c>
      <c r="B610" s="331" t="s">
        <v>884</v>
      </c>
    </row>
    <row r="611" spans="1:2" customFormat="false">
      <c r="A611" s="3">
        <v>10</v>
      </c>
      <c r="B611" s="331" t="s">
        <v>885</v>
      </c>
    </row>
    <row r="612" spans="1:2" customFormat="false">
      <c r="A612" s="3">
        <v>11</v>
      </c>
      <c r="B612" s="331" t="s">
        <v>886</v>
      </c>
    </row>
    <row r="613" spans="1:2" customFormat="false">
      <c r="A613" s="3">
        <v>12</v>
      </c>
      <c r="B613" s="331" t="s">
        <v>887</v>
      </c>
    </row>
    <row r="614" spans="1:2" customFormat="false">
      <c r="A614" s="3">
        <v>13</v>
      </c>
      <c r="B614" s="331" t="s">
        <v>888</v>
      </c>
    </row>
    <row r="615" spans="1:2" customFormat="false">
      <c r="A615" s="3">
        <v>14</v>
      </c>
      <c r="B615" s="331" t="s">
        <v>889</v>
      </c>
    </row>
    <row r="616" spans="1:2" customFormat="false">
      <c r="A616" s="3">
        <v>15</v>
      </c>
      <c r="B616" s="331" t="s">
        <v>890</v>
      </c>
    </row>
    <row r="617" spans="1:2" customFormat="false">
      <c r="A617" s="3">
        <v>16</v>
      </c>
      <c r="B617" s="331" t="s">
        <v>891</v>
      </c>
    </row>
    <row r="618" spans="1:2" customFormat="false">
      <c r="A618" s="3">
        <v>17</v>
      </c>
      <c r="B618" s="331" t="s">
        <v>892</v>
      </c>
    </row>
    <row r="619" spans="1:2" customFormat="false">
      <c r="A619" s="3">
        <v>18</v>
      </c>
      <c r="B619" s="331" t="s">
        <v>893</v>
      </c>
    </row>
    <row r="620" spans="1:2" customFormat="false">
      <c r="A620" s="3">
        <v>19</v>
      </c>
      <c r="B620" s="331" t="s">
        <v>894</v>
      </c>
    </row>
    <row r="621" spans="1:2" customFormat="false">
      <c r="A621" s="3">
        <v>20</v>
      </c>
      <c r="B621" s="331" t="s">
        <v>895</v>
      </c>
    </row>
    <row r="622" spans="1:2" customFormat="false">
      <c r="A622" s="3">
        <v>21</v>
      </c>
      <c r="B622" s="331" t="s">
        <v>896</v>
      </c>
    </row>
    <row r="623" spans="1:2" customFormat="false">
      <c r="A623" s="3">
        <v>22</v>
      </c>
      <c r="B623" s="331" t="s">
        <v>897</v>
      </c>
    </row>
    <row r="624" spans="1:2" customFormat="false">
      <c r="A624" s="3">
        <v>23</v>
      </c>
      <c r="B624" s="331" t="s">
        <v>898</v>
      </c>
    </row>
    <row r="625" spans="1:2" customFormat="false">
      <c r="A625" s="3">
        <v>24</v>
      </c>
      <c r="B625" s="331" t="s">
        <v>899</v>
      </c>
    </row>
    <row r="626" spans="1:4" customFormat="false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1" customFormat="false">
      <c r="A635" s="3" t="s">
        <v>218</v>
      </c>
    </row>
    <row r="636" spans="1:1" customFormat="false">
      <c r="A636" s="3" t="s">
        <v>134</v>
      </c>
    </row>
    <row r="637" spans="1:1" customFormat="false">
      <c r="A637" s="3" t="s">
        <v>135</v>
      </c>
    </row>
    <row r="638" spans="1:2" customFormat="false">
      <c r="A638" s="3" t="s">
        <v>189</v>
      </c>
      <c r="B638" s="6"/>
    </row>
    <row r="639" spans="1:2" customFormat="false">
      <c r="A639" s="3" t="s">
        <v>190</v>
      </c>
      <c r="B639" s="6"/>
    </row>
    <row r="640" spans="1:2" customFormat="false">
      <c r="A640" s="3" t="s">
        <v>85</v>
      </c>
      <c r="B640" s="7" t="s">
        <v>136</v>
      </c>
    </row>
    <row r="641" spans="1:4" customFormat="false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2" customFormat="false">
      <c r="A642" s="3">
        <v>1</v>
      </c>
      <c r="B642" s="331" t="s">
        <v>900</v>
      </c>
    </row>
    <row r="643" spans="1:2" customFormat="false">
      <c r="A643" s="3">
        <v>2</v>
      </c>
      <c r="B643" s="331" t="s">
        <v>901</v>
      </c>
    </row>
    <row r="644" spans="1:2" customFormat="false">
      <c r="A644" s="3">
        <v>3</v>
      </c>
      <c r="B644" s="331" t="s">
        <v>902</v>
      </c>
    </row>
    <row r="645" spans="1:2" customFormat="false">
      <c r="A645" s="3">
        <v>4</v>
      </c>
      <c r="B645" s="331" t="s">
        <v>903</v>
      </c>
    </row>
    <row r="646" spans="1:2" customFormat="false">
      <c r="A646" s="3">
        <v>5</v>
      </c>
      <c r="B646" s="331" t="s">
        <v>904</v>
      </c>
    </row>
    <row r="647" spans="1:2" customFormat="false">
      <c r="A647" s="3">
        <v>6</v>
      </c>
      <c r="B647" s="331" t="s">
        <v>905</v>
      </c>
    </row>
    <row r="648" spans="1:2" customFormat="false">
      <c r="A648" s="3">
        <v>7</v>
      </c>
      <c r="B648" s="331" t="s">
        <v>906</v>
      </c>
    </row>
    <row r="649" spans="1:2" customFormat="false">
      <c r="A649" s="3">
        <v>8</v>
      </c>
      <c r="B649" s="331" t="s">
        <v>907</v>
      </c>
    </row>
    <row r="650" spans="1:2" customFormat="false">
      <c r="A650" s="3">
        <v>9</v>
      </c>
      <c r="B650" s="331" t="s">
        <v>908</v>
      </c>
    </row>
    <row r="651" spans="1:2" customFormat="false">
      <c r="A651" s="3">
        <v>10</v>
      </c>
      <c r="B651" s="331" t="s">
        <v>909</v>
      </c>
    </row>
    <row r="652" spans="1:2" customFormat="false">
      <c r="A652" s="3">
        <v>11</v>
      </c>
      <c r="B652" s="331" t="s">
        <v>910</v>
      </c>
    </row>
    <row r="653" spans="1:2" customFormat="false">
      <c r="A653" s="3">
        <v>12</v>
      </c>
      <c r="B653" s="331" t="s">
        <v>911</v>
      </c>
    </row>
    <row r="654" spans="1:2" customFormat="false">
      <c r="A654" s="3">
        <v>13</v>
      </c>
      <c r="B654" s="331" t="s">
        <v>912</v>
      </c>
    </row>
    <row r="655" spans="1:2" customFormat="false">
      <c r="A655" s="3">
        <v>14</v>
      </c>
      <c r="B655" s="331" t="s">
        <v>913</v>
      </c>
    </row>
    <row r="656" spans="1:2" customFormat="false">
      <c r="A656" s="3">
        <v>15</v>
      </c>
      <c r="B656" s="331" t="s">
        <v>914</v>
      </c>
    </row>
    <row r="657" spans="1:2" customFormat="false">
      <c r="A657" s="3">
        <v>16</v>
      </c>
      <c r="B657" s="331" t="s">
        <v>915</v>
      </c>
    </row>
    <row r="658" spans="1:2" customFormat="false">
      <c r="A658" s="3">
        <v>17</v>
      </c>
      <c r="B658" s="331" t="s">
        <v>916</v>
      </c>
    </row>
    <row r="659" spans="1:2" customFormat="false">
      <c r="A659" s="3">
        <v>18</v>
      </c>
      <c r="B659" s="331" t="s">
        <v>917</v>
      </c>
    </row>
    <row r="660" spans="1:2" customFormat="false">
      <c r="A660" s="3">
        <v>19</v>
      </c>
      <c r="B660" s="331" t="s">
        <v>918</v>
      </c>
    </row>
    <row r="661" spans="1:2" customFormat="false">
      <c r="A661" s="3">
        <v>20</v>
      </c>
      <c r="B661" s="331" t="s">
        <v>919</v>
      </c>
    </row>
    <row r="662" spans="1:2" customFormat="false">
      <c r="A662" s="3">
        <v>21</v>
      </c>
      <c r="B662" s="331" t="s">
        <v>920</v>
      </c>
    </row>
    <row r="663" spans="1:2" customFormat="false">
      <c r="A663" s="3">
        <v>22</v>
      </c>
      <c r="B663" s="331" t="s">
        <v>921</v>
      </c>
    </row>
    <row r="664" spans="1:2" customFormat="false">
      <c r="A664" s="3">
        <v>23</v>
      </c>
      <c r="B664" s="331" t="s">
        <v>922</v>
      </c>
    </row>
    <row r="665" spans="1:2" customFormat="false">
      <c r="A665" s="3">
        <v>24</v>
      </c>
      <c r="B665" s="331" t="s">
        <v>923</v>
      </c>
    </row>
    <row r="666" spans="1:4" customFormat="false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1" customFormat="false">
      <c r="A675" s="3" t="s">
        <v>218</v>
      </c>
    </row>
    <row r="676" spans="1:1" customFormat="false">
      <c r="A676" s="3" t="s">
        <v>137</v>
      </c>
    </row>
    <row r="677" spans="1:1" customFormat="false">
      <c r="A677" s="3" t="s">
        <v>135</v>
      </c>
    </row>
    <row r="678" spans="1:2" customFormat="false">
      <c r="A678" s="3" t="s">
        <v>189</v>
      </c>
      <c r="B678" s="6"/>
    </row>
    <row r="679" spans="1:2" customFormat="false">
      <c r="A679" s="3" t="s">
        <v>190</v>
      </c>
      <c r="B679" s="6"/>
    </row>
    <row r="680" spans="1:2" customFormat="false">
      <c r="A680" s="3" t="s">
        <v>85</v>
      </c>
      <c r="B680" s="7" t="s">
        <v>136</v>
      </c>
    </row>
    <row r="681" spans="1:4" customFormat="false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2" customFormat="false">
      <c r="A682" s="3">
        <v>1</v>
      </c>
      <c r="B682" s="331" t="s">
        <v>924</v>
      </c>
    </row>
    <row r="683" spans="1:2" customFormat="false">
      <c r="A683" s="3">
        <v>2</v>
      </c>
      <c r="B683" s="331" t="s">
        <v>925</v>
      </c>
    </row>
    <row r="684" spans="1:2" customFormat="false">
      <c r="A684" s="3">
        <v>3</v>
      </c>
      <c r="B684" s="331" t="s">
        <v>926</v>
      </c>
    </row>
    <row r="685" spans="1:2" customFormat="false">
      <c r="A685" s="3">
        <v>4</v>
      </c>
      <c r="B685" s="331" t="s">
        <v>927</v>
      </c>
    </row>
    <row r="686" spans="1:2" customFormat="false">
      <c r="A686" s="3">
        <v>5</v>
      </c>
      <c r="B686" s="331" t="s">
        <v>928</v>
      </c>
    </row>
    <row r="687" spans="1:2" customFormat="false">
      <c r="A687" s="3">
        <v>6</v>
      </c>
      <c r="B687" s="331" t="s">
        <v>929</v>
      </c>
    </row>
    <row r="688" spans="1:2" customFormat="false">
      <c r="A688" s="3">
        <v>7</v>
      </c>
      <c r="B688" s="331" t="s">
        <v>930</v>
      </c>
    </row>
    <row r="689" spans="1:2" customFormat="false">
      <c r="A689" s="3">
        <v>8</v>
      </c>
      <c r="B689" s="331" t="s">
        <v>931</v>
      </c>
    </row>
    <row r="690" spans="1:2" customFormat="false">
      <c r="A690" s="3">
        <v>9</v>
      </c>
      <c r="B690" s="331" t="s">
        <v>932</v>
      </c>
    </row>
    <row r="691" spans="1:2" customFormat="false">
      <c r="A691" s="3">
        <v>10</v>
      </c>
      <c r="B691" s="331" t="s">
        <v>933</v>
      </c>
    </row>
    <row r="692" spans="1:2" customFormat="false">
      <c r="A692" s="3">
        <v>11</v>
      </c>
      <c r="B692" s="331" t="s">
        <v>934</v>
      </c>
    </row>
    <row r="693" spans="1:2" customFormat="false">
      <c r="A693" s="3">
        <v>12</v>
      </c>
      <c r="B693" s="331" t="s">
        <v>935</v>
      </c>
    </row>
    <row r="694" spans="1:2" customFormat="false">
      <c r="A694" s="3">
        <v>13</v>
      </c>
      <c r="B694" s="331" t="s">
        <v>936</v>
      </c>
    </row>
    <row r="695" spans="1:2" customFormat="false">
      <c r="A695" s="3">
        <v>14</v>
      </c>
      <c r="B695" s="331" t="s">
        <v>937</v>
      </c>
    </row>
    <row r="696" spans="1:2" customFormat="false">
      <c r="A696" s="3">
        <v>15</v>
      </c>
      <c r="B696" s="331" t="s">
        <v>938</v>
      </c>
    </row>
    <row r="697" spans="1:2" customFormat="false">
      <c r="A697" s="3">
        <v>16</v>
      </c>
      <c r="B697" s="331" t="s">
        <v>939</v>
      </c>
    </row>
    <row r="698" spans="1:2" customFormat="false">
      <c r="A698" s="3">
        <v>17</v>
      </c>
      <c r="B698" s="331" t="s">
        <v>940</v>
      </c>
    </row>
    <row r="699" spans="1:2" customFormat="false">
      <c r="A699" s="3">
        <v>18</v>
      </c>
      <c r="B699" s="331" t="s">
        <v>941</v>
      </c>
    </row>
    <row r="700" spans="1:2" customFormat="false">
      <c r="A700" s="3">
        <v>19</v>
      </c>
      <c r="B700" s="331" t="s">
        <v>942</v>
      </c>
    </row>
    <row r="701" spans="1:2" customFormat="false">
      <c r="A701" s="3">
        <v>20</v>
      </c>
      <c r="B701" s="331" t="s">
        <v>943</v>
      </c>
    </row>
    <row r="702" spans="1:2" customFormat="false">
      <c r="A702" s="3">
        <v>21</v>
      </c>
      <c r="B702" s="331" t="s">
        <v>944</v>
      </c>
    </row>
    <row r="703" spans="1:2" customFormat="false">
      <c r="A703" s="3">
        <v>22</v>
      </c>
      <c r="B703" s="331" t="s">
        <v>945</v>
      </c>
    </row>
    <row r="704" spans="1:2" customFormat="false">
      <c r="A704" s="3">
        <v>23</v>
      </c>
      <c r="B704" s="331" t="s">
        <v>946</v>
      </c>
    </row>
    <row r="705" spans="1:2" customFormat="false">
      <c r="A705" s="3">
        <v>24</v>
      </c>
      <c r="B705" s="331" t="s">
        <v>947</v>
      </c>
    </row>
    <row r="706" spans="1:4" customFormat="false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1" customFormat="false">
      <c r="A715" s="3" t="s">
        <v>138</v>
      </c>
    </row>
    <row r="716" spans="1:1" customFormat="false">
      <c r="A716" s="3" t="s">
        <v>139</v>
      </c>
    </row>
    <row r="717" spans="1:1" customFormat="false">
      <c r="A717" s="3" t="s">
        <v>140</v>
      </c>
    </row>
    <row r="718" spans="1:1" customFormat="false">
      <c r="A718" s="3" t="s">
        <v>83</v>
      </c>
    </row>
    <row r="719" spans="1:2" customFormat="false">
      <c r="A719" s="3" t="s">
        <v>189</v>
      </c>
      <c r="B719" s="6"/>
    </row>
    <row r="720" spans="1:2" customFormat="false">
      <c r="A720" s="3" t="s">
        <v>190</v>
      </c>
      <c r="B720" s="6"/>
    </row>
    <row r="721" spans="1:2" customFormat="false">
      <c r="A721" s="3" t="s">
        <v>141</v>
      </c>
      <c r="B721" s="7" t="s">
        <v>142</v>
      </c>
    </row>
    <row r="722" spans="1:4" customFormat="false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2" customFormat="false">
      <c r="A723" s="3">
        <v>-50</v>
      </c>
      <c r="B723" s="331" t="s">
        <v>948</v>
      </c>
    </row>
    <row r="724" spans="1:2" customFormat="false">
      <c r="A724" s="3">
        <v>-49</v>
      </c>
      <c r="B724" s="331" t="s">
        <v>949</v>
      </c>
    </row>
    <row r="725" spans="1:2" customFormat="false">
      <c r="A725" s="3">
        <v>-48</v>
      </c>
      <c r="B725" s="331" t="s">
        <v>950</v>
      </c>
    </row>
    <row r="726" spans="1:2" customFormat="false">
      <c r="A726" s="3">
        <v>-47</v>
      </c>
      <c r="B726" s="331" t="s">
        <v>951</v>
      </c>
    </row>
    <row r="727" spans="1:2" customFormat="false">
      <c r="A727" s="3">
        <v>-46</v>
      </c>
      <c r="B727" s="331" t="s">
        <v>952</v>
      </c>
    </row>
    <row r="728" spans="1:2" customFormat="false">
      <c r="A728" s="3">
        <v>-45</v>
      </c>
      <c r="B728" s="331" t="s">
        <v>953</v>
      </c>
    </row>
    <row r="729" spans="1:2" customFormat="false">
      <c r="A729" s="3">
        <v>-44</v>
      </c>
      <c r="B729" s="331" t="s">
        <v>954</v>
      </c>
    </row>
    <row r="730" spans="1:2" customFormat="false">
      <c r="A730" s="3">
        <v>-43</v>
      </c>
      <c r="B730" s="331" t="s">
        <v>955</v>
      </c>
    </row>
    <row r="731" spans="1:2" customFormat="false">
      <c r="A731" s="3">
        <v>-42</v>
      </c>
      <c r="B731" s="331" t="s">
        <v>956</v>
      </c>
    </row>
    <row r="732" spans="1:2" customFormat="false">
      <c r="A732" s="3">
        <v>-41</v>
      </c>
      <c r="B732" s="331" t="s">
        <v>957</v>
      </c>
    </row>
    <row r="733" spans="1:2" customFormat="false">
      <c r="A733" s="3">
        <v>-40</v>
      </c>
      <c r="B733" s="331" t="s">
        <v>958</v>
      </c>
    </row>
    <row r="734" spans="1:2" customFormat="false">
      <c r="A734" s="3">
        <v>-39</v>
      </c>
      <c r="B734" s="331" t="s">
        <v>959</v>
      </c>
    </row>
    <row r="735" spans="1:2" customFormat="false">
      <c r="A735" s="3">
        <v>-38</v>
      </c>
      <c r="B735" s="331" t="s">
        <v>960</v>
      </c>
    </row>
    <row r="736" spans="1:2" customFormat="false">
      <c r="A736" s="3">
        <v>-37</v>
      </c>
      <c r="B736" s="331" t="s">
        <v>961</v>
      </c>
    </row>
    <row r="737" spans="1:2" customFormat="false">
      <c r="A737" s="3">
        <v>-36</v>
      </c>
      <c r="B737" s="331" t="s">
        <v>962</v>
      </c>
    </row>
    <row r="738" spans="1:2" customFormat="false">
      <c r="A738" s="3">
        <v>-35</v>
      </c>
      <c r="B738" s="331" t="s">
        <v>963</v>
      </c>
    </row>
    <row r="739" spans="1:2" customFormat="false">
      <c r="A739" s="3">
        <v>-34</v>
      </c>
      <c r="B739" s="331" t="s">
        <v>964</v>
      </c>
    </row>
    <row r="740" spans="1:2" customFormat="false">
      <c r="A740" s="3">
        <v>-33</v>
      </c>
      <c r="B740" s="331" t="s">
        <v>965</v>
      </c>
    </row>
    <row r="741" spans="1:2" customFormat="false">
      <c r="A741" s="3">
        <v>-32</v>
      </c>
      <c r="B741" s="331" t="s">
        <v>966</v>
      </c>
    </row>
    <row r="742" spans="1:2" customFormat="false">
      <c r="A742" s="3">
        <v>-31</v>
      </c>
      <c r="B742" s="331" t="s">
        <v>967</v>
      </c>
    </row>
    <row r="743" spans="1:2" customFormat="false">
      <c r="A743" s="3">
        <v>-30</v>
      </c>
      <c r="B743" s="331" t="s">
        <v>968</v>
      </c>
    </row>
    <row r="744" spans="1:2" customFormat="false">
      <c r="A744" s="3">
        <v>-29</v>
      </c>
      <c r="B744" s="331" t="s">
        <v>969</v>
      </c>
    </row>
    <row r="745" spans="1:2" customFormat="false">
      <c r="A745" s="3">
        <v>-28</v>
      </c>
      <c r="B745" s="331" t="s">
        <v>970</v>
      </c>
    </row>
    <row r="746" spans="1:2" customFormat="false">
      <c r="A746" s="3">
        <v>-27</v>
      </c>
      <c r="B746" s="331" t="s">
        <v>971</v>
      </c>
    </row>
    <row r="747" spans="1:2" customFormat="false">
      <c r="A747" s="3">
        <v>-26</v>
      </c>
      <c r="B747" s="331" t="s">
        <v>972</v>
      </c>
    </row>
    <row r="748" spans="1:2" customFormat="false">
      <c r="A748" s="3">
        <v>-25</v>
      </c>
      <c r="B748" s="331" t="s">
        <v>973</v>
      </c>
    </row>
    <row r="749" spans="1:2" customFormat="false">
      <c r="A749" s="3">
        <v>-24</v>
      </c>
      <c r="B749" s="331" t="s">
        <v>974</v>
      </c>
    </row>
    <row r="750" spans="1:2" customFormat="false">
      <c r="A750" s="3">
        <v>-23</v>
      </c>
      <c r="B750" s="331" t="s">
        <v>975</v>
      </c>
    </row>
    <row r="751" spans="1:2" customFormat="false">
      <c r="A751" s="3">
        <v>-22</v>
      </c>
      <c r="B751" s="331" t="s">
        <v>976</v>
      </c>
    </row>
    <row r="752" spans="1:2" customFormat="false">
      <c r="A752" s="3">
        <v>-21</v>
      </c>
      <c r="B752" s="331" t="s">
        <v>977</v>
      </c>
    </row>
    <row r="753" spans="1:2" customFormat="false">
      <c r="A753" s="3">
        <v>-20</v>
      </c>
      <c r="B753" s="331" t="s">
        <v>978</v>
      </c>
    </row>
    <row r="754" spans="1:2" customFormat="false">
      <c r="A754" s="3">
        <v>-19</v>
      </c>
      <c r="B754" s="331" t="s">
        <v>979</v>
      </c>
    </row>
    <row r="755" spans="1:2" customFormat="false">
      <c r="A755" s="3">
        <v>-18</v>
      </c>
      <c r="B755" s="331" t="s">
        <v>980</v>
      </c>
    </row>
    <row r="756" spans="1:2" customFormat="false">
      <c r="A756" s="3">
        <v>-17</v>
      </c>
      <c r="B756" s="331" t="s">
        <v>981</v>
      </c>
    </row>
    <row r="757" spans="1:2" customFormat="false">
      <c r="A757" s="3">
        <v>-16</v>
      </c>
      <c r="B757" s="331" t="s">
        <v>982</v>
      </c>
    </row>
    <row r="758" spans="1:2" customFormat="false">
      <c r="A758" s="3">
        <v>-15</v>
      </c>
      <c r="B758" s="331" t="s">
        <v>983</v>
      </c>
    </row>
    <row r="759" spans="1:2" customFormat="false">
      <c r="A759" s="3">
        <v>-14</v>
      </c>
      <c r="B759" s="331" t="s">
        <v>984</v>
      </c>
    </row>
    <row r="760" spans="1:2" customFormat="false">
      <c r="A760" s="3">
        <v>-13</v>
      </c>
      <c r="B760" s="331" t="s">
        <v>985</v>
      </c>
    </row>
    <row r="761" spans="1:2" customFormat="false">
      <c r="A761" s="3">
        <v>-12</v>
      </c>
      <c r="B761" s="331" t="s">
        <v>986</v>
      </c>
    </row>
    <row r="762" spans="1:2" customFormat="false">
      <c r="A762" s="3">
        <v>-11</v>
      </c>
      <c r="B762" s="331" t="s">
        <v>987</v>
      </c>
    </row>
    <row r="763" spans="1:2" customFormat="false">
      <c r="A763" s="3">
        <v>-10</v>
      </c>
      <c r="B763" s="331" t="s">
        <v>988</v>
      </c>
    </row>
    <row r="764" spans="1:2" customFormat="false">
      <c r="A764" s="3">
        <v>-9</v>
      </c>
      <c r="B764" s="331" t="s">
        <v>989</v>
      </c>
    </row>
    <row r="765" spans="1:2" customFormat="false">
      <c r="A765" s="3">
        <v>-8</v>
      </c>
      <c r="B765" s="331" t="s">
        <v>990</v>
      </c>
    </row>
    <row r="766" spans="1:2" customFormat="false">
      <c r="A766" s="3">
        <v>-7</v>
      </c>
      <c r="B766" s="331" t="s">
        <v>991</v>
      </c>
    </row>
    <row r="767" spans="1:2" customFormat="false">
      <c r="A767" s="3">
        <v>-6</v>
      </c>
      <c r="B767" s="331" t="s">
        <v>992</v>
      </c>
    </row>
    <row r="768" spans="1:2" customFormat="false">
      <c r="A768" s="3">
        <v>-5</v>
      </c>
      <c r="B768" s="331" t="s">
        <v>993</v>
      </c>
    </row>
    <row r="769" spans="1:2" customFormat="false">
      <c r="A769" s="3">
        <v>-4</v>
      </c>
      <c r="B769" s="331" t="s">
        <v>994</v>
      </c>
    </row>
    <row r="770" spans="1:2" customFormat="false">
      <c r="A770" s="3">
        <v>-3</v>
      </c>
      <c r="B770" s="331" t="s">
        <v>995</v>
      </c>
    </row>
    <row r="771" spans="1:2" customFormat="false">
      <c r="A771" s="3">
        <v>-2</v>
      </c>
      <c r="B771" s="331" t="s">
        <v>996</v>
      </c>
    </row>
    <row r="772" spans="1:2" customFormat="false">
      <c r="A772" s="3">
        <v>-1</v>
      </c>
      <c r="B772" s="331" t="s">
        <v>997</v>
      </c>
    </row>
    <row r="773" spans="1:2" customFormat="false">
      <c r="A773" s="3">
        <v>0</v>
      </c>
      <c r="B773" s="331" t="s">
        <v>998</v>
      </c>
    </row>
    <row r="774" spans="1:2" customFormat="false">
      <c r="A774" s="3">
        <v>1</v>
      </c>
      <c r="B774" s="331" t="s">
        <v>999</v>
      </c>
    </row>
    <row r="775" spans="1:2" customFormat="false">
      <c r="A775" s="3">
        <v>2</v>
      </c>
      <c r="B775" s="331" t="s">
        <v>1000</v>
      </c>
    </row>
    <row r="776" spans="1:2" customFormat="false">
      <c r="A776" s="3">
        <v>3</v>
      </c>
      <c r="B776" s="331" t="s">
        <v>1001</v>
      </c>
    </row>
    <row r="777" spans="1:2" customFormat="false">
      <c r="A777" s="3">
        <v>4</v>
      </c>
      <c r="B777" s="331" t="s">
        <v>1002</v>
      </c>
    </row>
    <row r="778" spans="1:2" customFormat="false">
      <c r="A778" s="3">
        <v>5</v>
      </c>
      <c r="B778" s="331" t="s">
        <v>1003</v>
      </c>
    </row>
    <row r="779" spans="1:2" customFormat="false">
      <c r="A779" s="3">
        <v>6</v>
      </c>
      <c r="B779" s="331" t="s">
        <v>1004</v>
      </c>
    </row>
    <row r="780" spans="1:2" customFormat="false">
      <c r="A780" s="3">
        <v>7</v>
      </c>
      <c r="B780" s="331" t="s">
        <v>1005</v>
      </c>
    </row>
    <row r="781" spans="1:2" customFormat="false">
      <c r="A781" s="3">
        <v>8</v>
      </c>
      <c r="B781" s="331" t="s">
        <v>1006</v>
      </c>
    </row>
    <row r="782" spans="1:2" customFormat="false">
      <c r="A782" s="3">
        <v>9</v>
      </c>
      <c r="B782" s="331" t="s">
        <v>1007</v>
      </c>
    </row>
    <row r="783" spans="1:2" customFormat="false">
      <c r="A783" s="3">
        <v>10</v>
      </c>
      <c r="B783" s="331" t="s">
        <v>1008</v>
      </c>
    </row>
    <row r="784" spans="1:2" customFormat="false">
      <c r="A784" s="3">
        <v>11</v>
      </c>
      <c r="B784" s="331" t="s">
        <v>1009</v>
      </c>
    </row>
    <row r="785" spans="1:2" customFormat="false">
      <c r="A785" s="3">
        <v>12</v>
      </c>
      <c r="B785" s="331" t="s">
        <v>1010</v>
      </c>
    </row>
    <row r="786" spans="1:2" customFormat="false">
      <c r="A786" s="3">
        <v>13</v>
      </c>
      <c r="B786" s="331" t="s">
        <v>1011</v>
      </c>
    </row>
    <row r="787" spans="1:2" customFormat="false">
      <c r="A787" s="3">
        <v>14</v>
      </c>
      <c r="B787" s="331" t="s">
        <v>1012</v>
      </c>
    </row>
    <row r="788" spans="1:2" customFormat="false">
      <c r="A788" s="3">
        <v>15</v>
      </c>
      <c r="B788" s="331" t="s">
        <v>1013</v>
      </c>
    </row>
    <row r="789" spans="1:2" customFormat="false">
      <c r="A789" s="3">
        <v>16</v>
      </c>
      <c r="B789" s="331" t="s">
        <v>1014</v>
      </c>
    </row>
    <row r="790" spans="1:2" customFormat="false">
      <c r="A790" s="3">
        <v>17</v>
      </c>
      <c r="B790" s="331" t="s">
        <v>1015</v>
      </c>
    </row>
    <row r="791" spans="1:2" customFormat="false">
      <c r="A791" s="3">
        <v>18</v>
      </c>
      <c r="B791" s="331" t="s">
        <v>1016</v>
      </c>
    </row>
    <row r="792" spans="1:2" customFormat="false">
      <c r="A792" s="3">
        <v>19</v>
      </c>
      <c r="B792" s="331" t="s">
        <v>1017</v>
      </c>
    </row>
    <row r="793" spans="1:2" customFormat="false">
      <c r="A793" s="3">
        <v>20</v>
      </c>
      <c r="B793" s="331" t="s">
        <v>1018</v>
      </c>
    </row>
    <row r="794" spans="1:2" customFormat="false">
      <c r="A794" s="3">
        <v>21</v>
      </c>
      <c r="B794" s="331" t="s">
        <v>1019</v>
      </c>
    </row>
    <row r="795" spans="1:2" customFormat="false">
      <c r="A795" s="3">
        <v>22</v>
      </c>
      <c r="B795" s="331" t="s">
        <v>1020</v>
      </c>
    </row>
    <row r="796" spans="1:2" customFormat="false">
      <c r="A796" s="3">
        <v>23</v>
      </c>
      <c r="B796" s="331" t="s">
        <v>1021</v>
      </c>
    </row>
    <row r="797" spans="1:2" customFormat="false">
      <c r="A797" s="3">
        <v>24</v>
      </c>
      <c r="B797" s="331" t="s">
        <v>1022</v>
      </c>
    </row>
    <row r="798" spans="1:2" customFormat="false">
      <c r="A798" s="3">
        <v>25</v>
      </c>
      <c r="B798" s="331" t="s">
        <v>1023</v>
      </c>
    </row>
    <row r="799" spans="1:2" customFormat="false">
      <c r="A799" s="3">
        <v>26</v>
      </c>
      <c r="B799" s="331" t="s">
        <v>1024</v>
      </c>
    </row>
    <row r="800" spans="1:2" customFormat="false">
      <c r="A800" s="3">
        <v>27</v>
      </c>
      <c r="B800" s="331" t="s">
        <v>1025</v>
      </c>
    </row>
    <row r="801" spans="1:2" customFormat="false">
      <c r="A801" s="3">
        <v>28</v>
      </c>
      <c r="B801" s="331" t="s">
        <v>1026</v>
      </c>
    </row>
    <row r="802" spans="1:2" customFormat="false">
      <c r="A802" s="3">
        <v>29</v>
      </c>
      <c r="B802" s="331" t="s">
        <v>1027</v>
      </c>
    </row>
    <row r="803" spans="1:2" customFormat="false">
      <c r="A803" s="3">
        <v>30</v>
      </c>
      <c r="B803" s="331" t="s">
        <v>1028</v>
      </c>
    </row>
    <row r="804" spans="1:2" customFormat="false">
      <c r="A804" s="3">
        <v>31</v>
      </c>
      <c r="B804" s="331" t="s">
        <v>1029</v>
      </c>
    </row>
    <row r="805" spans="1:2" customFormat="false">
      <c r="A805" s="3">
        <v>32</v>
      </c>
      <c r="B805" s="331" t="s">
        <v>1030</v>
      </c>
    </row>
    <row r="806" spans="1:2" customFormat="false">
      <c r="A806" s="3">
        <v>33</v>
      </c>
      <c r="B806" s="331" t="s">
        <v>1031</v>
      </c>
    </row>
    <row r="807" spans="1:2" customFormat="false">
      <c r="A807" s="3">
        <v>34</v>
      </c>
      <c r="B807" s="331" t="s">
        <v>1032</v>
      </c>
    </row>
    <row r="808" spans="1:2" customFormat="false">
      <c r="A808" s="3">
        <v>35</v>
      </c>
      <c r="B808" s="331" t="s">
        <v>1033</v>
      </c>
    </row>
    <row r="809" spans="1:2" customFormat="false">
      <c r="A809" s="3">
        <v>36</v>
      </c>
      <c r="B809" s="331" t="s">
        <v>1034</v>
      </c>
    </row>
    <row r="810" spans="1:2" customFormat="false">
      <c r="A810" s="3">
        <v>37</v>
      </c>
      <c r="B810" s="331" t="s">
        <v>1035</v>
      </c>
    </row>
    <row r="811" spans="1:2" customFormat="false">
      <c r="A811" s="3">
        <v>38</v>
      </c>
      <c r="B811" s="331" t="s">
        <v>1036</v>
      </c>
    </row>
    <row r="812" spans="1:2" customFormat="false">
      <c r="A812" s="3">
        <v>39</v>
      </c>
      <c r="B812" s="331" t="s">
        <v>1037</v>
      </c>
    </row>
    <row r="813" spans="1:2" customFormat="false">
      <c r="A813" s="3">
        <v>40</v>
      </c>
      <c r="B813" s="331" t="s">
        <v>1038</v>
      </c>
    </row>
    <row r="814" spans="1:2" customFormat="false">
      <c r="A814" s="3">
        <v>41</v>
      </c>
      <c r="B814" s="331" t="s">
        <v>1039</v>
      </c>
    </row>
    <row r="815" spans="1:2" customFormat="false">
      <c r="A815" s="3">
        <v>42</v>
      </c>
      <c r="B815" s="331" t="s">
        <v>1040</v>
      </c>
    </row>
    <row r="816" spans="1:2" customFormat="false">
      <c r="A816" s="3">
        <v>43</v>
      </c>
      <c r="B816" s="331" t="s">
        <v>1041</v>
      </c>
    </row>
    <row r="817" spans="1:2" customFormat="false">
      <c r="A817" s="3">
        <v>44</v>
      </c>
      <c r="B817" s="331" t="s">
        <v>1042</v>
      </c>
    </row>
    <row r="818" spans="1:2" customFormat="false">
      <c r="A818" s="3">
        <v>45</v>
      </c>
      <c r="B818" s="331" t="s">
        <v>1043</v>
      </c>
    </row>
    <row r="819" spans="1:2" customFormat="false">
      <c r="A819" s="3">
        <v>46</v>
      </c>
      <c r="B819" s="331" t="s">
        <v>1044</v>
      </c>
    </row>
    <row r="820" spans="1:2" customFormat="false">
      <c r="A820" s="3">
        <v>47</v>
      </c>
      <c r="B820" s="331" t="s">
        <v>1045</v>
      </c>
    </row>
    <row r="821" spans="1:2" customFormat="false">
      <c r="A821" s="3">
        <v>48</v>
      </c>
      <c r="B821" s="331" t="s">
        <v>1046</v>
      </c>
    </row>
    <row r="822" spans="1:2" customFormat="false">
      <c r="A822" s="3">
        <v>49</v>
      </c>
      <c r="B822" s="331" t="s">
        <v>1047</v>
      </c>
    </row>
    <row r="823" spans="1:2" customFormat="false">
      <c r="A823" s="3">
        <v>50</v>
      </c>
      <c r="B823" s="331" t="s">
        <v>1048</v>
      </c>
    </row>
    <row r="824" spans="1:2" customFormat="false">
      <c r="A824" s="3">
        <v>51</v>
      </c>
      <c r="B824" s="331" t="s">
        <v>1049</v>
      </c>
    </row>
    <row r="825" spans="1:2" customFormat="false">
      <c r="A825" s="3">
        <v>52</v>
      </c>
      <c r="B825" s="331" t="s">
        <v>1050</v>
      </c>
    </row>
    <row r="826" spans="1:2" customFormat="false">
      <c r="A826" s="3">
        <v>53</v>
      </c>
      <c r="B826" s="331" t="s">
        <v>1051</v>
      </c>
    </row>
    <row r="827" spans="1:2" customFormat="false">
      <c r="A827" s="3">
        <v>54</v>
      </c>
      <c r="B827" s="331" t="s">
        <v>1052</v>
      </c>
    </row>
    <row r="828" spans="1:2" customFormat="false">
      <c r="A828" s="3">
        <v>55</v>
      </c>
      <c r="B828" s="331" t="s">
        <v>1053</v>
      </c>
    </row>
    <row r="829" spans="1:2" customFormat="false">
      <c r="A829" s="3">
        <v>56</v>
      </c>
      <c r="B829" s="331" t="s">
        <v>1054</v>
      </c>
    </row>
    <row r="830" spans="1:2" customFormat="false">
      <c r="A830" s="3">
        <v>57</v>
      </c>
      <c r="B830" s="331" t="s">
        <v>1055</v>
      </c>
    </row>
    <row r="831" spans="1:2" customFormat="false">
      <c r="A831" s="3">
        <v>58</v>
      </c>
      <c r="B831" s="331" t="s">
        <v>1056</v>
      </c>
    </row>
    <row r="832" spans="1:2" customFormat="false">
      <c r="A832" s="3">
        <v>59</v>
      </c>
      <c r="B832" s="331" t="s">
        <v>1057</v>
      </c>
    </row>
    <row r="833" spans="1:2" customFormat="false">
      <c r="A833" s="3">
        <v>60</v>
      </c>
      <c r="B833" s="331" t="s">
        <v>1058</v>
      </c>
    </row>
    <row r="834" spans="1:2" customFormat="false">
      <c r="A834" s="3">
        <v>61</v>
      </c>
      <c r="B834" s="331" t="s">
        <v>1059</v>
      </c>
    </row>
    <row r="835" spans="1:2" customFormat="false">
      <c r="A835" s="3">
        <v>62</v>
      </c>
      <c r="B835" s="331" t="s">
        <v>1060</v>
      </c>
    </row>
    <row r="836" spans="1:2" customFormat="false">
      <c r="A836" s="3">
        <v>63</v>
      </c>
      <c r="B836" s="331" t="s">
        <v>1061</v>
      </c>
    </row>
    <row r="837" spans="1:2" customFormat="false">
      <c r="A837" s="3">
        <v>64</v>
      </c>
      <c r="B837" s="331" t="s">
        <v>1062</v>
      </c>
    </row>
    <row r="838" spans="1:2" customFormat="false">
      <c r="A838" s="3">
        <v>65</v>
      </c>
      <c r="B838" s="331" t="s">
        <v>1063</v>
      </c>
    </row>
    <row r="839" spans="1:2" customFormat="false">
      <c r="A839" s="3">
        <v>66</v>
      </c>
      <c r="B839" s="331" t="s">
        <v>1064</v>
      </c>
    </row>
    <row r="840" spans="1:2" customFormat="false">
      <c r="A840" s="3">
        <v>67</v>
      </c>
      <c r="B840" s="331" t="s">
        <v>1065</v>
      </c>
    </row>
    <row r="841" spans="1:2" customFormat="false">
      <c r="A841" s="3">
        <v>68</v>
      </c>
      <c r="B841" s="331" t="s">
        <v>1066</v>
      </c>
    </row>
    <row r="842" spans="1:2" customFormat="false">
      <c r="A842" s="3">
        <v>69</v>
      </c>
      <c r="B842" s="331" t="s">
        <v>1067</v>
      </c>
    </row>
    <row r="843" spans="1:2" customFormat="false">
      <c r="A843" s="3">
        <v>70</v>
      </c>
      <c r="B843" s="331" t="s">
        <v>1068</v>
      </c>
    </row>
    <row r="844" spans="1:2" customFormat="false">
      <c r="A844" s="3">
        <v>71</v>
      </c>
      <c r="B844" s="331" t="s">
        <v>1069</v>
      </c>
    </row>
    <row r="845" spans="1:2" customFormat="false">
      <c r="A845" s="3">
        <v>72</v>
      </c>
      <c r="B845" s="331" t="s">
        <v>1070</v>
      </c>
    </row>
    <row r="846" spans="1:2" customFormat="false">
      <c r="A846" s="3">
        <v>73</v>
      </c>
      <c r="B846" s="331" t="s">
        <v>1071</v>
      </c>
    </row>
    <row r="847" spans="1:2" customFormat="false">
      <c r="A847" s="3">
        <v>74</v>
      </c>
      <c r="B847" s="331" t="s">
        <v>1072</v>
      </c>
    </row>
    <row r="848" spans="1:2" customFormat="false">
      <c r="A848" s="3">
        <v>75</v>
      </c>
      <c r="B848" s="331" t="s">
        <v>1073</v>
      </c>
    </row>
    <row r="849" spans="1:2" customFormat="false">
      <c r="A849" s="3">
        <v>76</v>
      </c>
      <c r="B849" s="331" t="s">
        <v>1074</v>
      </c>
    </row>
    <row r="850" spans="1:2" customFormat="false">
      <c r="A850" s="3">
        <v>77</v>
      </c>
      <c r="B850" s="331" t="s">
        <v>1075</v>
      </c>
    </row>
    <row r="851" spans="1:2" customFormat="false">
      <c r="A851" s="3">
        <v>78</v>
      </c>
      <c r="B851" s="331" t="s">
        <v>1076</v>
      </c>
    </row>
    <row r="852" spans="1:2" customFormat="false">
      <c r="A852" s="3">
        <v>79</v>
      </c>
      <c r="B852" s="331" t="s">
        <v>1077</v>
      </c>
    </row>
    <row r="853" spans="1:2" customFormat="false">
      <c r="A853" s="3">
        <v>80</v>
      </c>
      <c r="B853" s="331" t="s">
        <v>1078</v>
      </c>
    </row>
    <row r="854" spans="1:2" customFormat="false">
      <c r="A854" s="3">
        <v>81</v>
      </c>
      <c r="B854" s="331" t="s">
        <v>1079</v>
      </c>
    </row>
    <row r="855" spans="1:2" customFormat="false">
      <c r="A855" s="3">
        <v>82</v>
      </c>
      <c r="B855" s="331" t="s">
        <v>1080</v>
      </c>
    </row>
    <row r="856" spans="1:2" customFormat="false">
      <c r="A856" s="3">
        <v>83</v>
      </c>
      <c r="B856" s="331" t="s">
        <v>1081</v>
      </c>
    </row>
    <row r="857" spans="1:2" customFormat="false">
      <c r="A857" s="3">
        <v>84</v>
      </c>
      <c r="B857" s="331" t="s">
        <v>1082</v>
      </c>
    </row>
    <row r="858" spans="1:2" customFormat="false">
      <c r="A858" s="3">
        <v>85</v>
      </c>
      <c r="B858" s="331" t="s">
        <v>1083</v>
      </c>
    </row>
    <row r="859" spans="1:2" customFormat="false">
      <c r="A859" s="3">
        <v>86</v>
      </c>
      <c r="B859" s="331" t="s">
        <v>1084</v>
      </c>
    </row>
    <row r="860" spans="1:2" customFormat="false">
      <c r="A860" s="3">
        <v>87</v>
      </c>
      <c r="B860" s="331" t="s">
        <v>1085</v>
      </c>
    </row>
    <row r="861" spans="1:2" customFormat="false">
      <c r="A861" s="3">
        <v>88</v>
      </c>
      <c r="B861" s="331" t="s">
        <v>1086</v>
      </c>
    </row>
    <row r="862" spans="1:2" customFormat="false">
      <c r="A862" s="3">
        <v>89</v>
      </c>
      <c r="B862" s="331" t="s">
        <v>1087</v>
      </c>
    </row>
    <row r="863" spans="1:2" customFormat="false">
      <c r="A863" s="3">
        <v>90</v>
      </c>
      <c r="B863" s="331" t="s">
        <v>1088</v>
      </c>
    </row>
    <row r="864" spans="1:2" customFormat="false">
      <c r="A864" s="3">
        <v>91</v>
      </c>
      <c r="B864" s="331" t="s">
        <v>1089</v>
      </c>
    </row>
    <row r="865" spans="1:2" customFormat="false">
      <c r="A865" s="3">
        <v>92</v>
      </c>
      <c r="B865" s="331" t="s">
        <v>1090</v>
      </c>
    </row>
    <row r="866" spans="1:2" customFormat="false">
      <c r="A866" s="3">
        <v>93</v>
      </c>
      <c r="B866" s="331" t="s">
        <v>1091</v>
      </c>
    </row>
    <row r="867" spans="1:2" customFormat="false">
      <c r="A867" s="3">
        <v>94</v>
      </c>
      <c r="B867" s="331" t="s">
        <v>1092</v>
      </c>
    </row>
    <row r="868" spans="1:2" customFormat="false">
      <c r="A868" s="3">
        <v>95</v>
      </c>
      <c r="B868" s="331" t="s">
        <v>1093</v>
      </c>
    </row>
    <row r="869" spans="1:2" customFormat="false">
      <c r="A869" s="3">
        <v>96</v>
      </c>
      <c r="B869" s="331" t="s">
        <v>1094</v>
      </c>
    </row>
    <row r="870" spans="1:2" customFormat="false">
      <c r="A870" s="3">
        <v>97</v>
      </c>
      <c r="B870" s="331" t="s">
        <v>1095</v>
      </c>
    </row>
    <row r="871" spans="1:2" customFormat="false">
      <c r="A871" s="3">
        <v>98</v>
      </c>
      <c r="B871" s="331" t="s">
        <v>1096</v>
      </c>
    </row>
    <row r="872" spans="1:4" customFormat="false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 customFormat="false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 customFormat="false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 customFormat="false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 r:id="rId1"/>
  <headerFooter alignWithMargins="false"/>
</worksheet>
</file>

<file path=xl/worksheets/sheet20.xml><?xml version="1.0" encoding="utf-8"?>
<worksheet xmlns="http://schemas.openxmlformats.org/spreadsheetml/2006/main" xmlns:r="http://schemas.openxmlformats.org/officeDocument/2006/relationships">
  <sheetPr transitionEvaluation="1" codeName="Sheet78"/>
  <dimension ref="A3:F901"/>
  <sheetViews>
    <sheetView showGridLines="false" zoomScale="75" workbookViewId="0">
      <selection activeCell="D6" sqref="D6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9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9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18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1" customFormat="false" ht="15.75">
      <c r="A57" s="5" t="s">
        <v>18</v>
      </c>
    </row>
    <row r="58" spans="1:1" customFormat="false" ht="15.75">
      <c r="A58" s="5" t="s">
        <v>9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9</v>
      </c>
    </row>
    <row r="63" spans="1:2" customFormat="false">
      <c r="A63" s="3" t="s">
        <v>190</v>
      </c>
      <c r="B63" s="6" t="s">
        <v>18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4.8819999999999997</v>
      </c>
    </row>
    <row r="66" spans="1:2" customFormat="false">
      <c r="A66" s="3" t="s">
        <v>26</v>
      </c>
      <c r="B66" s="6">
        <v>4.9710000000000001</v>
      </c>
    </row>
    <row r="67" spans="1:2" customFormat="false">
      <c r="A67" s="3" t="s">
        <v>27</v>
      </c>
      <c r="B67" s="6">
        <v>5.5640000000000001</v>
      </c>
    </row>
    <row r="68" spans="1:2" customFormat="false">
      <c r="A68" s="3" t="s">
        <v>28</v>
      </c>
      <c r="B68" s="6">
        <v>6.0949999999999998</v>
      </c>
    </row>
    <row r="69" spans="1:2" customFormat="false">
      <c r="A69" s="3" t="s">
        <v>29</v>
      </c>
      <c r="B69" s="6">
        <v>3.0649999999999999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1.73</v>
      </c>
    </row>
    <row r="72" spans="1:2" customFormat="false">
      <c r="A72" s="3" t="s">
        <v>33</v>
      </c>
      <c r="B72" s="6">
        <v>2.0630000000000002</v>
      </c>
    </row>
    <row r="73" spans="1:2" customFormat="false">
      <c r="A73" s="3" t="s">
        <v>34</v>
      </c>
      <c r="B73" s="6">
        <v>4.2350000000000003</v>
      </c>
    </row>
    <row r="74" spans="1:2" customFormat="false">
      <c r="A74" s="3" t="s">
        <v>35</v>
      </c>
      <c r="B74" s="6">
        <v>5.1680000000000001</v>
      </c>
    </row>
    <row r="75" spans="1:2" customFormat="false">
      <c r="A75" s="3" t="s">
        <v>36</v>
      </c>
      <c r="B75" s="6">
        <v>1.179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2.9430000000000001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/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7.4219999999999997</v>
      </c>
    </row>
    <row r="83" spans="1:2" customFormat="false">
      <c r="A83" s="3" t="s">
        <v>45</v>
      </c>
      <c r="B83" s="6">
        <v>11.037000000000001</v>
      </c>
    </row>
    <row r="84" spans="1:2" customFormat="false">
      <c r="A84" s="3" t="s">
        <v>47</v>
      </c>
      <c r="B84" s="6">
        <v>6.194</v>
      </c>
    </row>
    <row r="85" spans="1:2" customFormat="false">
      <c r="A85" s="3" t="s">
        <v>48</v>
      </c>
      <c r="B85" s="6">
        <v>5.9740000000000002</v>
      </c>
    </row>
    <row r="86" spans="1:2" customFormat="false">
      <c r="A86" s="3" t="s">
        <v>49</v>
      </c>
      <c r="B86" s="6"/>
    </row>
    <row r="87" spans="1:2" customFormat="false">
      <c r="A87" s="3" t="s">
        <v>50</v>
      </c>
      <c r="B87" s="6"/>
    </row>
    <row r="88" spans="1:2" customFormat="false">
      <c r="A88" s="3" t="s">
        <v>51</v>
      </c>
      <c r="B88" s="6"/>
    </row>
    <row r="89" spans="1:2" customFormat="false">
      <c r="A89" s="3" t="s">
        <v>52</v>
      </c>
      <c r="B89" s="6"/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/>
    </row>
    <row r="92" spans="1:2" customFormat="false">
      <c r="A92" s="3" t="s">
        <v>55</v>
      </c>
      <c r="B92" s="6">
        <v>4.9669999999999996</v>
      </c>
    </row>
    <row r="93" spans="1:2" customFormat="false">
      <c r="A93" s="3" t="s">
        <v>56</v>
      </c>
      <c r="B93" s="6">
        <v>7.2869999999999999</v>
      </c>
    </row>
    <row r="94" spans="1:2" customFormat="false">
      <c r="A94" s="3" t="s">
        <v>57</v>
      </c>
      <c r="B94" s="6">
        <v>9.0190000000000001</v>
      </c>
    </row>
    <row r="95" spans="1:2" customFormat="false">
      <c r="A95" s="3" t="s">
        <v>58</v>
      </c>
      <c r="B95" s="6">
        <v>7.774</v>
      </c>
    </row>
    <row r="96" spans="1:2" customFormat="false">
      <c r="A96" s="3" t="s">
        <v>59</v>
      </c>
      <c r="B96" s="6">
        <v>6.6619999999999999</v>
      </c>
    </row>
    <row r="97" spans="1:2" customFormat="false">
      <c r="A97" s="3" t="s">
        <v>60</v>
      </c>
      <c r="B97" s="6"/>
    </row>
    <row r="98" spans="1:2" customFormat="false">
      <c r="A98" s="3" t="s">
        <v>61</v>
      </c>
      <c r="B98" s="6">
        <v>6.1609999999999996</v>
      </c>
    </row>
    <row r="99" spans="1:2" customFormat="false">
      <c r="A99" s="3" t="s">
        <v>62</v>
      </c>
      <c r="B99" s="6"/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9</v>
      </c>
    </row>
    <row r="102" spans="1:2" customFormat="false">
      <c r="A102" s="3" t="s">
        <v>190</v>
      </c>
      <c r="B102" s="6" t="s">
        <v>18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4.7640000000000002</v>
      </c>
    </row>
    <row r="106" spans="1:2" customFormat="false">
      <c r="A106" s="3" t="s">
        <v>27</v>
      </c>
      <c r="B106" s="6">
        <v>4.0110000000000001</v>
      </c>
    </row>
    <row r="107" spans="1:2" customFormat="false">
      <c r="A107" s="3" t="s">
        <v>28</v>
      </c>
      <c r="B107" s="6">
        <v>2.4889999999999999</v>
      </c>
    </row>
    <row r="108" spans="1:2" customFormat="false">
      <c r="A108" s="3" t="s">
        <v>29</v>
      </c>
      <c r="B108" s="6">
        <v>6.2469999999999999</v>
      </c>
    </row>
    <row r="109" spans="1:2" customFormat="false">
      <c r="A109" s="3" t="s">
        <v>31</v>
      </c>
      <c r="B109" s="6">
        <v>5.0880000000000001</v>
      </c>
    </row>
    <row r="110" spans="1:2" customFormat="false">
      <c r="A110" s="3" t="s">
        <v>32</v>
      </c>
      <c r="B110" s="6">
        <v>2.5720000000000001</v>
      </c>
    </row>
    <row r="111" spans="1:2" customFormat="false">
      <c r="A111" s="3" t="s">
        <v>33</v>
      </c>
      <c r="B111" s="6">
        <v>1.4279999999999999</v>
      </c>
    </row>
    <row r="112" spans="1:2" customFormat="false">
      <c r="A112" s="3" t="s">
        <v>34</v>
      </c>
      <c r="B112" s="6">
        <v>2.4569999999999999</v>
      </c>
    </row>
    <row r="113" spans="1:2" customFormat="false">
      <c r="A113" s="3" t="s">
        <v>35</v>
      </c>
      <c r="B113" s="6">
        <v>1.4390000000000001</v>
      </c>
    </row>
    <row r="114" spans="1:2" customFormat="false">
      <c r="A114" s="3" t="s">
        <v>36</v>
      </c>
      <c r="B114" s="6">
        <v>2.4889999999999999</v>
      </c>
    </row>
    <row r="115" spans="1:2" customFormat="false">
      <c r="A115" s="3" t="s">
        <v>37</v>
      </c>
      <c r="B115" s="6">
        <v>0.55100000000000005</v>
      </c>
    </row>
    <row r="116" spans="1:2" customFormat="false">
      <c r="A116" s="3" t="s">
        <v>38</v>
      </c>
      <c r="B116" s="6">
        <v>0.64300000000000002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/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0.73399999999999999</v>
      </c>
    </row>
    <row r="122" spans="1:2" customFormat="false">
      <c r="A122" s="3" t="s">
        <v>45</v>
      </c>
      <c r="B122" s="6">
        <v>1.02</v>
      </c>
    </row>
    <row r="123" spans="1:2" customFormat="false">
      <c r="A123" s="3" t="s">
        <v>47</v>
      </c>
      <c r="B123" s="6">
        <v>1.1080000000000001</v>
      </c>
    </row>
    <row r="124" spans="1:2" customFormat="false">
      <c r="A124" s="3" t="s">
        <v>48</v>
      </c>
      <c r="B124" s="6">
        <v>2.4860000000000002</v>
      </c>
    </row>
    <row r="125" spans="1:2" customFormat="false">
      <c r="A125" s="3" t="s">
        <v>49</v>
      </c>
      <c r="B125" s="6"/>
    </row>
    <row r="126" spans="1:2" customFormat="false">
      <c r="A126" s="3" t="s">
        <v>50</v>
      </c>
      <c r="B126" s="6"/>
    </row>
    <row r="127" spans="1:2" customFormat="false">
      <c r="A127" s="3" t="s">
        <v>51</v>
      </c>
      <c r="B127" s="6"/>
    </row>
    <row r="128" spans="1:2" customFormat="false">
      <c r="A128" s="3" t="s">
        <v>52</v>
      </c>
      <c r="B128" s="6"/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/>
    </row>
    <row r="131" spans="1:2" customFormat="false">
      <c r="A131" s="3" t="s">
        <v>55</v>
      </c>
      <c r="B131" s="6">
        <v>0.01</v>
      </c>
    </row>
    <row r="132" spans="1:2" customFormat="false">
      <c r="A132" s="3" t="s">
        <v>56</v>
      </c>
      <c r="B132" s="6">
        <v>4.2000000000000003E-2</v>
      </c>
    </row>
    <row r="133" spans="1:2" customFormat="false">
      <c r="A133" s="3" t="s">
        <v>57</v>
      </c>
      <c r="B133" s="6">
        <v>6.3E-2</v>
      </c>
    </row>
    <row r="134" spans="1:2" customFormat="false">
      <c r="A134" s="3" t="s">
        <v>58</v>
      </c>
      <c r="B134" s="6">
        <v>0.154</v>
      </c>
    </row>
    <row r="135" spans="1:2" customFormat="false">
      <c r="A135" s="3" t="s">
        <v>59</v>
      </c>
      <c r="B135" s="6">
        <v>0.56299999999999994</v>
      </c>
    </row>
    <row r="136" spans="1:2" customFormat="false">
      <c r="A136" s="3" t="s">
        <v>60</v>
      </c>
      <c r="B136" s="6"/>
    </row>
    <row r="137" spans="1:2" customFormat="false">
      <c r="A137" s="3" t="s">
        <v>61</v>
      </c>
      <c r="B137" s="6">
        <v>0.19500000000000001</v>
      </c>
    </row>
    <row r="138" spans="1:2" customFormat="false">
      <c r="A138" s="3" t="s">
        <v>62</v>
      </c>
      <c r="B138" s="6"/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9</v>
      </c>
      <c r="C143" s="8"/>
      <c r="D143" s="6"/>
    </row>
    <row r="144" spans="1:4" customFormat="false">
      <c r="A144" s="3" t="s">
        <v>190</v>
      </c>
      <c r="B144" s="6" t="s">
        <v>18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 customFormat="false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 customFormat="false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3"/>
      <c r="D151" s="179"/>
    </row>
    <row r="152" spans="1:4" customFormat="false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 customFormat="false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 customFormat="false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 customFormat="false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 customFormat="false">
      <c r="A156" s="3" t="s">
        <v>36</v>
      </c>
      <c r="B156" s="6">
        <v>6.117</v>
      </c>
      <c r="C156" s="180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3"/>
      <c r="D157" s="179"/>
    </row>
    <row r="158" spans="1:4" customFormat="false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3"/>
      <c r="D160" s="179"/>
    </row>
    <row r="161" spans="1:4" customFormat="false">
      <c r="A161" s="3" t="s">
        <v>42</v>
      </c>
      <c r="B161" s="6"/>
      <c r="C161" s="183"/>
      <c r="D161" s="179"/>
    </row>
    <row r="162" spans="1:4" customFormat="false">
      <c r="A162" s="3" t="s">
        <v>43</v>
      </c>
      <c r="B162" s="6"/>
      <c r="C162" s="183"/>
      <c r="D162" s="179"/>
    </row>
    <row r="163" spans="1:4" customFormat="false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 customFormat="false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 customFormat="false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 customFormat="false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 customFormat="false">
      <c r="A167" s="3" t="s">
        <v>49</v>
      </c>
      <c r="B167" s="6"/>
      <c r="C167" s="183"/>
      <c r="D167" s="179"/>
    </row>
    <row r="168" spans="1:4" customFormat="false">
      <c r="A168" s="3" t="s">
        <v>50</v>
      </c>
      <c r="B168" s="6"/>
      <c r="C168" s="183"/>
      <c r="D168" s="179"/>
    </row>
    <row r="169" spans="1:4" customFormat="false">
      <c r="A169" s="3" t="s">
        <v>51</v>
      </c>
      <c r="B169" s="6"/>
      <c r="C169" s="183"/>
      <c r="D169" s="179"/>
    </row>
    <row r="170" spans="1:4" customFormat="false">
      <c r="A170" s="3" t="s">
        <v>52</v>
      </c>
      <c r="B170" s="6"/>
      <c r="C170" s="183"/>
      <c r="D170" s="179"/>
    </row>
    <row r="171" spans="1:4" customFormat="false">
      <c r="A171" s="3" t="s">
        <v>53</v>
      </c>
      <c r="B171" s="6"/>
      <c r="C171" s="183"/>
      <c r="D171" s="179"/>
    </row>
    <row r="172" spans="1:4" customFormat="false">
      <c r="A172" s="3" t="s">
        <v>54</v>
      </c>
      <c r="B172" s="6"/>
      <c r="C172" s="183"/>
      <c r="D172" s="179"/>
    </row>
    <row r="173" spans="1:4" customFormat="false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 customFormat="false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 customFormat="false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 customFormat="false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 customFormat="false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 customFormat="false">
      <c r="A178" s="3" t="s">
        <v>60</v>
      </c>
      <c r="B178" s="6"/>
      <c r="C178" s="183"/>
      <c r="D178" s="179"/>
    </row>
    <row r="179" spans="1:4" customFormat="false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 customFormat="false">
      <c r="A180" s="3" t="s">
        <v>62</v>
      </c>
      <c r="B180" s="6"/>
      <c r="C180" s="183"/>
      <c r="D180" s="179"/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9</v>
      </c>
      <c r="C196" s="8"/>
      <c r="D196" s="6"/>
    </row>
    <row r="197" spans="1:4" customFormat="false">
      <c r="A197" s="3" t="s">
        <v>190</v>
      </c>
      <c r="B197" s="6" t="s">
        <v>18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 customFormat="false">
      <c r="A200" s="3" t="s">
        <v>26</v>
      </c>
      <c r="B200" s="6">
        <v>6.17</v>
      </c>
      <c r="C200" s="94" t="s">
        <v>100</v>
      </c>
      <c r="D200">
        <v>14</v>
      </c>
    </row>
    <row r="201" spans="1:4" customFormat="false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 customFormat="false">
      <c r="A202" s="3" t="s">
        <v>28</v>
      </c>
      <c r="B202" s="6">
        <v>3.665</v>
      </c>
      <c r="C202" s="94" t="s">
        <v>104</v>
      </c>
      <c r="D202">
        <v>17</v>
      </c>
    </row>
    <row r="203" spans="1:4" customFormat="false">
      <c r="A203" s="3" t="s">
        <v>29</v>
      </c>
      <c r="B203" s="6">
        <v>6.25</v>
      </c>
      <c r="C203" s="94" t="s">
        <v>100</v>
      </c>
      <c r="D203">
        <v>14</v>
      </c>
    </row>
    <row r="204" spans="1:4" customFormat="false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 customFormat="false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 customFormat="false">
      <c r="A206" s="3" t="s">
        <v>33</v>
      </c>
      <c r="B206" s="6">
        <v>2.786</v>
      </c>
      <c r="C206" s="94" t="s">
        <v>102</v>
      </c>
      <c r="D206">
        <v>15</v>
      </c>
    </row>
    <row r="207" spans="1:4" customFormat="false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 customFormat="false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 customFormat="false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 customFormat="false">
      <c r="A210" s="3" t="s">
        <v>37</v>
      </c>
      <c r="B210" s="6">
        <v>2.677</v>
      </c>
      <c r="C210" s="94" t="s">
        <v>109</v>
      </c>
      <c r="D210">
        <v>15</v>
      </c>
    </row>
    <row r="211" spans="1:4" customFormat="false">
      <c r="A211" s="3" t="s">
        <v>38</v>
      </c>
      <c r="B211" s="6">
        <v>1.179</v>
      </c>
      <c r="C211" s="94" t="s">
        <v>104</v>
      </c>
      <c r="D211">
        <v>16</v>
      </c>
    </row>
    <row r="212" spans="1:4" customFormat="false">
      <c r="A212" s="3" t="s">
        <v>40</v>
      </c>
      <c r="B212" s="6"/>
      <c r="C212" s="92"/>
      <c r="D212"/>
    </row>
    <row r="213" spans="1:4" customFormat="false">
      <c r="A213" s="3" t="s">
        <v>41</v>
      </c>
      <c r="B213" s="6"/>
      <c r="C213" s="92"/>
      <c r="D213"/>
    </row>
    <row r="214" spans="1:4" customFormat="false">
      <c r="A214" s="3" t="s">
        <v>42</v>
      </c>
      <c r="B214" s="6"/>
      <c r="C214" s="92"/>
      <c r="D214"/>
    </row>
    <row r="215" spans="1:4" customFormat="false">
      <c r="A215" s="3" t="s">
        <v>43</v>
      </c>
      <c r="B215" s="6"/>
      <c r="C215" s="92"/>
      <c r="D215"/>
    </row>
    <row r="216" spans="1:4" customFormat="false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 customFormat="false">
      <c r="A217" s="3" t="s">
        <v>45</v>
      </c>
      <c r="B217" s="6">
        <v>1.7</v>
      </c>
      <c r="C217" s="94" t="s">
        <v>104</v>
      </c>
      <c r="D217">
        <v>15</v>
      </c>
    </row>
    <row r="218" spans="1:4" customFormat="false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 customFormat="false">
      <c r="A219" s="3" t="s">
        <v>48</v>
      </c>
      <c r="B219" s="6">
        <v>2.258</v>
      </c>
      <c r="C219" s="94" t="s">
        <v>115</v>
      </c>
      <c r="D219">
        <v>14</v>
      </c>
    </row>
    <row r="220" spans="1:4" customFormat="false">
      <c r="A220" s="3" t="s">
        <v>49</v>
      </c>
      <c r="B220" s="6"/>
      <c r="C220" s="92"/>
      <c r="D220"/>
    </row>
    <row r="221" spans="1:4" customFormat="false">
      <c r="A221" s="3" t="s">
        <v>50</v>
      </c>
      <c r="B221" s="6"/>
      <c r="C221" s="92"/>
      <c r="D221"/>
    </row>
    <row r="222" spans="1:4" customFormat="false">
      <c r="A222" s="3" t="s">
        <v>51</v>
      </c>
      <c r="B222" s="6"/>
      <c r="C222" s="95"/>
      <c r="D222"/>
    </row>
    <row r="223" spans="1:4" customFormat="false">
      <c r="A223" s="3" t="s">
        <v>52</v>
      </c>
      <c r="B223" s="6"/>
      <c r="C223" s="95"/>
      <c r="D223"/>
    </row>
    <row r="224" spans="1:4" customFormat="false">
      <c r="A224" s="3" t="s">
        <v>53</v>
      </c>
      <c r="B224" s="6"/>
      <c r="C224" s="92"/>
      <c r="D224"/>
    </row>
    <row r="225" spans="1:4" customFormat="false">
      <c r="A225" s="3" t="s">
        <v>54</v>
      </c>
      <c r="B225" s="6"/>
      <c r="C225" s="92"/>
      <c r="D225"/>
    </row>
    <row r="226" spans="1:4" customFormat="false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 customFormat="false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 customFormat="false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 customFormat="false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 customFormat="false">
      <c r="A230" s="3" t="s">
        <v>59</v>
      </c>
      <c r="B230" s="6">
        <v>1.575</v>
      </c>
      <c r="C230" s="94" t="s">
        <v>104</v>
      </c>
      <c r="D230">
        <v>15</v>
      </c>
    </row>
    <row r="231" spans="1:4" customFormat="false">
      <c r="A231" s="3" t="s">
        <v>60</v>
      </c>
      <c r="B231" s="6"/>
      <c r="C231" s="92"/>
      <c r="D231"/>
    </row>
    <row r="232" spans="1:4" customFormat="false">
      <c r="A232" s="3" t="s">
        <v>61</v>
      </c>
      <c r="B232" s="6">
        <v>1.028</v>
      </c>
      <c r="C232" s="94" t="s">
        <v>112</v>
      </c>
      <c r="D232">
        <v>15</v>
      </c>
    </row>
    <row r="233" spans="1:4" customFormat="false">
      <c r="A233" s="3" t="s">
        <v>62</v>
      </c>
      <c r="B233" s="6"/>
      <c r="C233" s="92"/>
      <c r="D233"/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9</v>
      </c>
      <c r="C251" s="8"/>
      <c r="D251" s="6"/>
    </row>
    <row r="252" spans="1:4" customFormat="false">
      <c r="A252" s="3" t="s">
        <v>190</v>
      </c>
      <c r="B252" s="6" t="s">
        <v>18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 customFormat="false">
      <c r="A255" s="3" t="s">
        <v>75</v>
      </c>
      <c r="B255" s="97">
        <v>43</v>
      </c>
      <c r="C255" s="11" t="s">
        <v>109</v>
      </c>
      <c r="D255">
        <v>15</v>
      </c>
    </row>
    <row r="256" spans="1:4" customFormat="false">
      <c r="A256" s="3" t="s">
        <v>76</v>
      </c>
      <c r="B256" s="97">
        <v>63.3</v>
      </c>
      <c r="C256" s="11" t="s">
        <v>99</v>
      </c>
      <c r="D256">
        <v>16</v>
      </c>
    </row>
    <row r="257" spans="1:4" customFormat="false">
      <c r="A257" s="3" t="s">
        <v>77</v>
      </c>
      <c r="B257" s="97">
        <v>36.1</v>
      </c>
      <c r="C257" s="11" t="s">
        <v>109</v>
      </c>
      <c r="D257">
        <v>16</v>
      </c>
    </row>
    <row r="258" spans="1:4" customFormat="false">
      <c r="A258" s="3" t="s">
        <v>38</v>
      </c>
      <c r="B258" s="97">
        <v>50.2</v>
      </c>
      <c r="C258" s="11" t="s">
        <v>102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9</v>
      </c>
      <c r="D260"/>
    </row>
    <row r="261" spans="1:4" customFormat="false">
      <c r="A261" s="3" t="s">
        <v>190</v>
      </c>
      <c r="B261"/>
      <c r="C261" s="98" t="s">
        <v>18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-17.8</v>
      </c>
      <c r="C263" s="11" t="s">
        <v>92</v>
      </c>
      <c r="D263">
        <v>8</v>
      </c>
    </row>
    <row r="264" spans="1:4" customFormat="false">
      <c r="A264" s="3" t="s">
        <v>75</v>
      </c>
      <c r="B264" s="97">
        <v>-4</v>
      </c>
      <c r="C264" s="11" t="s">
        <v>92</v>
      </c>
      <c r="D264">
        <v>8</v>
      </c>
    </row>
    <row r="265" spans="1:4" customFormat="false">
      <c r="A265" s="3" t="s">
        <v>76</v>
      </c>
      <c r="B265" s="97">
        <v>-22.9</v>
      </c>
      <c r="C265" s="11" t="s">
        <v>92</v>
      </c>
      <c r="D265">
        <v>2</v>
      </c>
    </row>
    <row r="266" spans="1:4" customFormat="false">
      <c r="A266" s="3" t="s">
        <v>77</v>
      </c>
      <c r="B266" s="97">
        <v>-20.2</v>
      </c>
      <c r="C266" s="11" t="s">
        <v>92</v>
      </c>
      <c r="D266">
        <v>7</v>
      </c>
    </row>
    <row r="267" spans="1:4" customFormat="false">
      <c r="A267" s="3" t="s">
        <v>38</v>
      </c>
      <c r="B267" s="97">
        <v>1.4</v>
      </c>
      <c r="C267" s="11" t="s">
        <v>125</v>
      </c>
      <c r="D267">
        <v>6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9</v>
      </c>
      <c r="D269"/>
    </row>
    <row r="270" spans="1:4" customFormat="false">
      <c r="A270" s="3" t="s">
        <v>190</v>
      </c>
      <c r="B270"/>
      <c r="C270" s="98" t="s">
        <v>18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25.2</v>
      </c>
      <c r="C272"/>
      <c r="D272"/>
    </row>
    <row r="273" spans="1:4" customFormat="false">
      <c r="A273" s="3" t="s">
        <v>75</v>
      </c>
      <c r="B273" s="97">
        <v>25.2</v>
      </c>
      <c r="C273"/>
      <c r="D273"/>
    </row>
    <row r="274" spans="1:4" customFormat="false">
      <c r="A274" s="3" t="s">
        <v>76</v>
      </c>
      <c r="B274" s="97">
        <v>18.399999999999999</v>
      </c>
      <c r="C274"/>
      <c r="D274"/>
    </row>
    <row r="275" spans="1:4" customFormat="false">
      <c r="A275" s="3" t="s">
        <v>77</v>
      </c>
      <c r="B275" s="97">
        <v>14</v>
      </c>
      <c r="C275"/>
      <c r="D275"/>
    </row>
    <row r="276" spans="1:4" customFormat="false">
      <c r="A276" s="3" t="s">
        <v>38</v>
      </c>
      <c r="B276" s="97">
        <v>28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9</v>
      </c>
    </row>
    <row r="291" spans="1:2" customFormat="false">
      <c r="A291" s="3" t="s">
        <v>190</v>
      </c>
      <c r="B291" s="6" t="s">
        <v>18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457</v>
      </c>
    </row>
    <row r="295" spans="1:2" customFormat="false">
      <c r="A295" s="3" t="s">
        <v>206</v>
      </c>
      <c r="B295" s="6">
        <v>1082</v>
      </c>
    </row>
    <row r="296" spans="1:2" customFormat="false">
      <c r="A296" s="3" t="s">
        <v>207</v>
      </c>
      <c r="B296" s="6">
        <v>1002</v>
      </c>
    </row>
    <row r="297" spans="1:2" customFormat="false">
      <c r="A297" s="3" t="s">
        <v>208</v>
      </c>
      <c r="B297" s="6">
        <v>1474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9</v>
      </c>
    </row>
    <row r="310" spans="1:2" customFormat="false">
      <c r="A310" s="3" t="s">
        <v>190</v>
      </c>
      <c r="B310" s="6" t="s">
        <v>18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642</v>
      </c>
    </row>
    <row r="314" spans="1:2" customFormat="false">
      <c r="A314" s="3" t="s">
        <v>212</v>
      </c>
      <c r="B314" s="6">
        <v>926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9</v>
      </c>
    </row>
    <row r="330" spans="1:2" customFormat="false">
      <c r="A330" s="3" t="s">
        <v>190</v>
      </c>
      <c r="B330" s="6" t="s">
        <v>18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431</v>
      </c>
    </row>
    <row r="334" spans="1:2" customFormat="false">
      <c r="A334" s="3" t="s">
        <v>215</v>
      </c>
      <c r="B334" s="6">
        <v>757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9</v>
      </c>
    </row>
    <row r="346" spans="1:2" customFormat="false">
      <c r="A346" s="3" t="s">
        <v>190</v>
      </c>
      <c r="B346" s="6" t="s">
        <v>18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21</v>
      </c>
    </row>
    <row r="357" spans="1:2" customFormat="false">
      <c r="A357" s="3">
        <v>9</v>
      </c>
      <c r="B357" s="6">
        <v>39</v>
      </c>
    </row>
    <row r="358" spans="1:2" customFormat="false">
      <c r="A358" s="3">
        <v>10</v>
      </c>
      <c r="B358" s="6">
        <v>55</v>
      </c>
    </row>
    <row r="359" spans="1:2" customFormat="false">
      <c r="A359" s="3">
        <v>11</v>
      </c>
      <c r="B359" s="6">
        <v>66</v>
      </c>
    </row>
    <row r="360" spans="1:2" customFormat="false">
      <c r="A360" s="3">
        <v>12</v>
      </c>
      <c r="B360" s="6">
        <v>72</v>
      </c>
    </row>
    <row r="361" spans="1:2" customFormat="false">
      <c r="A361" s="3">
        <v>13</v>
      </c>
      <c r="B361" s="6">
        <v>72</v>
      </c>
    </row>
    <row r="362" spans="1:2" customFormat="false">
      <c r="A362" s="3">
        <v>14</v>
      </c>
      <c r="B362" s="6">
        <v>66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39</v>
      </c>
    </row>
    <row r="365" spans="1:2" customFormat="false">
      <c r="A365" s="3">
        <v>17</v>
      </c>
      <c r="B365" s="6">
        <v>20</v>
      </c>
    </row>
    <row r="366" spans="1:2" customFormat="false">
      <c r="A366" s="3">
        <v>18</v>
      </c>
      <c r="B366" s="6">
        <v>3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9</v>
      </c>
    </row>
    <row r="386" spans="1:2" customFormat="false">
      <c r="A386" s="3" t="s">
        <v>190</v>
      </c>
      <c r="B386" s="6" t="s">
        <v>18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</v>
      </c>
    </row>
    <row r="397" spans="1:2" customFormat="false">
      <c r="A397" s="3">
        <v>9</v>
      </c>
      <c r="B397" s="6">
        <v>38</v>
      </c>
    </row>
    <row r="398" spans="1:2" customFormat="false">
      <c r="A398" s="3">
        <v>10</v>
      </c>
      <c r="B398" s="6">
        <v>53</v>
      </c>
    </row>
    <row r="399" spans="1:2" customFormat="false">
      <c r="A399" s="3">
        <v>11</v>
      </c>
      <c r="B399" s="6">
        <v>64</v>
      </c>
    </row>
    <row r="400" spans="1:2" customFormat="false">
      <c r="A400" s="3">
        <v>12</v>
      </c>
      <c r="B400" s="6">
        <v>70</v>
      </c>
    </row>
    <row r="401" spans="1:2" customFormat="false">
      <c r="A401" s="3">
        <v>13</v>
      </c>
      <c r="B401" s="6">
        <v>71</v>
      </c>
    </row>
    <row r="402" spans="1:2" customFormat="false">
      <c r="A402" s="3">
        <v>14</v>
      </c>
      <c r="B402" s="6">
        <v>66</v>
      </c>
    </row>
    <row r="403" spans="1:2" customFormat="false">
      <c r="A403" s="3">
        <v>15</v>
      </c>
      <c r="B403" s="6">
        <v>55</v>
      </c>
    </row>
    <row r="404" spans="1:2" customFormat="false">
      <c r="A404" s="3">
        <v>16</v>
      </c>
      <c r="B404" s="6">
        <v>40</v>
      </c>
    </row>
    <row r="405" spans="1:2" customFormat="false">
      <c r="A405" s="3">
        <v>17</v>
      </c>
      <c r="B405" s="6">
        <v>21</v>
      </c>
    </row>
    <row r="406" spans="1:2" customFormat="false">
      <c r="A406" s="3">
        <v>18</v>
      </c>
      <c r="B406" s="6">
        <v>3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9</v>
      </c>
    </row>
    <row r="426" spans="1:2" customFormat="false">
      <c r="A426" s="3" t="s">
        <v>190</v>
      </c>
      <c r="B426" s="6" t="s">
        <v>18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</v>
      </c>
    </row>
    <row r="434" spans="1:2" customFormat="false">
      <c r="A434" s="3">
        <v>6</v>
      </c>
      <c r="B434" s="6">
        <v>28</v>
      </c>
    </row>
    <row r="435" spans="1:2" customFormat="false">
      <c r="A435" s="3">
        <v>7</v>
      </c>
      <c r="B435" s="6">
        <v>80</v>
      </c>
    </row>
    <row r="436" spans="1:2" customFormat="false">
      <c r="A436" s="3">
        <v>8</v>
      </c>
      <c r="B436" s="6">
        <v>104</v>
      </c>
    </row>
    <row r="437" spans="1:2" customFormat="false">
      <c r="A437" s="3">
        <v>9</v>
      </c>
      <c r="B437" s="6">
        <v>217</v>
      </c>
    </row>
    <row r="438" spans="1:2" customFormat="false">
      <c r="A438" s="3">
        <v>10</v>
      </c>
      <c r="B438" s="6">
        <v>336</v>
      </c>
    </row>
    <row r="439" spans="1:2" customFormat="false">
      <c r="A439" s="3">
        <v>11</v>
      </c>
      <c r="B439" s="6">
        <v>423</v>
      </c>
    </row>
    <row r="440" spans="1:2" customFormat="false">
      <c r="A440" s="3">
        <v>12</v>
      </c>
      <c r="B440" s="6">
        <v>459</v>
      </c>
    </row>
    <row r="441" spans="1:2" customFormat="false">
      <c r="A441" s="3">
        <v>13</v>
      </c>
      <c r="B441" s="6">
        <v>469</v>
      </c>
    </row>
    <row r="442" spans="1:2" customFormat="false">
      <c r="A442" s="3">
        <v>14</v>
      </c>
      <c r="B442" s="6">
        <v>418</v>
      </c>
    </row>
    <row r="443" spans="1:2" customFormat="false">
      <c r="A443" s="3">
        <v>15</v>
      </c>
      <c r="B443" s="6">
        <v>340</v>
      </c>
    </row>
    <row r="444" spans="1:2" customFormat="false">
      <c r="A444" s="3">
        <v>16</v>
      </c>
      <c r="B444" s="6">
        <v>218</v>
      </c>
    </row>
    <row r="445" spans="1:2" customFormat="false">
      <c r="A445" s="3">
        <v>17</v>
      </c>
      <c r="B445" s="6">
        <v>115</v>
      </c>
    </row>
    <row r="446" spans="1:2" customFormat="false">
      <c r="A446" s="3">
        <v>18</v>
      </c>
      <c r="B446" s="6">
        <v>74</v>
      </c>
    </row>
    <row r="447" spans="1:2" customFormat="false">
      <c r="A447" s="3">
        <v>19</v>
      </c>
      <c r="B447" s="6">
        <v>18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9</v>
      </c>
    </row>
    <row r="466" spans="1:2" customFormat="false">
      <c r="A466" s="3" t="s">
        <v>190</v>
      </c>
      <c r="B466" s="6" t="s">
        <v>18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</v>
      </c>
    </row>
    <row r="474" spans="1:2" customFormat="false">
      <c r="A474" s="3">
        <v>6</v>
      </c>
      <c r="B474" s="6">
        <v>28</v>
      </c>
    </row>
    <row r="475" spans="1:2" customFormat="false">
      <c r="A475" s="3">
        <v>7</v>
      </c>
      <c r="B475" s="6">
        <v>80</v>
      </c>
    </row>
    <row r="476" spans="1:2" customFormat="false">
      <c r="A476" s="3">
        <v>8</v>
      </c>
      <c r="B476" s="6">
        <v>104</v>
      </c>
    </row>
    <row r="477" spans="1:2" customFormat="false">
      <c r="A477" s="3">
        <v>9</v>
      </c>
      <c r="B477" s="6">
        <v>125</v>
      </c>
    </row>
    <row r="478" spans="1:2" customFormat="false">
      <c r="A478" s="3">
        <v>10</v>
      </c>
      <c r="B478" s="6">
        <v>140</v>
      </c>
    </row>
    <row r="479" spans="1:2" customFormat="false">
      <c r="A479" s="3">
        <v>11</v>
      </c>
      <c r="B479" s="6">
        <v>154</v>
      </c>
    </row>
    <row r="480" spans="1:2" customFormat="false">
      <c r="A480" s="3">
        <v>12</v>
      </c>
      <c r="B480" s="6">
        <v>157</v>
      </c>
    </row>
    <row r="481" spans="1:2" customFormat="false">
      <c r="A481" s="3">
        <v>13</v>
      </c>
      <c r="B481" s="6">
        <v>270</v>
      </c>
    </row>
    <row r="482" spans="1:2" customFormat="false">
      <c r="A482" s="3">
        <v>14</v>
      </c>
      <c r="B482" s="6">
        <v>463</v>
      </c>
    </row>
    <row r="483" spans="1:2" customFormat="false">
      <c r="A483" s="3">
        <v>15</v>
      </c>
      <c r="B483" s="6">
        <v>635</v>
      </c>
    </row>
    <row r="484" spans="1:2" customFormat="false">
      <c r="A484" s="3">
        <v>16</v>
      </c>
      <c r="B484" s="6">
        <v>715</v>
      </c>
    </row>
    <row r="485" spans="1:2" customFormat="false">
      <c r="A485" s="3">
        <v>17</v>
      </c>
      <c r="B485" s="6">
        <v>497</v>
      </c>
    </row>
    <row r="486" spans="1:2" customFormat="false">
      <c r="A486" s="3">
        <v>18</v>
      </c>
      <c r="B486" s="6">
        <v>139</v>
      </c>
    </row>
    <row r="487" spans="1:2" customFormat="false">
      <c r="A487" s="3">
        <v>19</v>
      </c>
      <c r="B487" s="6">
        <v>24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9</v>
      </c>
    </row>
    <row r="505" spans="1:2" customFormat="false">
      <c r="A505" s="3" t="s">
        <v>190</v>
      </c>
      <c r="B505" s="6" t="s">
        <v>18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-12.1</v>
      </c>
    </row>
    <row r="509" spans="1:2" customFormat="false">
      <c r="A509" s="3">
        <v>2</v>
      </c>
      <c r="B509" s="6">
        <v>-13.7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</v>
      </c>
    </row>
    <row r="512" spans="1:2" customFormat="false">
      <c r="A512" s="3">
        <v>5</v>
      </c>
      <c r="B512" s="6">
        <v>-16.399999999999999</v>
      </c>
    </row>
    <row r="513" spans="1:2" customFormat="false">
      <c r="A513" s="3">
        <v>6</v>
      </c>
      <c r="B513" s="6">
        <v>-17</v>
      </c>
    </row>
    <row r="514" spans="1:2" customFormat="false">
      <c r="A514" s="3">
        <v>7</v>
      </c>
      <c r="B514" s="6">
        <v>-17.600000000000001</v>
      </c>
    </row>
    <row r="515" spans="1:2" customFormat="false">
      <c r="A515" s="3">
        <v>8</v>
      </c>
      <c r="B515" s="6">
        <v>-17.8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-8.9</v>
      </c>
    </row>
    <row r="518" spans="1:2" customFormat="false">
      <c r="A518" s="3">
        <v>11</v>
      </c>
      <c r="B518" s="6">
        <v>1</v>
      </c>
    </row>
    <row r="519" spans="1:2" customFormat="false">
      <c r="A519" s="3">
        <v>12</v>
      </c>
      <c r="B519" s="6">
        <v>10.7</v>
      </c>
    </row>
    <row r="520" spans="1:2" customFormat="false">
      <c r="A520" s="3">
        <v>13</v>
      </c>
      <c r="B520" s="6">
        <v>19.2</v>
      </c>
    </row>
    <row r="521" spans="1:2" customFormat="false">
      <c r="A521" s="3">
        <v>14</v>
      </c>
      <c r="B521" s="6">
        <v>26.1</v>
      </c>
    </row>
    <row r="522" spans="1:2" customFormat="false">
      <c r="A522" s="3">
        <v>15</v>
      </c>
      <c r="B522" s="6">
        <v>29.8</v>
      </c>
    </row>
    <row r="523" spans="1:2" customFormat="false">
      <c r="A523" s="3">
        <v>16</v>
      </c>
      <c r="B523" s="6">
        <v>29.7</v>
      </c>
    </row>
    <row r="524" spans="1:2" customFormat="false">
      <c r="A524" s="3">
        <v>17</v>
      </c>
      <c r="B524" s="6">
        <v>23.9</v>
      </c>
    </row>
    <row r="525" spans="1:2" customFormat="false">
      <c r="A525" s="3">
        <v>18</v>
      </c>
      <c r="B525" s="6">
        <v>17.600000000000001</v>
      </c>
    </row>
    <row r="526" spans="1:2" customFormat="false">
      <c r="A526" s="3">
        <v>19</v>
      </c>
      <c r="B526" s="6">
        <v>12.2</v>
      </c>
    </row>
    <row r="527" spans="1:2" customFormat="false">
      <c r="A527" s="3">
        <v>20</v>
      </c>
      <c r="B527" s="6">
        <v>7.8</v>
      </c>
    </row>
    <row r="528" spans="1:2" customFormat="false">
      <c r="A528" s="3">
        <v>21</v>
      </c>
      <c r="B528" s="6">
        <v>4</v>
      </c>
    </row>
    <row r="529" spans="1:2" customFormat="false">
      <c r="A529" s="3">
        <v>22</v>
      </c>
      <c r="B529" s="6">
        <v>0.9</v>
      </c>
    </row>
    <row r="530" spans="1:2" customFormat="false">
      <c r="A530" s="3">
        <v>23</v>
      </c>
      <c r="B530" s="6">
        <v>-1.7</v>
      </c>
    </row>
    <row r="531" spans="1:2" customFormat="false">
      <c r="A531" s="3">
        <v>24</v>
      </c>
      <c r="B531" s="6">
        <v>-3.9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9</v>
      </c>
    </row>
    <row r="545" spans="1:2" customFormat="false">
      <c r="A545" s="3" t="s">
        <v>190</v>
      </c>
      <c r="B545" s="6" t="s">
        <v>18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-0.7</v>
      </c>
    </row>
    <row r="549" spans="1:2" customFormat="false">
      <c r="A549" s="3">
        <v>2</v>
      </c>
      <c r="B549" s="6">
        <v>-1.4</v>
      </c>
    </row>
    <row r="550" spans="1:2" customFormat="false">
      <c r="A550" s="3">
        <v>3</v>
      </c>
      <c r="B550" s="6">
        <v>-1.8</v>
      </c>
    </row>
    <row r="551" spans="1:2" customFormat="false">
      <c r="A551" s="3">
        <v>4</v>
      </c>
      <c r="B551" s="6">
        <v>-2.2999999999999998</v>
      </c>
    </row>
    <row r="552" spans="1:2" customFormat="false">
      <c r="A552" s="3">
        <v>5</v>
      </c>
      <c r="B552" s="6">
        <v>-2.7</v>
      </c>
    </row>
    <row r="553" spans="1:2" customFormat="false">
      <c r="A553" s="3">
        <v>6</v>
      </c>
      <c r="B553" s="6">
        <v>-3.2</v>
      </c>
    </row>
    <row r="554" spans="1:2" customFormat="false">
      <c r="A554" s="3">
        <v>7</v>
      </c>
      <c r="B554" s="6">
        <v>-3.6</v>
      </c>
    </row>
    <row r="555" spans="1:2" customFormat="false">
      <c r="A555" s="3">
        <v>8</v>
      </c>
      <c r="B555" s="6">
        <v>-4</v>
      </c>
    </row>
    <row r="556" spans="1:2" customFormat="false">
      <c r="A556" s="3">
        <v>9</v>
      </c>
      <c r="B556" s="6">
        <v>-3.2</v>
      </c>
    </row>
    <row r="557" spans="1:2" customFormat="false">
      <c r="A557" s="3">
        <v>10</v>
      </c>
      <c r="B557" s="6">
        <v>-1.7</v>
      </c>
    </row>
    <row r="558" spans="1:2" customFormat="false">
      <c r="A558" s="3">
        <v>11</v>
      </c>
      <c r="B558" s="6">
        <v>0.9</v>
      </c>
    </row>
    <row r="559" spans="1:2" customFormat="false">
      <c r="A559" s="3">
        <v>12</v>
      </c>
      <c r="B559" s="6">
        <v>3.1</v>
      </c>
    </row>
    <row r="560" spans="1:2" customFormat="false">
      <c r="A560" s="3">
        <v>13</v>
      </c>
      <c r="B560" s="6">
        <v>5.0999999999999996</v>
      </c>
    </row>
    <row r="561" spans="1:2" customFormat="false">
      <c r="A561" s="3">
        <v>14</v>
      </c>
      <c r="B561" s="6">
        <v>6.8</v>
      </c>
    </row>
    <row r="562" spans="1:2" customFormat="false">
      <c r="A562" s="3">
        <v>15</v>
      </c>
      <c r="B562" s="6">
        <v>7.6</v>
      </c>
    </row>
    <row r="563" spans="1:2" customFormat="false">
      <c r="A563" s="3">
        <v>16</v>
      </c>
      <c r="B563" s="6">
        <v>7.4</v>
      </c>
    </row>
    <row r="564" spans="1:2" customFormat="false">
      <c r="A564" s="3">
        <v>17</v>
      </c>
      <c r="B564" s="6">
        <v>5.8</v>
      </c>
    </row>
    <row r="565" spans="1:2" customFormat="false">
      <c r="A565" s="3">
        <v>18</v>
      </c>
      <c r="B565" s="6">
        <v>4.4000000000000004</v>
      </c>
    </row>
    <row r="566" spans="1:2" customFormat="false">
      <c r="A566" s="3">
        <v>19</v>
      </c>
      <c r="B566" s="6">
        <v>3.6</v>
      </c>
    </row>
    <row r="567" spans="1:2" customFormat="false">
      <c r="A567" s="3">
        <v>20</v>
      </c>
      <c r="B567" s="6">
        <v>3</v>
      </c>
    </row>
    <row r="568" spans="1:2" customFormat="false">
      <c r="A568" s="3">
        <v>21</v>
      </c>
      <c r="B568" s="6">
        <v>2.4</v>
      </c>
    </row>
    <row r="569" spans="1:2" customFormat="false">
      <c r="A569" s="3">
        <v>22</v>
      </c>
      <c r="B569" s="6">
        <v>1.9</v>
      </c>
    </row>
    <row r="570" spans="1:2" customFormat="false">
      <c r="A570" s="3">
        <v>23</v>
      </c>
      <c r="B570" s="6">
        <v>1.5</v>
      </c>
    </row>
    <row r="571" spans="1:2" customFormat="false">
      <c r="A571" s="3">
        <v>24</v>
      </c>
      <c r="B571" s="6">
        <v>1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9</v>
      </c>
    </row>
    <row r="585" spans="1:2" customFormat="false">
      <c r="A585" s="3" t="s">
        <v>190</v>
      </c>
      <c r="B585" s="6" t="s">
        <v>18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22.4</v>
      </c>
    </row>
    <row r="589" spans="1:2" customFormat="false">
      <c r="A589" s="3">
        <v>2</v>
      </c>
      <c r="B589" s="6">
        <v>21.2</v>
      </c>
    </row>
    <row r="590" spans="1:2" customFormat="false">
      <c r="A590" s="3">
        <v>3</v>
      </c>
      <c r="B590" s="6">
        <v>20.399999999999999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19.2</v>
      </c>
    </row>
    <row r="593" spans="1:2" customFormat="false">
      <c r="A593" s="3">
        <v>6</v>
      </c>
      <c r="B593" s="6">
        <v>19.899999999999999</v>
      </c>
    </row>
    <row r="594" spans="1:2" customFormat="false">
      <c r="A594" s="3">
        <v>7</v>
      </c>
      <c r="B594" s="6">
        <v>22.5</v>
      </c>
    </row>
    <row r="595" spans="1:2" customFormat="false">
      <c r="A595" s="3">
        <v>8</v>
      </c>
      <c r="B595" s="6">
        <v>24.7</v>
      </c>
    </row>
    <row r="596" spans="1:2" customFormat="false">
      <c r="A596" s="3">
        <v>9</v>
      </c>
      <c r="B596" s="6">
        <v>27.9</v>
      </c>
    </row>
    <row r="597" spans="1:2" customFormat="false">
      <c r="A597" s="3">
        <v>10</v>
      </c>
      <c r="B597" s="6">
        <v>31.7</v>
      </c>
    </row>
    <row r="598" spans="1:2" customFormat="false">
      <c r="A598" s="3">
        <v>11</v>
      </c>
      <c r="B598" s="6">
        <v>36.200000000000003</v>
      </c>
    </row>
    <row r="599" spans="1:2" customFormat="false">
      <c r="A599" s="3">
        <v>12</v>
      </c>
      <c r="B599" s="6">
        <v>40.799999999999997</v>
      </c>
    </row>
    <row r="600" spans="1:2" customFormat="false">
      <c r="A600" s="3">
        <v>13</v>
      </c>
      <c r="B600" s="6">
        <v>45</v>
      </c>
    </row>
    <row r="601" spans="1:2" customFormat="false">
      <c r="A601" s="3">
        <v>14</v>
      </c>
      <c r="B601" s="6">
        <v>48.1</v>
      </c>
    </row>
    <row r="602" spans="1:2" customFormat="false">
      <c r="A602" s="3">
        <v>15</v>
      </c>
      <c r="B602" s="6">
        <v>49.6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49.1</v>
      </c>
    </row>
    <row r="605" spans="1:2" customFormat="false">
      <c r="A605" s="3">
        <v>18</v>
      </c>
      <c r="B605" s="6">
        <v>47.2</v>
      </c>
    </row>
    <row r="606" spans="1:2" customFormat="false">
      <c r="A606" s="3">
        <v>19</v>
      </c>
      <c r="B606" s="6">
        <v>35.1</v>
      </c>
    </row>
    <row r="607" spans="1:2" customFormat="false">
      <c r="A607" s="3">
        <v>20</v>
      </c>
      <c r="B607" s="6">
        <v>31.6</v>
      </c>
    </row>
    <row r="608" spans="1:2" customFormat="false">
      <c r="A608" s="3">
        <v>21</v>
      </c>
      <c r="B608" s="6">
        <v>29.2</v>
      </c>
    </row>
    <row r="609" spans="1:2" customFormat="false">
      <c r="A609" s="3">
        <v>22</v>
      </c>
      <c r="B609" s="6">
        <v>26.9</v>
      </c>
    </row>
    <row r="610" spans="1:2" customFormat="false">
      <c r="A610" s="3">
        <v>23</v>
      </c>
      <c r="B610" s="6">
        <v>25.9</v>
      </c>
    </row>
    <row r="611" spans="1:2" customFormat="false">
      <c r="A611" s="3">
        <v>24</v>
      </c>
      <c r="B611" s="6">
        <v>24.2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9</v>
      </c>
    </row>
    <row r="625" spans="1:2" customFormat="false">
      <c r="A625" s="3" t="s">
        <v>190</v>
      </c>
      <c r="B625" s="6" t="s">
        <v>18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24.6</v>
      </c>
    </row>
    <row r="629" spans="1:2" customFormat="false">
      <c r="A629" s="3">
        <v>2</v>
      </c>
      <c r="B629" s="6">
        <v>23.9</v>
      </c>
    </row>
    <row r="630" spans="1:2" customFormat="false">
      <c r="A630" s="3">
        <v>3</v>
      </c>
      <c r="B630" s="6">
        <v>23.3</v>
      </c>
    </row>
    <row r="631" spans="1:2" customFormat="false">
      <c r="A631" s="3">
        <v>4</v>
      </c>
      <c r="B631" s="6">
        <v>22.7</v>
      </c>
    </row>
    <row r="632" spans="1:2" customFormat="false">
      <c r="A632" s="3">
        <v>5</v>
      </c>
      <c r="B632" s="6">
        <v>22.4</v>
      </c>
    </row>
    <row r="633" spans="1:2" customFormat="false">
      <c r="A633" s="3">
        <v>6</v>
      </c>
      <c r="B633" s="6">
        <v>22.8</v>
      </c>
    </row>
    <row r="634" spans="1:2" customFormat="false">
      <c r="A634" s="3">
        <v>7</v>
      </c>
      <c r="B634" s="6">
        <v>24.6</v>
      </c>
    </row>
    <row r="635" spans="1:2" customFormat="false">
      <c r="A635" s="3">
        <v>8</v>
      </c>
      <c r="B635" s="6">
        <v>27.1</v>
      </c>
    </row>
    <row r="636" spans="1:2" customFormat="false">
      <c r="A636" s="3">
        <v>9</v>
      </c>
      <c r="B636" s="6">
        <v>28.2</v>
      </c>
    </row>
    <row r="637" spans="1:2" customFormat="false">
      <c r="A637" s="3">
        <v>10</v>
      </c>
      <c r="B637" s="6">
        <v>29.3</v>
      </c>
    </row>
    <row r="638" spans="1:2" customFormat="false">
      <c r="A638" s="3">
        <v>11</v>
      </c>
      <c r="B638" s="6">
        <v>30.5</v>
      </c>
    </row>
    <row r="639" spans="1:2" customFormat="false">
      <c r="A639" s="3">
        <v>12</v>
      </c>
      <c r="B639" s="6">
        <v>31.7</v>
      </c>
    </row>
    <row r="640" spans="1:2" customFormat="false">
      <c r="A640" s="3">
        <v>13</v>
      </c>
      <c r="B640" s="6">
        <v>32.799999999999997</v>
      </c>
    </row>
    <row r="641" spans="1:2" customFormat="false">
      <c r="A641" s="3">
        <v>14</v>
      </c>
      <c r="B641" s="6">
        <v>33.6</v>
      </c>
    </row>
    <row r="642" spans="1:2" customFormat="false">
      <c r="A642" s="3">
        <v>15</v>
      </c>
      <c r="B642" s="6">
        <v>34</v>
      </c>
    </row>
    <row r="643" spans="1:2" customFormat="false">
      <c r="A643" s="3">
        <v>16</v>
      </c>
      <c r="B643" s="6">
        <v>34.1</v>
      </c>
    </row>
    <row r="644" spans="1:2" customFormat="false">
      <c r="A644" s="3">
        <v>17</v>
      </c>
      <c r="B644" s="6">
        <v>34.1</v>
      </c>
    </row>
    <row r="645" spans="1:2" customFormat="false">
      <c r="A645" s="3">
        <v>18</v>
      </c>
      <c r="B645" s="6">
        <v>33.700000000000003</v>
      </c>
    </row>
    <row r="646" spans="1:2" customFormat="false">
      <c r="A646" s="3">
        <v>19</v>
      </c>
      <c r="B646" s="6">
        <v>30.6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27.5</v>
      </c>
    </row>
    <row r="650" spans="1:2" customFormat="false">
      <c r="A650" s="3">
        <v>23</v>
      </c>
      <c r="B650" s="6">
        <v>27.3</v>
      </c>
    </row>
    <row r="651" spans="1:2" customFormat="false">
      <c r="A651" s="3">
        <v>24</v>
      </c>
      <c r="B651" s="6">
        <v>26.1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9</v>
      </c>
    </row>
    <row r="665" spans="1:2" customFormat="false">
      <c r="A665" s="3" t="s">
        <v>190</v>
      </c>
      <c r="B665" s="6" t="s">
        <v>18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3.9249999999999998</v>
      </c>
    </row>
    <row r="669" spans="1:2" customFormat="false">
      <c r="A669" s="3">
        <v>2</v>
      </c>
      <c r="B669" s="6">
        <v>4.0369999999999999</v>
      </c>
    </row>
    <row r="670" spans="1:2" customFormat="false">
      <c r="A670" s="3">
        <v>3</v>
      </c>
      <c r="B670" s="6">
        <v>4.0030000000000001</v>
      </c>
    </row>
    <row r="671" spans="1:2" customFormat="false">
      <c r="A671" s="3">
        <v>4</v>
      </c>
      <c r="B671" s="6">
        <v>4.0010000000000003</v>
      </c>
    </row>
    <row r="672" spans="1:2" customFormat="false">
      <c r="A672" s="3">
        <v>5</v>
      </c>
      <c r="B672" s="6">
        <v>4.0010000000000003</v>
      </c>
    </row>
    <row r="673" spans="1:2" customFormat="false">
      <c r="A673" s="3">
        <v>6</v>
      </c>
      <c r="B673" s="6">
        <v>4.0010000000000003</v>
      </c>
    </row>
    <row r="674" spans="1:2" customFormat="false">
      <c r="A674" s="3">
        <v>7</v>
      </c>
      <c r="B674" s="6">
        <v>4.0010000000000003</v>
      </c>
    </row>
    <row r="675" spans="1:2" customFormat="false">
      <c r="A675" s="3">
        <v>8</v>
      </c>
      <c r="B675" s="6">
        <v>3.8980000000000001</v>
      </c>
    </row>
    <row r="676" spans="1:2" customFormat="false">
      <c r="A676" s="3">
        <v>9</v>
      </c>
      <c r="B676" s="6">
        <v>2.706</v>
      </c>
    </row>
    <row r="677" spans="1:2" customFormat="false">
      <c r="A677" s="3">
        <v>10</v>
      </c>
      <c r="B677" s="6">
        <v>1.151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-1.036</v>
      </c>
    </row>
    <row r="680" spans="1:2" customFormat="false">
      <c r="A680" s="3">
        <v>13</v>
      </c>
      <c r="B680" s="6">
        <v>-2.4980000000000002</v>
      </c>
    </row>
    <row r="681" spans="1:2" customFormat="false">
      <c r="A681" s="3">
        <v>14</v>
      </c>
      <c r="B681" s="6">
        <v>-3.085</v>
      </c>
    </row>
    <row r="682" spans="1:2" customFormat="false">
      <c r="A682" s="3">
        <v>15</v>
      </c>
      <c r="B682" s="6">
        <v>-2.637</v>
      </c>
    </row>
    <row r="683" spans="1:2" customFormat="false">
      <c r="A683" s="3">
        <v>16</v>
      </c>
      <c r="B683" s="6">
        <v>-1.345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0.88</v>
      </c>
    </row>
    <row r="686" spans="1:2" customFormat="false">
      <c r="A686" s="3">
        <v>19</v>
      </c>
      <c r="B686" s="6">
        <v>2.331</v>
      </c>
    </row>
    <row r="687" spans="1:2" customFormat="false">
      <c r="A687" s="3">
        <v>20</v>
      </c>
      <c r="B687" s="6">
        <v>2.9489999999999998</v>
      </c>
    </row>
    <row r="688" spans="1:2" customFormat="false">
      <c r="A688" s="3">
        <v>21</v>
      </c>
      <c r="B688" s="6">
        <v>3.3090000000000002</v>
      </c>
    </row>
    <row r="689" spans="1:2" customFormat="false">
      <c r="A689" s="3">
        <v>22</v>
      </c>
      <c r="B689" s="6">
        <v>3.347</v>
      </c>
    </row>
    <row r="690" spans="1:2" customFormat="false">
      <c r="A690" s="3">
        <v>23</v>
      </c>
      <c r="B690" s="6">
        <v>3.4940000000000002</v>
      </c>
    </row>
    <row r="691" spans="1:2" customFormat="false">
      <c r="A691" s="3">
        <v>24</v>
      </c>
      <c r="B691" s="6">
        <v>3.5270000000000001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9</v>
      </c>
    </row>
    <row r="705" spans="1:2" customFormat="false">
      <c r="A705" s="3" t="s">
        <v>190</v>
      </c>
      <c r="B705" s="6" t="s">
        <v>18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3.2080000000000002</v>
      </c>
    </row>
    <row r="709" spans="1:2" customFormat="false">
      <c r="A709" s="3">
        <v>2</v>
      </c>
      <c r="B709" s="6">
        <v>3.3490000000000002</v>
      </c>
    </row>
    <row r="710" spans="1:2" customFormat="false">
      <c r="A710" s="3">
        <v>3</v>
      </c>
      <c r="B710" s="6">
        <v>3.3820000000000001</v>
      </c>
    </row>
    <row r="711" spans="1:2" customFormat="false">
      <c r="A711" s="3">
        <v>4</v>
      </c>
      <c r="B711" s="6">
        <v>3.4470000000000001</v>
      </c>
    </row>
    <row r="712" spans="1:2" customFormat="false">
      <c r="A712" s="3">
        <v>5</v>
      </c>
      <c r="B712" s="6">
        <v>3.5059999999999998</v>
      </c>
    </row>
    <row r="713" spans="1:2" customFormat="false">
      <c r="A713" s="3">
        <v>6</v>
      </c>
      <c r="B713" s="6">
        <v>3.5579999999999998</v>
      </c>
    </row>
    <row r="714" spans="1:2" customFormat="false">
      <c r="A714" s="3">
        <v>7</v>
      </c>
      <c r="B714" s="6">
        <v>3.605</v>
      </c>
    </row>
    <row r="715" spans="1:2" customFormat="false">
      <c r="A715" s="3">
        <v>8</v>
      </c>
      <c r="B715" s="6">
        <v>3.6080000000000001</v>
      </c>
    </row>
    <row r="716" spans="1:2" customFormat="false">
      <c r="A716" s="3">
        <v>9</v>
      </c>
      <c r="B716" s="6">
        <v>3.08</v>
      </c>
    </row>
    <row r="717" spans="1:2" customFormat="false">
      <c r="A717" s="3">
        <v>10</v>
      </c>
      <c r="B717" s="6">
        <v>2.3479999999999999</v>
      </c>
    </row>
    <row r="718" spans="1:2" customFormat="false">
      <c r="A718" s="3">
        <v>11</v>
      </c>
      <c r="B718" s="6">
        <v>1.117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0.14299999999999999</v>
      </c>
    </row>
    <row r="725" spans="1:2" customFormat="false">
      <c r="A725" s="3">
        <v>18</v>
      </c>
      <c r="B725" s="6">
        <v>0.91</v>
      </c>
    </row>
    <row r="726" spans="1:2" customFormat="false">
      <c r="A726" s="3">
        <v>19</v>
      </c>
      <c r="B726" s="6">
        <v>1.2809999999999999</v>
      </c>
    </row>
    <row r="727" spans="1:2" customFormat="false">
      <c r="A727" s="3">
        <v>20</v>
      </c>
      <c r="B727" s="6">
        <v>1.5429999999999999</v>
      </c>
    </row>
    <row r="728" spans="1:2" customFormat="false">
      <c r="A728" s="3">
        <v>21</v>
      </c>
      <c r="B728" s="6">
        <v>1.81</v>
      </c>
    </row>
    <row r="729" spans="1:2" customFormat="false">
      <c r="A729" s="3">
        <v>22</v>
      </c>
      <c r="B729" s="6">
        <v>1.9950000000000001</v>
      </c>
    </row>
    <row r="730" spans="1:2" customFormat="false">
      <c r="A730" s="3">
        <v>23</v>
      </c>
      <c r="B730" s="6">
        <v>2.1539999999999999</v>
      </c>
    </row>
    <row r="731" spans="1:2" customFormat="false">
      <c r="A731" s="3">
        <v>24</v>
      </c>
      <c r="B731" s="6">
        <v>2.3109999999999999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9</v>
      </c>
    </row>
    <row r="746" spans="1:2" customFormat="false">
      <c r="A746" s="3" t="s">
        <v>190</v>
      </c>
      <c r="B746" s="6" t="s">
        <v>18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0</v>
      </c>
    </row>
    <row r="794" spans="1:2" customFormat="false">
      <c r="A794" s="3">
        <v>-5</v>
      </c>
      <c r="B794" s="6">
        <v>0</v>
      </c>
    </row>
    <row r="795" spans="1:2" customFormat="false">
      <c r="A795" s="3">
        <v>-4</v>
      </c>
      <c r="B795" s="6">
        <v>4</v>
      </c>
    </row>
    <row r="796" spans="1:2" customFormat="false">
      <c r="A796" s="3">
        <v>-3</v>
      </c>
      <c r="B796" s="6">
        <v>3</v>
      </c>
    </row>
    <row r="797" spans="1:2" customFormat="false">
      <c r="A797" s="3">
        <v>-2</v>
      </c>
      <c r="B797" s="6">
        <v>8</v>
      </c>
    </row>
    <row r="798" spans="1:2" customFormat="false">
      <c r="A798" s="3">
        <v>-1</v>
      </c>
      <c r="B798" s="6">
        <v>5</v>
      </c>
    </row>
    <row r="799" spans="1:2" customFormat="false">
      <c r="A799" s="3">
        <v>0</v>
      </c>
      <c r="B799" s="6">
        <v>18</v>
      </c>
    </row>
    <row r="800" spans="1:2" customFormat="false">
      <c r="A800" s="3">
        <v>1</v>
      </c>
      <c r="B800" s="6">
        <v>20</v>
      </c>
    </row>
    <row r="801" spans="1:2" customFormat="false">
      <c r="A801" s="3">
        <v>2</v>
      </c>
      <c r="B801" s="6">
        <v>14</v>
      </c>
    </row>
    <row r="802" spans="1:2" customFormat="false">
      <c r="A802" s="3">
        <v>3</v>
      </c>
      <c r="B802" s="6">
        <v>19</v>
      </c>
    </row>
    <row r="803" spans="1:2" customFormat="false">
      <c r="A803" s="3">
        <v>4</v>
      </c>
      <c r="B803" s="6">
        <v>21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30</v>
      </c>
    </row>
    <row r="806" spans="1:2" customFormat="false">
      <c r="A806" s="3">
        <v>7</v>
      </c>
      <c r="B806" s="6">
        <v>33</v>
      </c>
    </row>
    <row r="807" spans="1:2" customFormat="false">
      <c r="A807" s="3">
        <v>8</v>
      </c>
      <c r="B807" s="6">
        <v>46</v>
      </c>
    </row>
    <row r="808" spans="1:2" customFormat="false">
      <c r="A808" s="3">
        <v>9</v>
      </c>
      <c r="B808" s="6">
        <v>61</v>
      </c>
    </row>
    <row r="809" spans="1:2" customFormat="false">
      <c r="A809" s="3">
        <v>10</v>
      </c>
      <c r="B809" s="6">
        <v>71</v>
      </c>
    </row>
    <row r="810" spans="1:2" customFormat="false">
      <c r="A810" s="3">
        <v>11</v>
      </c>
      <c r="B810" s="6">
        <v>116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157</v>
      </c>
    </row>
    <row r="813" spans="1:2" customFormat="false">
      <c r="A813" s="3">
        <v>14</v>
      </c>
      <c r="B813" s="6">
        <v>160</v>
      </c>
    </row>
    <row r="814" spans="1:2" customFormat="false">
      <c r="A814" s="3">
        <v>15</v>
      </c>
      <c r="B814" s="6">
        <v>207</v>
      </c>
    </row>
    <row r="815" spans="1:2" customFormat="false">
      <c r="A815" s="3">
        <v>16</v>
      </c>
      <c r="B815" s="6">
        <v>224</v>
      </c>
    </row>
    <row r="816" spans="1:2" customFormat="false">
      <c r="A816" s="3">
        <v>17</v>
      </c>
      <c r="B816" s="6">
        <v>255</v>
      </c>
    </row>
    <row r="817" spans="1:2" customFormat="false">
      <c r="A817" s="3">
        <v>18</v>
      </c>
      <c r="B817" s="6">
        <v>315</v>
      </c>
    </row>
    <row r="818" spans="1:2" customFormat="false">
      <c r="A818" s="3">
        <v>19</v>
      </c>
      <c r="B818" s="6">
        <v>347</v>
      </c>
    </row>
    <row r="819" spans="1:2" customFormat="false">
      <c r="A819" s="3">
        <v>20</v>
      </c>
      <c r="B819" s="6">
        <v>352</v>
      </c>
    </row>
    <row r="820" spans="1:2" customFormat="false">
      <c r="A820" s="3">
        <v>21</v>
      </c>
      <c r="B820" s="6">
        <v>366</v>
      </c>
    </row>
    <row r="821" spans="1:2" customFormat="false">
      <c r="A821" s="3">
        <v>22</v>
      </c>
      <c r="B821" s="6">
        <v>349</v>
      </c>
    </row>
    <row r="822" spans="1:2" customFormat="false">
      <c r="A822" s="3">
        <v>23</v>
      </c>
      <c r="B822" s="6">
        <v>357</v>
      </c>
    </row>
    <row r="823" spans="1:2" customFormat="false">
      <c r="A823" s="3">
        <v>24</v>
      </c>
      <c r="B823" s="6">
        <v>341</v>
      </c>
    </row>
    <row r="824" spans="1:2" customFormat="false">
      <c r="A824" s="3">
        <v>25</v>
      </c>
      <c r="B824" s="6">
        <v>392</v>
      </c>
    </row>
    <row r="825" spans="1:2" customFormat="false">
      <c r="A825" s="3">
        <v>26</v>
      </c>
      <c r="B825" s="6">
        <v>399</v>
      </c>
    </row>
    <row r="826" spans="1:2" customFormat="false">
      <c r="A826" s="3">
        <v>27</v>
      </c>
      <c r="B826" s="6">
        <v>403</v>
      </c>
    </row>
    <row r="827" spans="1:2" customFormat="false">
      <c r="A827" s="3">
        <v>28</v>
      </c>
      <c r="B827" s="6">
        <v>440</v>
      </c>
    </row>
    <row r="828" spans="1:2" customFormat="false">
      <c r="A828" s="3">
        <v>29</v>
      </c>
      <c r="B828" s="6">
        <v>396</v>
      </c>
    </row>
    <row r="829" spans="1:2" customFormat="false">
      <c r="A829" s="3">
        <v>30</v>
      </c>
      <c r="B829" s="6">
        <v>395</v>
      </c>
    </row>
    <row r="830" spans="1:2" customFormat="false">
      <c r="A830" s="3">
        <v>31</v>
      </c>
      <c r="B830" s="6">
        <v>360</v>
      </c>
    </row>
    <row r="831" spans="1:2" customFormat="false">
      <c r="A831" s="3">
        <v>32</v>
      </c>
      <c r="B831" s="6">
        <v>337</v>
      </c>
    </row>
    <row r="832" spans="1:2" customFormat="false">
      <c r="A832" s="3">
        <v>33</v>
      </c>
      <c r="B832" s="6">
        <v>306</v>
      </c>
    </row>
    <row r="833" spans="1:2" customFormat="false">
      <c r="A833" s="3">
        <v>34</v>
      </c>
      <c r="B833" s="6">
        <v>306</v>
      </c>
    </row>
    <row r="834" spans="1:2" customFormat="false">
      <c r="A834" s="3">
        <v>35</v>
      </c>
      <c r="B834" s="6">
        <v>256</v>
      </c>
    </row>
    <row r="835" spans="1:2" customFormat="false">
      <c r="A835" s="3">
        <v>36</v>
      </c>
      <c r="B835" s="6">
        <v>217</v>
      </c>
    </row>
    <row r="836" spans="1:2" customFormat="false">
      <c r="A836" s="3">
        <v>37</v>
      </c>
      <c r="B836" s="6">
        <v>166</v>
      </c>
    </row>
    <row r="837" spans="1:2" customFormat="false">
      <c r="A837" s="3">
        <v>38</v>
      </c>
      <c r="B837" s="6">
        <v>138</v>
      </c>
    </row>
    <row r="838" spans="1:2" customFormat="false">
      <c r="A838" s="3">
        <v>39</v>
      </c>
      <c r="B838" s="6">
        <v>97</v>
      </c>
    </row>
    <row r="839" spans="1:2" customFormat="false">
      <c r="A839" s="3">
        <v>40</v>
      </c>
      <c r="B839" s="6">
        <v>57</v>
      </c>
    </row>
    <row r="840" spans="1:2" customFormat="false">
      <c r="A840" s="3">
        <v>41</v>
      </c>
      <c r="B840" s="6">
        <v>31</v>
      </c>
    </row>
    <row r="841" spans="1:2" customFormat="false">
      <c r="A841" s="3">
        <v>42</v>
      </c>
      <c r="B841" s="6">
        <v>10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>
  <sheetPr transitionEvaluation="1" codeName="Sheet79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354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355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356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369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1" customFormat="false" ht="15.75">
      <c r="A57" s="5" t="s">
        <v>19</v>
      </c>
    </row>
    <row r="58" spans="1:1" customFormat="false" ht="15.75">
      <c r="A58" s="5" t="s">
        <v>334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10</v>
      </c>
    </row>
    <row r="63" spans="1:2" customFormat="false">
      <c r="A63" s="3" t="s">
        <v>190</v>
      </c>
      <c r="B63" s="6" t="s">
        <v>19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4.8719999999999999</v>
      </c>
    </row>
    <row r="66" spans="1:2" customFormat="false">
      <c r="A66" s="3" t="s">
        <v>26</v>
      </c>
      <c r="B66" s="6">
        <v>4.97</v>
      </c>
    </row>
    <row r="67" spans="1:2" customFormat="false">
      <c r="A67" s="3" t="s">
        <v>27</v>
      </c>
      <c r="B67" s="6">
        <v>5.0730000000000004</v>
      </c>
    </row>
    <row r="68" spans="1:2" customFormat="false">
      <c r="A68" s="3" t="s">
        <v>28</v>
      </c>
      <c r="B68" s="6">
        <v>5.6239999999999997</v>
      </c>
    </row>
    <row r="69" spans="1:2" customFormat="false">
      <c r="A69" s="3" t="s">
        <v>29</v>
      </c>
      <c r="B69" s="6">
        <v>3.0430000000000001</v>
      </c>
    </row>
    <row r="70" spans="1:2" customFormat="false">
      <c r="A70" s="3" t="s">
        <v>31</v>
      </c>
      <c r="B70" s="6">
        <v>4.1710000000000004E-6</v>
      </c>
    </row>
    <row r="71" spans="1:2" customFormat="false">
      <c r="A71" s="3" t="s">
        <v>32</v>
      </c>
      <c r="B71" s="6">
        <v>1.655</v>
      </c>
    </row>
    <row r="72" spans="1:2" customFormat="false">
      <c r="A72" s="3" t="s">
        <v>33</v>
      </c>
      <c r="B72" s="6">
        <v>2.097</v>
      </c>
    </row>
    <row r="73" spans="1:2" customFormat="false">
      <c r="A73" s="3" t="s">
        <v>34</v>
      </c>
      <c r="B73" s="6">
        <v>3.7759999999999998</v>
      </c>
    </row>
    <row r="74" spans="1:2" customFormat="false">
      <c r="A74" s="3" t="s">
        <v>35</v>
      </c>
      <c r="B74" s="6">
        <v>4.74</v>
      </c>
    </row>
    <row r="75" spans="1:2" customFormat="false">
      <c r="A75" s="3" t="s">
        <v>36</v>
      </c>
      <c r="B75" s="6">
        <v>1.08</v>
      </c>
    </row>
    <row r="76" spans="1:2" customFormat="false">
      <c r="A76" s="3" t="s">
        <v>37</v>
      </c>
      <c r="B76" s="6">
        <v>7.8010000000000004E-6</v>
      </c>
    </row>
    <row r="77" spans="1:2" customFormat="false">
      <c r="A77" s="3" t="s">
        <v>38</v>
      </c>
      <c r="B77" s="6">
        <v>3.3730000000000002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6.5540000000000003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7.2969999999999997</v>
      </c>
    </row>
    <row r="83" spans="1:2" customFormat="false">
      <c r="A83" s="3" t="s">
        <v>45</v>
      </c>
      <c r="B83" s="6">
        <v>10.84</v>
      </c>
    </row>
    <row r="84" spans="1:2" customFormat="false">
      <c r="A84" s="3" t="s">
        <v>47</v>
      </c>
      <c r="B84" s="6">
        <v>6.0759999999999996</v>
      </c>
    </row>
    <row r="85" spans="1:2" customFormat="false">
      <c r="A85" s="3" t="s">
        <v>48</v>
      </c>
      <c r="B85" s="6">
        <v>5.7640000000000002</v>
      </c>
    </row>
    <row r="86" spans="1:2" customFormat="false">
      <c r="A86" s="3" t="s">
        <v>49</v>
      </c>
      <c r="B86" s="6">
        <v>5.0469999999999997</v>
      </c>
    </row>
    <row r="87" spans="1:2" customFormat="false">
      <c r="A87" s="3" t="s">
        <v>50</v>
      </c>
      <c r="B87" s="6">
        <v>5.2789999999999999</v>
      </c>
    </row>
    <row r="88" spans="1:2" customFormat="false">
      <c r="A88" s="3" t="s">
        <v>51</v>
      </c>
      <c r="B88" s="6">
        <v>5.1319999999999997</v>
      </c>
    </row>
    <row r="89" spans="1:2" customFormat="false">
      <c r="A89" s="3" t="s">
        <v>52</v>
      </c>
      <c r="B89" s="6">
        <v>5.1239999999999997</v>
      </c>
    </row>
    <row r="90" spans="1:2" customFormat="false">
      <c r="A90" s="3" t="s">
        <v>53</v>
      </c>
      <c r="B90" s="6">
        <v>5.61</v>
      </c>
    </row>
    <row r="91" spans="1:2" customFormat="false">
      <c r="A91" s="3" t="s">
        <v>54</v>
      </c>
      <c r="B91" s="6">
        <v>4.3479999999999999</v>
      </c>
    </row>
    <row r="92" spans="1:2" customFormat="false">
      <c r="A92" s="3" t="s">
        <v>55</v>
      </c>
      <c r="B92" s="6">
        <v>4.8550000000000004</v>
      </c>
    </row>
    <row r="93" spans="1:2" customFormat="false">
      <c r="A93" s="3" t="s">
        <v>56</v>
      </c>
      <c r="B93" s="6">
        <v>7.1660000000000004</v>
      </c>
    </row>
    <row r="94" spans="1:2" customFormat="false">
      <c r="A94" s="3" t="s">
        <v>57</v>
      </c>
      <c r="B94" s="6">
        <v>8.9359999999999999</v>
      </c>
    </row>
    <row r="95" spans="1:2" customFormat="false">
      <c r="A95" s="3" t="s">
        <v>58</v>
      </c>
      <c r="B95" s="6">
        <v>7.6970000000000001</v>
      </c>
    </row>
    <row r="96" spans="1:2" customFormat="false">
      <c r="A96" s="3" t="s">
        <v>59</v>
      </c>
      <c r="B96" s="6">
        <v>6.5</v>
      </c>
    </row>
    <row r="97" spans="1:2" customFormat="false">
      <c r="A97" s="3" t="s">
        <v>60</v>
      </c>
      <c r="B97" s="6">
        <v>5.0979999999999999</v>
      </c>
    </row>
    <row r="98" spans="1:2" customFormat="false">
      <c r="A98" s="3" t="s">
        <v>61</v>
      </c>
      <c r="B98" s="6">
        <v>5.94</v>
      </c>
    </row>
    <row r="99" spans="1:2" customFormat="false">
      <c r="A99" s="3" t="s">
        <v>62</v>
      </c>
      <c r="B99" s="6">
        <v>2.5670000000000002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10</v>
      </c>
    </row>
    <row r="102" spans="1:2" customFormat="false">
      <c r="A102" s="3" t="s">
        <v>190</v>
      </c>
      <c r="B102" s="6" t="s">
        <v>19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6.492</v>
      </c>
    </row>
    <row r="105" spans="1:2" customFormat="false">
      <c r="A105" s="3" t="s">
        <v>26</v>
      </c>
      <c r="B105" s="6">
        <v>4.601</v>
      </c>
    </row>
    <row r="106" spans="1:2" customFormat="false">
      <c r="A106" s="3" t="s">
        <v>27</v>
      </c>
      <c r="B106" s="6">
        <v>3.9009999999999998</v>
      </c>
    </row>
    <row r="107" spans="1:2" customFormat="false">
      <c r="A107" s="3" t="s">
        <v>28</v>
      </c>
      <c r="B107" s="6">
        <v>2.4159999999999999</v>
      </c>
    </row>
    <row r="108" spans="1:2" customFormat="false">
      <c r="A108" s="3" t="s">
        <v>29</v>
      </c>
      <c r="B108" s="6">
        <v>6.2460000000000004</v>
      </c>
    </row>
    <row r="109" spans="1:2" customFormat="false">
      <c r="A109" s="3" t="s">
        <v>31</v>
      </c>
      <c r="B109" s="6">
        <v>5.1189999999999998</v>
      </c>
    </row>
    <row r="110" spans="1:2" customFormat="false">
      <c r="A110" s="3" t="s">
        <v>32</v>
      </c>
      <c r="B110" s="6">
        <v>2.4849999999999999</v>
      </c>
    </row>
    <row r="111" spans="1:2" customFormat="false">
      <c r="A111" s="3" t="s">
        <v>33</v>
      </c>
      <c r="B111" s="6">
        <v>1.3260000000000001</v>
      </c>
    </row>
    <row r="112" spans="1:2" customFormat="false">
      <c r="A112" s="3" t="s">
        <v>34</v>
      </c>
      <c r="B112" s="6">
        <v>2.4180000000000001</v>
      </c>
    </row>
    <row r="113" spans="1:2" customFormat="false">
      <c r="A113" s="3" t="s">
        <v>35</v>
      </c>
      <c r="B113" s="6">
        <v>1.4159999999999999</v>
      </c>
    </row>
    <row r="114" spans="1:2" customFormat="false">
      <c r="A114" s="3" t="s">
        <v>36</v>
      </c>
      <c r="B114" s="6">
        <v>2.383</v>
      </c>
    </row>
    <row r="115" spans="1:2" customFormat="false">
      <c r="A115" s="3" t="s">
        <v>37</v>
      </c>
      <c r="B115" s="6">
        <v>0.56059999999999999</v>
      </c>
    </row>
    <row r="116" spans="1:2" customFormat="false">
      <c r="A116" s="3" t="s">
        <v>38</v>
      </c>
      <c r="B116" s="6">
        <v>0.4113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0.66790000000000005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0.73680000000000001</v>
      </c>
    </row>
    <row r="122" spans="1:2" customFormat="false">
      <c r="A122" s="3" t="s">
        <v>45</v>
      </c>
      <c r="B122" s="6">
        <v>1.04</v>
      </c>
    </row>
    <row r="123" spans="1:2" customFormat="false">
      <c r="A123" s="3" t="s">
        <v>47</v>
      </c>
      <c r="B123" s="6">
        <v>1.1140000000000001</v>
      </c>
    </row>
    <row r="124" spans="1:2" customFormat="false">
      <c r="A124" s="3" t="s">
        <v>48</v>
      </c>
      <c r="B124" s="6">
        <v>2.6840000000000002</v>
      </c>
    </row>
    <row r="125" spans="1:2" customFormat="false">
      <c r="A125" s="3" t="s">
        <v>49</v>
      </c>
      <c r="B125" s="6">
        <v>8.7639999999999993</v>
      </c>
    </row>
    <row r="126" spans="1:2" customFormat="false">
      <c r="A126" s="3" t="s">
        <v>50</v>
      </c>
      <c r="B126" s="6">
        <v>5.7610000000000001</v>
      </c>
    </row>
    <row r="127" spans="1:2" customFormat="false">
      <c r="A127" s="3" t="s">
        <v>51</v>
      </c>
      <c r="B127" s="6">
        <v>6.6989999999999998</v>
      </c>
    </row>
    <row r="128" spans="1:2" customFormat="false">
      <c r="A128" s="3" t="s">
        <v>52</v>
      </c>
      <c r="B128" s="6">
        <v>5.7210000000000001</v>
      </c>
    </row>
    <row r="129" spans="1:2" customFormat="false">
      <c r="A129" s="3" t="s">
        <v>53</v>
      </c>
      <c r="B129" s="6">
        <v>3.7269999999999999</v>
      </c>
    </row>
    <row r="130" spans="1:2" customFormat="false">
      <c r="A130" s="3" t="s">
        <v>54</v>
      </c>
      <c r="B130" s="6">
        <v>5.9560000000000004</v>
      </c>
    </row>
    <row r="131" spans="1:2" customFormat="false">
      <c r="A131" s="3" t="s">
        <v>55</v>
      </c>
      <c r="B131" s="6">
        <v>1.0290000000000001E-2</v>
      </c>
    </row>
    <row r="132" spans="1:2" customFormat="false">
      <c r="A132" s="3" t="s">
        <v>56</v>
      </c>
      <c r="B132" s="6">
        <v>4.4679999999999997E-2</v>
      </c>
    </row>
    <row r="133" spans="1:2" customFormat="false">
      <c r="A133" s="3" t="s">
        <v>57</v>
      </c>
      <c r="B133" s="6">
        <v>6.7070000000000005E-2</v>
      </c>
    </row>
    <row r="134" spans="1:2" customFormat="false">
      <c r="A134" s="3" t="s">
        <v>58</v>
      </c>
      <c r="B134" s="6">
        <v>0.1575</v>
      </c>
    </row>
    <row r="135" spans="1:2" customFormat="false">
      <c r="A135" s="3" t="s">
        <v>59</v>
      </c>
      <c r="B135" s="6">
        <v>0.61739999999999995</v>
      </c>
    </row>
    <row r="136" spans="1:2" customFormat="false">
      <c r="A136" s="3" t="s">
        <v>60</v>
      </c>
      <c r="B136" s="6">
        <v>3.9750000000000001</v>
      </c>
    </row>
    <row r="137" spans="1:2" customFormat="false">
      <c r="A137" s="3" t="s">
        <v>61</v>
      </c>
      <c r="B137" s="6">
        <v>0.20730000000000001</v>
      </c>
    </row>
    <row r="138" spans="1:2" customFormat="false">
      <c r="A138" s="3" t="s">
        <v>62</v>
      </c>
      <c r="B138" s="6">
        <v>1.1910000000000001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10</v>
      </c>
      <c r="C143" s="8"/>
      <c r="D143" s="6"/>
    </row>
    <row r="144" spans="1:4" customFormat="false">
      <c r="A144" s="3" t="s">
        <v>190</v>
      </c>
      <c r="B144" s="6" t="s">
        <v>19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 customFormat="false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 customFormat="false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 customFormat="false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 customFormat="false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 customFormat="false">
      <c r="A151" s="3" t="s">
        <v>31</v>
      </c>
      <c r="B151" s="91">
        <v>0</v>
      </c>
      <c r="C151" s="184" t="s">
        <v>89</v>
      </c>
      <c r="D151" s="179"/>
    </row>
    <row r="152" spans="1:4" customFormat="false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 customFormat="false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 customFormat="false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 customFormat="false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 customFormat="false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 customFormat="false">
      <c r="A157" s="3" t="s">
        <v>37</v>
      </c>
      <c r="B157" s="91">
        <v>0</v>
      </c>
      <c r="C157" s="184" t="s">
        <v>89</v>
      </c>
      <c r="D157" s="179"/>
    </row>
    <row r="158" spans="1:4" customFormat="false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 customFormat="false">
      <c r="A159" s="3" t="s">
        <v>40</v>
      </c>
      <c r="B159" s="91"/>
      <c r="C159" s="185"/>
      <c r="D159" s="179"/>
    </row>
    <row r="160" spans="1:4" customFormat="false">
      <c r="A160" s="3" t="s">
        <v>41</v>
      </c>
      <c r="B160" s="91"/>
      <c r="C160" s="185"/>
      <c r="D160" s="179"/>
    </row>
    <row r="161" spans="1:4" customFormat="false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 customFormat="false">
      <c r="A162" s="3" t="s">
        <v>43</v>
      </c>
      <c r="B162" s="91"/>
      <c r="C162" s="185"/>
      <c r="D162" s="179"/>
    </row>
    <row r="163" spans="1:4" customFormat="false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 customFormat="false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 customFormat="false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 customFormat="false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 customFormat="false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 customFormat="false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 customFormat="false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 customFormat="false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 customFormat="false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 customFormat="false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 customFormat="false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 customFormat="false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 customFormat="false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 customFormat="false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 customFormat="false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 customFormat="false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 customFormat="false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 customFormat="false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10</v>
      </c>
      <c r="C196" s="8"/>
      <c r="D196" s="6"/>
    </row>
    <row r="197" spans="1:4" customFormat="false">
      <c r="A197" s="3" t="s">
        <v>190</v>
      </c>
      <c r="B197" s="6" t="s">
        <v>19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6.4861111111111098</v>
      </c>
      <c r="C199" s="223">
        <v>40102</v>
      </c>
      <c r="D199">
        <v>14</v>
      </c>
    </row>
    <row r="200" spans="1:4" customFormat="false">
      <c r="A200" s="3" t="s">
        <v>26</v>
      </c>
      <c r="B200" s="6">
        <v>5.6749999999999998</v>
      </c>
      <c r="C200" s="223">
        <v>40142</v>
      </c>
      <c r="D200">
        <v>14</v>
      </c>
    </row>
    <row r="201" spans="1:4" customFormat="false">
      <c r="A201" s="3" t="s">
        <v>27</v>
      </c>
      <c r="B201" s="6">
        <v>4.2750000000000004</v>
      </c>
      <c r="C201" s="223">
        <v>40020</v>
      </c>
      <c r="D201">
        <v>17</v>
      </c>
    </row>
    <row r="202" spans="1:4" customFormat="false">
      <c r="A202" s="3" t="s">
        <v>28</v>
      </c>
      <c r="B202" s="6">
        <v>3.6083333333333298</v>
      </c>
      <c r="C202" s="224">
        <v>40020</v>
      </c>
      <c r="D202">
        <v>17</v>
      </c>
    </row>
    <row r="203" spans="1:4" customFormat="false">
      <c r="A203" s="3" t="s">
        <v>29</v>
      </c>
      <c r="B203" s="6">
        <v>6.44166666666667</v>
      </c>
      <c r="C203" s="223">
        <v>40102</v>
      </c>
      <c r="D203">
        <v>14</v>
      </c>
    </row>
    <row r="204" spans="1:4" customFormat="false">
      <c r="A204" s="3" t="s">
        <v>31</v>
      </c>
      <c r="B204" s="6">
        <v>6.37777777777778</v>
      </c>
      <c r="C204" s="223">
        <v>40103</v>
      </c>
      <c r="D204">
        <v>14</v>
      </c>
    </row>
    <row r="205" spans="1:4" customFormat="false">
      <c r="A205" s="3" t="s">
        <v>32</v>
      </c>
      <c r="B205" s="6">
        <v>3.56666666666667</v>
      </c>
      <c r="C205" s="223">
        <v>40103</v>
      </c>
      <c r="D205">
        <v>15</v>
      </c>
    </row>
    <row r="206" spans="1:4" customFormat="false">
      <c r="A206" s="3" t="s">
        <v>33</v>
      </c>
      <c r="B206" s="6">
        <v>2.7916666666666701</v>
      </c>
      <c r="C206" s="223">
        <v>40103</v>
      </c>
      <c r="D206">
        <v>15</v>
      </c>
    </row>
    <row r="207" spans="1:4" customFormat="false">
      <c r="A207" s="3" t="s">
        <v>34</v>
      </c>
      <c r="B207" s="6">
        <v>3.05</v>
      </c>
      <c r="C207" s="223">
        <v>40020</v>
      </c>
      <c r="D207">
        <v>17</v>
      </c>
    </row>
    <row r="208" spans="1:4" customFormat="false">
      <c r="A208" s="3" t="s">
        <v>35</v>
      </c>
      <c r="B208" s="6">
        <v>2.49833333333333</v>
      </c>
      <c r="C208" s="223">
        <v>40020</v>
      </c>
      <c r="D208">
        <v>17</v>
      </c>
    </row>
    <row r="209" spans="1:4" customFormat="false">
      <c r="A209" s="3" t="s">
        <v>36</v>
      </c>
      <c r="B209" s="6">
        <v>3.56666666666667</v>
      </c>
      <c r="C209" s="223">
        <v>40103</v>
      </c>
      <c r="D209">
        <v>15</v>
      </c>
    </row>
    <row r="210" spans="1:4" customFormat="false">
      <c r="A210" s="3" t="s">
        <v>37</v>
      </c>
      <c r="B210" s="6">
        <v>2.68611111111111</v>
      </c>
      <c r="C210" s="223">
        <v>40058</v>
      </c>
      <c r="D210">
        <v>15</v>
      </c>
    </row>
    <row r="211" spans="1:4" customFormat="false">
      <c r="A211" s="3" t="s">
        <v>38</v>
      </c>
      <c r="B211" s="6">
        <v>1.3779999999999999</v>
      </c>
      <c r="C211" s="223">
        <v>40020</v>
      </c>
      <c r="D211">
        <v>16</v>
      </c>
    </row>
    <row r="212" spans="1:4" customFormat="false">
      <c r="A212" s="3" t="s">
        <v>40</v>
      </c>
      <c r="B212" s="6"/>
      <c r="C212" s="93"/>
      <c r="D212"/>
    </row>
    <row r="213" spans="1:4" customFormat="false">
      <c r="A213" s="3" t="s">
        <v>41</v>
      </c>
      <c r="B213" s="6"/>
      <c r="C213" s="93"/>
      <c r="D213"/>
    </row>
    <row r="214" spans="1:4" customFormat="false">
      <c r="A214" s="3" t="s">
        <v>42</v>
      </c>
      <c r="B214" s="6">
        <v>1.0677777777777799</v>
      </c>
      <c r="C214" s="225">
        <v>40020</v>
      </c>
      <c r="D214">
        <v>16</v>
      </c>
    </row>
    <row r="215" spans="1:4" customFormat="false">
      <c r="A215" s="3" t="s">
        <v>43</v>
      </c>
      <c r="B215" s="6"/>
      <c r="C215" s="225"/>
      <c r="D215"/>
    </row>
    <row r="216" spans="1:4" customFormat="false">
      <c r="A216" s="3" t="s">
        <v>44</v>
      </c>
      <c r="B216" s="6">
        <v>1.17888888888889</v>
      </c>
      <c r="C216" s="225">
        <v>40020</v>
      </c>
      <c r="D216">
        <v>16</v>
      </c>
    </row>
    <row r="217" spans="1:4" customFormat="false">
      <c r="A217" s="3" t="s">
        <v>45</v>
      </c>
      <c r="B217" s="6">
        <v>1.7077777777777801</v>
      </c>
      <c r="C217" s="225">
        <v>40020</v>
      </c>
      <c r="D217">
        <v>16</v>
      </c>
    </row>
    <row r="218" spans="1:4" customFormat="false">
      <c r="A218" s="3" t="s">
        <v>47</v>
      </c>
      <c r="B218" s="6">
        <v>1.3613888888888901</v>
      </c>
      <c r="C218" s="225">
        <v>40020</v>
      </c>
      <c r="D218">
        <v>16</v>
      </c>
    </row>
    <row r="219" spans="1:4" customFormat="false">
      <c r="A219" s="3" t="s">
        <v>48</v>
      </c>
      <c r="B219" s="6">
        <v>3.2277777777777801</v>
      </c>
      <c r="C219" s="223">
        <v>40061</v>
      </c>
      <c r="D219">
        <v>13</v>
      </c>
    </row>
    <row r="220" spans="1:4" customFormat="false">
      <c r="A220" s="3" t="s">
        <v>49</v>
      </c>
      <c r="B220" s="6">
        <v>6.7638888888888902</v>
      </c>
      <c r="C220" s="223">
        <v>40103</v>
      </c>
      <c r="D220">
        <v>14</v>
      </c>
    </row>
    <row r="221" spans="1:4" customFormat="false">
      <c r="A221" s="3" t="s">
        <v>50</v>
      </c>
      <c r="B221" s="6">
        <v>4.7861111111111097</v>
      </c>
      <c r="C221" s="223">
        <v>40102</v>
      </c>
      <c r="D221">
        <v>14</v>
      </c>
    </row>
    <row r="222" spans="1:4" customFormat="false">
      <c r="A222" s="3" t="s">
        <v>51</v>
      </c>
      <c r="B222" s="6">
        <v>6.2027777777777802</v>
      </c>
      <c r="C222" s="225">
        <v>40142</v>
      </c>
      <c r="D222">
        <v>14</v>
      </c>
    </row>
    <row r="223" spans="1:4" customFormat="false">
      <c r="A223" s="3" t="s">
        <v>52</v>
      </c>
      <c r="B223" s="6">
        <v>4.2777777777777803</v>
      </c>
      <c r="C223" s="225">
        <v>40020</v>
      </c>
      <c r="D223">
        <v>17</v>
      </c>
    </row>
    <row r="224" spans="1:4" customFormat="false">
      <c r="A224" s="3" t="s">
        <v>53</v>
      </c>
      <c r="B224" s="6">
        <v>3.5888888888888899</v>
      </c>
      <c r="C224" s="225">
        <v>40020</v>
      </c>
      <c r="D224">
        <v>17</v>
      </c>
    </row>
    <row r="225" spans="1:4" customFormat="false">
      <c r="A225" s="3" t="s">
        <v>54</v>
      </c>
      <c r="B225" s="6">
        <v>6.1777777777777798</v>
      </c>
      <c r="C225" s="223">
        <v>40103</v>
      </c>
      <c r="D225">
        <v>14</v>
      </c>
    </row>
    <row r="226" spans="1:4" customFormat="false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 customFormat="false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 customFormat="false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 customFormat="false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 customFormat="false">
      <c r="A230" s="3" t="s">
        <v>59</v>
      </c>
      <c r="B230" s="6">
        <v>1.79833333333333</v>
      </c>
      <c r="C230" s="225">
        <v>40061</v>
      </c>
      <c r="D230">
        <v>13</v>
      </c>
    </row>
    <row r="231" spans="1:4" customFormat="false">
      <c r="A231" s="3" t="s">
        <v>60</v>
      </c>
      <c r="B231" s="6">
        <v>4.68611111111111</v>
      </c>
      <c r="C231" s="223">
        <v>40102</v>
      </c>
      <c r="D231">
        <v>14</v>
      </c>
    </row>
    <row r="232" spans="1:4" customFormat="false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 customFormat="false">
      <c r="A233" s="3" t="s">
        <v>62</v>
      </c>
      <c r="B233" s="6">
        <v>2.3436111111111102</v>
      </c>
      <c r="C233" s="223">
        <v>40058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10</v>
      </c>
      <c r="C251" s="8"/>
      <c r="D251" s="6"/>
    </row>
    <row r="252" spans="1:4" customFormat="false">
      <c r="A252" s="3" t="s">
        <v>190</v>
      </c>
      <c r="B252" s="6" t="s">
        <v>19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2" t="s">
        <v>106</v>
      </c>
      <c r="D254">
        <v>16</v>
      </c>
    </row>
    <row r="255" spans="1:4" customFormat="false">
      <c r="A255" s="3" t="s">
        <v>75</v>
      </c>
      <c r="B255" s="97">
        <v>42.46</v>
      </c>
      <c r="C255" s="92" t="s">
        <v>106</v>
      </c>
      <c r="D255">
        <v>15</v>
      </c>
    </row>
    <row r="256" spans="1:4" customFormat="false">
      <c r="A256" s="3" t="s">
        <v>76</v>
      </c>
      <c r="B256" s="97">
        <v>63.74</v>
      </c>
      <c r="C256" s="92" t="s">
        <v>106</v>
      </c>
      <c r="D256">
        <v>16</v>
      </c>
    </row>
    <row r="257" spans="1:4" customFormat="false">
      <c r="A257" s="3" t="s">
        <v>77</v>
      </c>
      <c r="B257" s="97">
        <v>35.67</v>
      </c>
      <c r="C257" s="92" t="s">
        <v>111</v>
      </c>
      <c r="D257">
        <v>15</v>
      </c>
    </row>
    <row r="258" spans="1:4" customFormat="false">
      <c r="A258" s="3" t="s">
        <v>38</v>
      </c>
      <c r="B258" s="97">
        <v>55.34</v>
      </c>
      <c r="C258" s="92" t="s">
        <v>106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101" t="s">
        <v>10</v>
      </c>
      <c r="D260"/>
    </row>
    <row r="261" spans="1:4" customFormat="false">
      <c r="A261" s="3" t="s">
        <v>190</v>
      </c>
      <c r="B261"/>
      <c r="C261" s="101" t="s">
        <v>19</v>
      </c>
      <c r="D261"/>
    </row>
    <row r="262" spans="1:4" customFormat="false">
      <c r="A262" s="3" t="s">
        <v>63</v>
      </c>
      <c r="B262" s="99" t="s">
        <v>73</v>
      </c>
      <c r="C262" s="101" t="s">
        <v>90</v>
      </c>
      <c r="D262"/>
    </row>
    <row r="263" spans="1:4" customFormat="false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 customFormat="false">
      <c r="A264" s="3" t="s">
        <v>75</v>
      </c>
      <c r="B264" s="97">
        <v>-6.38</v>
      </c>
      <c r="C264" s="92" t="s">
        <v>93</v>
      </c>
      <c r="D264">
        <v>8</v>
      </c>
    </row>
    <row r="265" spans="1:4" customFormat="false">
      <c r="A265" s="3" t="s">
        <v>76</v>
      </c>
      <c r="B265" s="97">
        <v>-22.83</v>
      </c>
      <c r="C265" s="92" t="s">
        <v>93</v>
      </c>
      <c r="D265">
        <v>7</v>
      </c>
    </row>
    <row r="266" spans="1:4" customFormat="false">
      <c r="A266" s="3" t="s">
        <v>77</v>
      </c>
      <c r="B266" s="97">
        <v>-19.34</v>
      </c>
      <c r="C266" s="92" t="s">
        <v>93</v>
      </c>
      <c r="D266">
        <v>7</v>
      </c>
    </row>
    <row r="267" spans="1:4" customFormat="false">
      <c r="A267" s="3" t="s">
        <v>38</v>
      </c>
      <c r="B267" s="97">
        <v>-2.82</v>
      </c>
      <c r="C267" s="92" t="s">
        <v>93</v>
      </c>
      <c r="D267">
        <v>8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101" t="s">
        <v>10</v>
      </c>
      <c r="D269"/>
    </row>
    <row r="270" spans="1:4" customFormat="false">
      <c r="A270" s="3" t="s">
        <v>190</v>
      </c>
      <c r="B270"/>
      <c r="C270" s="101" t="s">
        <v>19</v>
      </c>
      <c r="D270"/>
    </row>
    <row r="271" spans="1:4" customFormat="false">
      <c r="A271" s="3" t="s">
        <v>63</v>
      </c>
      <c r="B271" s="100" t="s">
        <v>73</v>
      </c>
      <c r="C271"/>
      <c r="D271"/>
    </row>
    <row r="272" spans="1:4" customFormat="false">
      <c r="A272" s="3" t="s">
        <v>74</v>
      </c>
      <c r="B272" s="97">
        <v>24.49</v>
      </c>
      <c r="C272"/>
      <c r="D272"/>
    </row>
    <row r="273" spans="1:4" customFormat="false">
      <c r="A273" s="3" t="s">
        <v>75</v>
      </c>
      <c r="B273" s="97">
        <v>24.47</v>
      </c>
      <c r="C273"/>
      <c r="D273"/>
    </row>
    <row r="274" spans="1:4" customFormat="false">
      <c r="A274" s="3" t="s">
        <v>76</v>
      </c>
      <c r="B274" s="97">
        <v>17.989999999999998</v>
      </c>
      <c r="C274"/>
      <c r="D274"/>
    </row>
    <row r="275" spans="1:4" customFormat="false">
      <c r="A275" s="3" t="s">
        <v>77</v>
      </c>
      <c r="B275" s="97">
        <v>14.53</v>
      </c>
      <c r="C275"/>
      <c r="D275"/>
    </row>
    <row r="276" spans="1:4" customFormat="false">
      <c r="A276" s="3" t="s">
        <v>38</v>
      </c>
      <c r="B276" s="97">
        <v>28.96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10</v>
      </c>
    </row>
    <row r="291" spans="1:2" customFormat="false">
      <c r="A291" s="3" t="s">
        <v>190</v>
      </c>
      <c r="B291" s="6" t="s">
        <v>19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367.4</v>
      </c>
    </row>
    <row r="295" spans="1:2" customFormat="false">
      <c r="A295" s="3" t="s">
        <v>206</v>
      </c>
      <c r="B295" s="6">
        <v>1101</v>
      </c>
    </row>
    <row r="296" spans="1:2" customFormat="false">
      <c r="A296" s="3" t="s">
        <v>207</v>
      </c>
      <c r="B296" s="6">
        <v>1012</v>
      </c>
    </row>
    <row r="297" spans="1:2" customFormat="false">
      <c r="A297" s="3" t="s">
        <v>208</v>
      </c>
      <c r="B297" s="6">
        <v>1522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10</v>
      </c>
    </row>
    <row r="310" spans="1:2" customFormat="false">
      <c r="A310" s="3" t="s">
        <v>190</v>
      </c>
      <c r="B310" s="6" t="s">
        <v>19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661.67</v>
      </c>
    </row>
    <row r="314" spans="1:2" customFormat="false">
      <c r="A314" s="3" t="s">
        <v>212</v>
      </c>
      <c r="B314" s="6">
        <v>984.17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10</v>
      </c>
    </row>
    <row r="330" spans="1:2" customFormat="false">
      <c r="A330" s="3" t="s">
        <v>190</v>
      </c>
      <c r="B330" s="6" t="s">
        <v>19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437.5</v>
      </c>
    </row>
    <row r="334" spans="1:2" customFormat="false">
      <c r="A334" s="3" t="s">
        <v>215</v>
      </c>
      <c r="B334" s="6">
        <v>782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10</v>
      </c>
    </row>
    <row r="346" spans="1:2" customFormat="false">
      <c r="A346" s="3" t="s">
        <v>190</v>
      </c>
      <c r="B346" s="6" t="s">
        <v>19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3.05</v>
      </c>
    </row>
    <row r="356" spans="1:2" customFormat="false">
      <c r="A356" s="3">
        <v>8</v>
      </c>
      <c r="B356" s="6">
        <v>20.69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54.67</v>
      </c>
    </row>
    <row r="359" spans="1:2" customFormat="false">
      <c r="A359" s="3">
        <v>11</v>
      </c>
      <c r="B359" s="6">
        <v>66.08</v>
      </c>
    </row>
    <row r="360" spans="1:2" customFormat="false">
      <c r="A360" s="3">
        <v>12</v>
      </c>
      <c r="B360" s="6">
        <v>71.92</v>
      </c>
    </row>
    <row r="361" spans="1:2" customFormat="false">
      <c r="A361" s="3">
        <v>13</v>
      </c>
      <c r="B361" s="6">
        <v>72.42</v>
      </c>
    </row>
    <row r="362" spans="1:2" customFormat="false">
      <c r="A362" s="3">
        <v>14</v>
      </c>
      <c r="B362" s="6">
        <v>66.53</v>
      </c>
    </row>
    <row r="363" spans="1:2" customFormat="false">
      <c r="A363" s="3">
        <v>15</v>
      </c>
      <c r="B363" s="6">
        <v>55</v>
      </c>
    </row>
    <row r="364" spans="1:2" customFormat="false">
      <c r="A364" s="3">
        <v>16</v>
      </c>
      <c r="B364" s="6">
        <v>38.94</v>
      </c>
    </row>
    <row r="365" spans="1:2" customFormat="false">
      <c r="A365" s="3">
        <v>17</v>
      </c>
      <c r="B365" s="6">
        <v>20.52</v>
      </c>
    </row>
    <row r="366" spans="1:2" customFormat="false">
      <c r="A366" s="3">
        <v>18</v>
      </c>
      <c r="B366" s="6">
        <v>3.05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10</v>
      </c>
    </row>
    <row r="386" spans="1:2" customFormat="false">
      <c r="A386" s="3" t="s">
        <v>190</v>
      </c>
      <c r="B386" s="6" t="s">
        <v>19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2.99</v>
      </c>
    </row>
    <row r="396" spans="1:2" customFormat="false">
      <c r="A396" s="3">
        <v>8</v>
      </c>
      <c r="B396" s="6">
        <v>20.170000000000002</v>
      </c>
    </row>
    <row r="397" spans="1:2" customFormat="false">
      <c r="A397" s="3">
        <v>9</v>
      </c>
      <c r="B397" s="6">
        <v>37.92</v>
      </c>
    </row>
    <row r="398" spans="1:2" customFormat="false">
      <c r="A398" s="3">
        <v>10</v>
      </c>
      <c r="B398" s="6">
        <v>53.17</v>
      </c>
    </row>
    <row r="399" spans="1:2" customFormat="false">
      <c r="A399" s="3">
        <v>11</v>
      </c>
      <c r="B399" s="6">
        <v>64.39</v>
      </c>
    </row>
    <row r="400" spans="1:2" customFormat="false">
      <c r="A400" s="3">
        <v>12</v>
      </c>
      <c r="B400" s="6">
        <v>69.89</v>
      </c>
    </row>
    <row r="401" spans="1:2" customFormat="false">
      <c r="A401" s="3">
        <v>13</v>
      </c>
      <c r="B401" s="6">
        <v>70.75</v>
      </c>
    </row>
    <row r="402" spans="1:2" customFormat="false">
      <c r="A402" s="3">
        <v>14</v>
      </c>
      <c r="B402" s="6">
        <v>65.69</v>
      </c>
    </row>
    <row r="403" spans="1:2" customFormat="false">
      <c r="A403" s="3">
        <v>15</v>
      </c>
      <c r="B403" s="6">
        <v>55.03</v>
      </c>
    </row>
    <row r="404" spans="1:2" customFormat="false">
      <c r="A404" s="3">
        <v>16</v>
      </c>
      <c r="B404" s="6">
        <v>39.61</v>
      </c>
    </row>
    <row r="405" spans="1:2" customFormat="false">
      <c r="A405" s="3">
        <v>17</v>
      </c>
      <c r="B405" s="6">
        <v>21.42</v>
      </c>
    </row>
    <row r="406" spans="1:2" customFormat="false">
      <c r="A406" s="3">
        <v>18</v>
      </c>
      <c r="B406" s="6">
        <v>3.28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10</v>
      </c>
    </row>
    <row r="426" spans="1:2" customFormat="false">
      <c r="A426" s="3" t="s">
        <v>190</v>
      </c>
      <c r="B426" s="6" t="s">
        <v>19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0.17</v>
      </c>
    </row>
    <row r="434" spans="1:2" customFormat="false">
      <c r="A434" s="3">
        <v>6</v>
      </c>
      <c r="B434" s="6">
        <v>27.01</v>
      </c>
    </row>
    <row r="435" spans="1:2" customFormat="false">
      <c r="A435" s="3">
        <v>7</v>
      </c>
      <c r="B435" s="6">
        <v>63</v>
      </c>
    </row>
    <row r="436" spans="1:2" customFormat="false">
      <c r="A436" s="3">
        <v>8</v>
      </c>
      <c r="B436" s="6">
        <v>71.22</v>
      </c>
    </row>
    <row r="437" spans="1:2" customFormat="false">
      <c r="A437" s="3">
        <v>9</v>
      </c>
      <c r="B437" s="6">
        <v>187.72</v>
      </c>
    </row>
    <row r="438" spans="1:2" customFormat="false">
      <c r="A438" s="3">
        <v>10</v>
      </c>
      <c r="B438" s="6">
        <v>314.17</v>
      </c>
    </row>
    <row r="439" spans="1:2" customFormat="false">
      <c r="A439" s="3">
        <v>11</v>
      </c>
      <c r="B439" s="6">
        <v>404.44</v>
      </c>
    </row>
    <row r="440" spans="1:2" customFormat="false">
      <c r="A440" s="3">
        <v>12</v>
      </c>
      <c r="B440" s="6">
        <v>443.61</v>
      </c>
    </row>
    <row r="441" spans="1:2" customFormat="false">
      <c r="A441" s="3">
        <v>13</v>
      </c>
      <c r="B441" s="6">
        <v>452.5</v>
      </c>
    </row>
    <row r="442" spans="1:2" customFormat="false">
      <c r="A442" s="3">
        <v>14</v>
      </c>
      <c r="B442" s="6">
        <v>400.56</v>
      </c>
    </row>
    <row r="443" spans="1:2" customFormat="false">
      <c r="A443" s="3">
        <v>15</v>
      </c>
      <c r="B443" s="6">
        <v>316.94</v>
      </c>
    </row>
    <row r="444" spans="1:2" customFormat="false">
      <c r="A444" s="3">
        <v>16</v>
      </c>
      <c r="B444" s="6">
        <v>188.89</v>
      </c>
    </row>
    <row r="445" spans="1:2" customFormat="false">
      <c r="A445" s="3">
        <v>17</v>
      </c>
      <c r="B445" s="6">
        <v>86.03</v>
      </c>
    </row>
    <row r="446" spans="1:2" customFormat="false">
      <c r="A446" s="3">
        <v>18</v>
      </c>
      <c r="B446" s="6">
        <v>69.78</v>
      </c>
    </row>
    <row r="447" spans="1:2" customFormat="false">
      <c r="A447" s="3">
        <v>19</v>
      </c>
      <c r="B447" s="6">
        <v>17.61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10</v>
      </c>
    </row>
    <row r="466" spans="1:2" customFormat="false">
      <c r="A466" s="3" t="s">
        <v>190</v>
      </c>
      <c r="B466" s="6" t="s">
        <v>19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0.17</v>
      </c>
    </row>
    <row r="474" spans="1:2" customFormat="false">
      <c r="A474" s="3">
        <v>6</v>
      </c>
      <c r="B474" s="6">
        <v>27.01</v>
      </c>
    </row>
    <row r="475" spans="1:2" customFormat="false">
      <c r="A475" s="3">
        <v>7</v>
      </c>
      <c r="B475" s="6">
        <v>63</v>
      </c>
    </row>
    <row r="476" spans="1:2" customFormat="false">
      <c r="A476" s="3">
        <v>8</v>
      </c>
      <c r="B476" s="6">
        <v>71.22</v>
      </c>
    </row>
    <row r="477" spans="1:2" customFormat="false">
      <c r="A477" s="3">
        <v>9</v>
      </c>
      <c r="B477" s="6">
        <v>85.58</v>
      </c>
    </row>
    <row r="478" spans="1:2" customFormat="false">
      <c r="A478" s="3">
        <v>10</v>
      </c>
      <c r="B478" s="6">
        <v>98.03</v>
      </c>
    </row>
    <row r="479" spans="1:2" customFormat="false">
      <c r="A479" s="3">
        <v>11</v>
      </c>
      <c r="B479" s="6">
        <v>109.14</v>
      </c>
    </row>
    <row r="480" spans="1:2" customFormat="false">
      <c r="A480" s="3">
        <v>12</v>
      </c>
      <c r="B480" s="6">
        <v>113.06</v>
      </c>
    </row>
    <row r="481" spans="1:2" customFormat="false">
      <c r="A481" s="3">
        <v>13</v>
      </c>
      <c r="B481" s="6">
        <v>235.17</v>
      </c>
    </row>
    <row r="482" spans="1:2" customFormat="false">
      <c r="A482" s="3">
        <v>14</v>
      </c>
      <c r="B482" s="6">
        <v>453.89</v>
      </c>
    </row>
    <row r="483" spans="1:2" customFormat="false">
      <c r="A483" s="3">
        <v>15</v>
      </c>
      <c r="B483" s="6">
        <v>652.5</v>
      </c>
    </row>
    <row r="484" spans="1:2" customFormat="false">
      <c r="A484" s="3">
        <v>16</v>
      </c>
      <c r="B484" s="6">
        <v>762.78</v>
      </c>
    </row>
    <row r="485" spans="1:2" customFormat="false">
      <c r="A485" s="3">
        <v>17</v>
      </c>
      <c r="B485" s="6">
        <v>568.33000000000004</v>
      </c>
    </row>
    <row r="486" spans="1:2" customFormat="false">
      <c r="A486" s="3">
        <v>18</v>
      </c>
      <c r="B486" s="6">
        <v>158</v>
      </c>
    </row>
    <row r="487" spans="1:2" customFormat="false">
      <c r="A487" s="3">
        <v>19</v>
      </c>
      <c r="B487" s="6">
        <v>26.6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10</v>
      </c>
    </row>
    <row r="505" spans="1:2" customFormat="false">
      <c r="A505" s="3" t="s">
        <v>190</v>
      </c>
      <c r="B505" s="6" t="s">
        <v>19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-12.02</v>
      </c>
    </row>
    <row r="509" spans="1:2" customFormat="false">
      <c r="A509" s="3">
        <v>2</v>
      </c>
      <c r="B509" s="6">
        <v>-13.5</v>
      </c>
    </row>
    <row r="510" spans="1:2" customFormat="false">
      <c r="A510" s="3">
        <v>3</v>
      </c>
      <c r="B510" s="6">
        <v>-14.7</v>
      </c>
    </row>
    <row r="511" spans="1:2" customFormat="false">
      <c r="A511" s="3">
        <v>4</v>
      </c>
      <c r="B511" s="6">
        <v>-15.65</v>
      </c>
    </row>
    <row r="512" spans="1:2" customFormat="false">
      <c r="A512" s="3">
        <v>5</v>
      </c>
      <c r="B512" s="6">
        <v>-16.47</v>
      </c>
    </row>
    <row r="513" spans="1:2" customFormat="false">
      <c r="A513" s="3">
        <v>6</v>
      </c>
      <c r="B513" s="6">
        <v>-17.14</v>
      </c>
    </row>
    <row r="514" spans="1:2" customFormat="false">
      <c r="A514" s="3">
        <v>7</v>
      </c>
      <c r="B514" s="6">
        <v>-17.7</v>
      </c>
    </row>
    <row r="515" spans="1:2" customFormat="false">
      <c r="A515" s="3">
        <v>8</v>
      </c>
      <c r="B515" s="6">
        <v>-17.59</v>
      </c>
    </row>
    <row r="516" spans="1:2" customFormat="false">
      <c r="A516" s="3">
        <v>9</v>
      </c>
      <c r="B516" s="6">
        <v>-13.46</v>
      </c>
    </row>
    <row r="517" spans="1:2" customFormat="false">
      <c r="A517" s="3">
        <v>10</v>
      </c>
      <c r="B517" s="6">
        <v>-7.0990000000000002</v>
      </c>
    </row>
    <row r="518" spans="1:2" customFormat="false">
      <c r="A518" s="3">
        <v>11</v>
      </c>
      <c r="B518" s="6">
        <v>3.657</v>
      </c>
    </row>
    <row r="519" spans="1:2" customFormat="false">
      <c r="A519" s="3">
        <v>12</v>
      </c>
      <c r="B519" s="6">
        <v>13.49</v>
      </c>
    </row>
    <row r="520" spans="1:2" customFormat="false">
      <c r="A520" s="3">
        <v>13</v>
      </c>
      <c r="B520" s="6">
        <v>21.77</v>
      </c>
    </row>
    <row r="521" spans="1:2" customFormat="false">
      <c r="A521" s="3">
        <v>14</v>
      </c>
      <c r="B521" s="6">
        <v>28.26</v>
      </c>
    </row>
    <row r="522" spans="1:2" customFormat="false">
      <c r="A522" s="3">
        <v>15</v>
      </c>
      <c r="B522" s="6">
        <v>32.090000000000003</v>
      </c>
    </row>
    <row r="523" spans="1:2" customFormat="false">
      <c r="A523" s="3">
        <v>16</v>
      </c>
      <c r="B523" s="6">
        <v>32.159999999999997</v>
      </c>
    </row>
    <row r="524" spans="1:2" customFormat="false">
      <c r="A524" s="3">
        <v>17</v>
      </c>
      <c r="B524" s="6">
        <v>25.71</v>
      </c>
    </row>
    <row r="525" spans="1:2" customFormat="false">
      <c r="A525" s="3">
        <v>18</v>
      </c>
      <c r="B525" s="6">
        <v>18.84</v>
      </c>
    </row>
    <row r="526" spans="1:2" customFormat="false">
      <c r="A526" s="3">
        <v>19</v>
      </c>
      <c r="B526" s="6">
        <v>13.1</v>
      </c>
    </row>
    <row r="527" spans="1:2" customFormat="false">
      <c r="A527" s="3">
        <v>20</v>
      </c>
      <c r="B527" s="6">
        <v>8.4079999999999995</v>
      </c>
    </row>
    <row r="528" spans="1:2" customFormat="false">
      <c r="A528" s="3">
        <v>21</v>
      </c>
      <c r="B528" s="6">
        <v>4.3869999999999996</v>
      </c>
    </row>
    <row r="529" spans="1:2" customFormat="false">
      <c r="A529" s="3">
        <v>22</v>
      </c>
      <c r="B529" s="6">
        <v>0.96589999999999998</v>
      </c>
    </row>
    <row r="530" spans="1:2" customFormat="false">
      <c r="A530" s="3">
        <v>23</v>
      </c>
      <c r="B530" s="6">
        <v>-1.7809999999999999</v>
      </c>
    </row>
    <row r="531" spans="1:2" customFormat="false">
      <c r="A531" s="3">
        <v>24</v>
      </c>
      <c r="B531" s="6">
        <v>-4.032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10</v>
      </c>
    </row>
    <row r="545" spans="1:2" customFormat="false">
      <c r="A545" s="3" t="s">
        <v>190</v>
      </c>
      <c r="B545" s="6" t="s">
        <v>19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-3.4550000000000001</v>
      </c>
    </row>
    <row r="549" spans="1:2" customFormat="false">
      <c r="A549" s="3">
        <v>2</v>
      </c>
      <c r="B549" s="6">
        <v>-3.9860000000000002</v>
      </c>
    </row>
    <row r="550" spans="1:2" customFormat="false">
      <c r="A550" s="3">
        <v>3</v>
      </c>
      <c r="B550" s="6">
        <v>-4.3949999999999996</v>
      </c>
    </row>
    <row r="551" spans="1:2" customFormat="false">
      <c r="A551" s="3">
        <v>4</v>
      </c>
      <c r="B551" s="6">
        <v>-4.8</v>
      </c>
    </row>
    <row r="552" spans="1:2" customFormat="false">
      <c r="A552" s="3">
        <v>5</v>
      </c>
      <c r="B552" s="6">
        <v>-5.2160000000000002</v>
      </c>
    </row>
    <row r="553" spans="1:2" customFormat="false">
      <c r="A553" s="3">
        <v>6</v>
      </c>
      <c r="B553" s="6">
        <v>-5.6040000000000001</v>
      </c>
    </row>
    <row r="554" spans="1:2" customFormat="false">
      <c r="A554" s="3">
        <v>7</v>
      </c>
      <c r="B554" s="6">
        <v>-5.984</v>
      </c>
    </row>
    <row r="555" spans="1:2" customFormat="false">
      <c r="A555" s="3">
        <v>8</v>
      </c>
      <c r="B555" s="6">
        <v>-6.0780000000000003</v>
      </c>
    </row>
    <row r="556" spans="1:2" customFormat="false">
      <c r="A556" s="3">
        <v>9</v>
      </c>
      <c r="B556" s="6">
        <v>-4.7169999999999996</v>
      </c>
    </row>
    <row r="557" spans="1:2" customFormat="false">
      <c r="A557" s="3">
        <v>10</v>
      </c>
      <c r="B557" s="6">
        <v>-2.9769999999999999</v>
      </c>
    </row>
    <row r="558" spans="1:2" customFormat="false">
      <c r="A558" s="3">
        <v>11</v>
      </c>
      <c r="B558" s="6">
        <v>0.24940000000000001</v>
      </c>
    </row>
    <row r="559" spans="1:2" customFormat="false">
      <c r="A559" s="3">
        <v>12</v>
      </c>
      <c r="B559" s="6">
        <v>2.5390000000000001</v>
      </c>
    </row>
    <row r="560" spans="1:2" customFormat="false">
      <c r="A560" s="3">
        <v>13</v>
      </c>
      <c r="B560" s="6">
        <v>4.3819999999999997</v>
      </c>
    </row>
    <row r="561" spans="1:2" customFormat="false">
      <c r="A561" s="3">
        <v>14</v>
      </c>
      <c r="B561" s="6">
        <v>5.8529999999999998</v>
      </c>
    </row>
    <row r="562" spans="1:2" customFormat="false">
      <c r="A562" s="3">
        <v>15</v>
      </c>
      <c r="B562" s="6">
        <v>6.6139999999999999</v>
      </c>
    </row>
    <row r="563" spans="1:2" customFormat="false">
      <c r="A563" s="3">
        <v>16</v>
      </c>
      <c r="B563" s="6">
        <v>6.3330000000000002</v>
      </c>
    </row>
    <row r="564" spans="1:2" customFormat="false">
      <c r="A564" s="3">
        <v>17</v>
      </c>
      <c r="B564" s="6">
        <v>4.2039999999999997</v>
      </c>
    </row>
    <row r="565" spans="1:2" customFormat="false">
      <c r="A565" s="3">
        <v>18</v>
      </c>
      <c r="B565" s="6">
        <v>2.8690000000000002</v>
      </c>
    </row>
    <row r="566" spans="1:2" customFormat="false">
      <c r="A566" s="3">
        <v>19</v>
      </c>
      <c r="B566" s="6">
        <v>2.1070000000000002</v>
      </c>
    </row>
    <row r="567" spans="1:2" customFormat="false">
      <c r="A567" s="3">
        <v>20</v>
      </c>
      <c r="B567" s="6">
        <v>1.581</v>
      </c>
    </row>
    <row r="568" spans="1:2" customFormat="false">
      <c r="A568" s="3">
        <v>21</v>
      </c>
      <c r="B568" s="6">
        <v>1.0469999999999999</v>
      </c>
    </row>
    <row r="569" spans="1:2" customFormat="false">
      <c r="A569" s="3">
        <v>22</v>
      </c>
      <c r="B569" s="6">
        <v>0.5504</v>
      </c>
    </row>
    <row r="570" spans="1:2" customFormat="false">
      <c r="A570" s="3">
        <v>23</v>
      </c>
      <c r="B570" s="6">
        <v>0.1517</v>
      </c>
    </row>
    <row r="571" spans="1:2" customFormat="false">
      <c r="A571" s="3">
        <v>24</v>
      </c>
      <c r="B571" s="6">
        <v>-0.23799999999999999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10</v>
      </c>
    </row>
    <row r="585" spans="1:2" customFormat="false">
      <c r="A585" s="3" t="s">
        <v>190</v>
      </c>
      <c r="B585" s="6" t="s">
        <v>19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22.69</v>
      </c>
    </row>
    <row r="589" spans="1:2" customFormat="false">
      <c r="A589" s="3">
        <v>2</v>
      </c>
      <c r="B589" s="6">
        <v>21.33</v>
      </c>
    </row>
    <row r="590" spans="1:2" customFormat="false">
      <c r="A590" s="3">
        <v>3</v>
      </c>
      <c r="B590" s="6">
        <v>20.41</v>
      </c>
    </row>
    <row r="591" spans="1:2" customFormat="false">
      <c r="A591" s="3">
        <v>4</v>
      </c>
      <c r="B591" s="6">
        <v>19.61</v>
      </c>
    </row>
    <row r="592" spans="1:2" customFormat="false">
      <c r="A592" s="3">
        <v>5</v>
      </c>
      <c r="B592" s="6">
        <v>19.16</v>
      </c>
    </row>
    <row r="593" spans="1:2" customFormat="false">
      <c r="A593" s="3">
        <v>6</v>
      </c>
      <c r="B593" s="6">
        <v>19.600000000000001</v>
      </c>
    </row>
    <row r="594" spans="1:2" customFormat="false">
      <c r="A594" s="3">
        <v>7</v>
      </c>
      <c r="B594" s="6">
        <v>21.68</v>
      </c>
    </row>
    <row r="595" spans="1:2" customFormat="false">
      <c r="A595" s="3">
        <v>8</v>
      </c>
      <c r="B595" s="6">
        <v>23.47</v>
      </c>
    </row>
    <row r="596" spans="1:2" customFormat="false">
      <c r="A596" s="3">
        <v>9</v>
      </c>
      <c r="B596" s="6">
        <v>26.38</v>
      </c>
    </row>
    <row r="597" spans="1:2" customFormat="false">
      <c r="A597" s="3">
        <v>10</v>
      </c>
      <c r="B597" s="6">
        <v>30.35</v>
      </c>
    </row>
    <row r="598" spans="1:2" customFormat="false">
      <c r="A598" s="3">
        <v>11</v>
      </c>
      <c r="B598" s="6">
        <v>34.82</v>
      </c>
    </row>
    <row r="599" spans="1:2" customFormat="false">
      <c r="A599" s="3">
        <v>12</v>
      </c>
      <c r="B599" s="6">
        <v>39.380000000000003</v>
      </c>
    </row>
    <row r="600" spans="1:2" customFormat="false">
      <c r="A600" s="3">
        <v>13</v>
      </c>
      <c r="B600" s="6">
        <v>43.48</v>
      </c>
    </row>
    <row r="601" spans="1:2" customFormat="false">
      <c r="A601" s="3">
        <v>14</v>
      </c>
      <c r="B601" s="6">
        <v>46.14</v>
      </c>
    </row>
    <row r="602" spans="1:2" customFormat="false">
      <c r="A602" s="3">
        <v>15</v>
      </c>
      <c r="B602" s="6">
        <v>47.4</v>
      </c>
    </row>
    <row r="603" spans="1:2" customFormat="false">
      <c r="A603" s="3">
        <v>16</v>
      </c>
      <c r="B603" s="6">
        <v>47.33</v>
      </c>
    </row>
    <row r="604" spans="1:2" customFormat="false">
      <c r="A604" s="3">
        <v>17</v>
      </c>
      <c r="B604" s="6">
        <v>46.71</v>
      </c>
    </row>
    <row r="605" spans="1:2" customFormat="false">
      <c r="A605" s="3">
        <v>18</v>
      </c>
      <c r="B605" s="6">
        <v>45.28</v>
      </c>
    </row>
    <row r="606" spans="1:2" customFormat="false">
      <c r="A606" s="3">
        <v>19</v>
      </c>
      <c r="B606" s="6">
        <v>33.1</v>
      </c>
    </row>
    <row r="607" spans="1:2" customFormat="false">
      <c r="A607" s="3">
        <v>20</v>
      </c>
      <c r="B607" s="6">
        <v>30.49</v>
      </c>
    </row>
    <row r="608" spans="1:2" customFormat="false">
      <c r="A608" s="3">
        <v>21</v>
      </c>
      <c r="B608" s="6">
        <v>28.55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25.55</v>
      </c>
    </row>
    <row r="611" spans="1:2" customFormat="false">
      <c r="A611" s="3">
        <v>24</v>
      </c>
      <c r="B611" s="6">
        <v>24.26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10</v>
      </c>
    </row>
    <row r="625" spans="1:2" customFormat="false">
      <c r="A625" s="3" t="s">
        <v>190</v>
      </c>
      <c r="B625" s="6" t="s">
        <v>19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25.28</v>
      </c>
    </row>
    <row r="629" spans="1:2" customFormat="false">
      <c r="A629" s="3">
        <v>2</v>
      </c>
      <c r="B629" s="6">
        <v>24.47</v>
      </c>
    </row>
    <row r="630" spans="1:2" customFormat="false">
      <c r="A630" s="3">
        <v>3</v>
      </c>
      <c r="B630" s="6">
        <v>23.87</v>
      </c>
    </row>
    <row r="631" spans="1:2" customFormat="false">
      <c r="A631" s="3">
        <v>4</v>
      </c>
      <c r="B631" s="6">
        <v>23.26</v>
      </c>
    </row>
    <row r="632" spans="1:2" customFormat="false">
      <c r="A632" s="3">
        <v>5</v>
      </c>
      <c r="B632" s="6">
        <v>22.87</v>
      </c>
    </row>
    <row r="633" spans="1:2" customFormat="false">
      <c r="A633" s="3">
        <v>6</v>
      </c>
      <c r="B633" s="6">
        <v>23.06</v>
      </c>
    </row>
    <row r="634" spans="1:2" customFormat="false">
      <c r="A634" s="3">
        <v>7</v>
      </c>
      <c r="B634" s="6">
        <v>24.38</v>
      </c>
    </row>
    <row r="635" spans="1:2" customFormat="false">
      <c r="A635" s="3">
        <v>8</v>
      </c>
      <c r="B635" s="6">
        <v>27.21</v>
      </c>
    </row>
    <row r="636" spans="1:2" customFormat="false">
      <c r="A636" s="3">
        <v>9</v>
      </c>
      <c r="B636" s="6">
        <v>27.98</v>
      </c>
    </row>
    <row r="637" spans="1:2" customFormat="false">
      <c r="A637" s="3">
        <v>10</v>
      </c>
      <c r="B637" s="6">
        <v>29.11</v>
      </c>
    </row>
    <row r="638" spans="1:2" customFormat="false">
      <c r="A638" s="3">
        <v>11</v>
      </c>
      <c r="B638" s="6">
        <v>30.31</v>
      </c>
    </row>
    <row r="639" spans="1:2" customFormat="false">
      <c r="A639" s="3">
        <v>12</v>
      </c>
      <c r="B639" s="6">
        <v>31.53</v>
      </c>
    </row>
    <row r="640" spans="1:2" customFormat="false">
      <c r="A640" s="3">
        <v>13</v>
      </c>
      <c r="B640" s="6">
        <v>32.549999999999997</v>
      </c>
    </row>
    <row r="641" spans="1:2" customFormat="false">
      <c r="A641" s="3">
        <v>14</v>
      </c>
      <c r="B641" s="6">
        <v>33.15</v>
      </c>
    </row>
    <row r="642" spans="1:2" customFormat="false">
      <c r="A642" s="3">
        <v>15</v>
      </c>
      <c r="B642" s="6">
        <v>33.369999999999997</v>
      </c>
    </row>
    <row r="643" spans="1:2" customFormat="false">
      <c r="A643" s="3">
        <v>16</v>
      </c>
      <c r="B643" s="6">
        <v>33.380000000000003</v>
      </c>
    </row>
    <row r="644" spans="1:2" customFormat="false">
      <c r="A644" s="3">
        <v>17</v>
      </c>
      <c r="B644" s="6">
        <v>33.369999999999997</v>
      </c>
    </row>
    <row r="645" spans="1:2" customFormat="false">
      <c r="A645" s="3">
        <v>18</v>
      </c>
      <c r="B645" s="6">
        <v>33.159999999999997</v>
      </c>
    </row>
    <row r="646" spans="1:2" customFormat="false">
      <c r="A646" s="3">
        <v>19</v>
      </c>
      <c r="B646" s="6">
        <v>30.43</v>
      </c>
    </row>
    <row r="647" spans="1:2" customFormat="false">
      <c r="A647" s="3">
        <v>20</v>
      </c>
      <c r="B647" s="6">
        <v>29.61</v>
      </c>
    </row>
    <row r="648" spans="1:2" customFormat="false">
      <c r="A648" s="3">
        <v>21</v>
      </c>
      <c r="B648" s="6">
        <v>28.89</v>
      </c>
    </row>
    <row r="649" spans="1:2" customFormat="false">
      <c r="A649" s="3">
        <v>22</v>
      </c>
      <c r="B649" s="6">
        <v>27.93</v>
      </c>
    </row>
    <row r="650" spans="1:2" customFormat="false">
      <c r="A650" s="3">
        <v>23</v>
      </c>
      <c r="B650" s="6">
        <v>27.42</v>
      </c>
    </row>
    <row r="651" spans="1:2" customFormat="false">
      <c r="A651" s="3">
        <v>24</v>
      </c>
      <c r="B651" s="6">
        <v>26.59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10</v>
      </c>
    </row>
    <row r="665" spans="1:2" customFormat="false">
      <c r="A665" s="3" t="s">
        <v>190</v>
      </c>
      <c r="B665" s="6" t="s">
        <v>19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3.7666666666666702</v>
      </c>
    </row>
    <row r="669" spans="1:2" customFormat="false">
      <c r="A669" s="3">
        <v>2</v>
      </c>
      <c r="B669" s="6">
        <v>3.8666666666666698</v>
      </c>
    </row>
    <row r="670" spans="1:2" customFormat="false">
      <c r="A670" s="3">
        <v>3</v>
      </c>
      <c r="B670" s="6">
        <v>3.9027777777777799</v>
      </c>
    </row>
    <row r="671" spans="1:2" customFormat="false">
      <c r="A671" s="3">
        <v>4</v>
      </c>
      <c r="B671" s="6">
        <v>3.8944444444444399</v>
      </c>
    </row>
    <row r="672" spans="1:2" customFormat="false">
      <c r="A672" s="3">
        <v>5</v>
      </c>
      <c r="B672" s="6">
        <v>3.9166666666666701</v>
      </c>
    </row>
    <row r="673" spans="1:2" customFormat="false">
      <c r="A673" s="3">
        <v>6</v>
      </c>
      <c r="B673" s="6">
        <v>3.9305555555555598</v>
      </c>
    </row>
    <row r="674" spans="1:2" customFormat="false">
      <c r="A674" s="3">
        <v>7</v>
      </c>
      <c r="B674" s="6">
        <v>3.9305555555555598</v>
      </c>
    </row>
    <row r="675" spans="1:2" customFormat="false">
      <c r="A675" s="3">
        <v>8</v>
      </c>
      <c r="B675" s="6">
        <v>3.75277777777778</v>
      </c>
    </row>
    <row r="676" spans="1:2" customFormat="false">
      <c r="A676" s="3">
        <v>9</v>
      </c>
      <c r="B676" s="6">
        <v>2.4227777777777799</v>
      </c>
    </row>
    <row r="677" spans="1:2" customFormat="false">
      <c r="A677" s="3">
        <v>10</v>
      </c>
      <c r="B677" s="6">
        <v>0.79666666666666697</v>
      </c>
    </row>
    <row r="678" spans="1:2" customFormat="false">
      <c r="A678" s="3">
        <v>11</v>
      </c>
      <c r="B678" s="6">
        <v>-3.48333333333333E-2</v>
      </c>
    </row>
    <row r="679" spans="1:2" customFormat="false">
      <c r="A679" s="3">
        <v>12</v>
      </c>
      <c r="B679" s="6">
        <v>-1.4350000000000001</v>
      </c>
    </row>
    <row r="680" spans="1:2" customFormat="false">
      <c r="A680" s="3">
        <v>13</v>
      </c>
      <c r="B680" s="6">
        <v>-2.7202777777777798</v>
      </c>
    </row>
    <row r="681" spans="1:2" customFormat="false">
      <c r="A681" s="3">
        <v>14</v>
      </c>
      <c r="B681" s="6">
        <v>-3.1555555555555599</v>
      </c>
    </row>
    <row r="682" spans="1:2" customFormat="false">
      <c r="A682" s="3">
        <v>15</v>
      </c>
      <c r="B682" s="6">
        <v>-2.8444444444444401</v>
      </c>
    </row>
    <row r="683" spans="1:2" customFormat="false">
      <c r="A683" s="3">
        <v>16</v>
      </c>
      <c r="B683" s="6">
        <v>-1.71583333333333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0.77305555555555605</v>
      </c>
    </row>
    <row r="686" spans="1:2" customFormat="false">
      <c r="A686" s="3">
        <v>19</v>
      </c>
      <c r="B686" s="6">
        <v>2.3013888888888898</v>
      </c>
    </row>
    <row r="687" spans="1:2" customFormat="false">
      <c r="A687" s="3">
        <v>20</v>
      </c>
      <c r="B687" s="6">
        <v>2.9666666666666699</v>
      </c>
    </row>
    <row r="688" spans="1:2" customFormat="false">
      <c r="A688" s="3">
        <v>21</v>
      </c>
      <c r="B688" s="6">
        <v>3.2777777777777799</v>
      </c>
    </row>
    <row r="689" spans="1:2" customFormat="false">
      <c r="A689" s="3">
        <v>22</v>
      </c>
      <c r="B689" s="6">
        <v>3.4611111111111099</v>
      </c>
    </row>
    <row r="690" spans="1:2" customFormat="false">
      <c r="A690" s="3">
        <v>23</v>
      </c>
      <c r="B690" s="6">
        <v>3.5</v>
      </c>
    </row>
    <row r="691" spans="1:2" customFormat="false">
      <c r="A691" s="3">
        <v>24</v>
      </c>
      <c r="B691" s="6">
        <v>3.4722222222222201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10</v>
      </c>
    </row>
    <row r="705" spans="1:2" customFormat="false">
      <c r="A705" s="3" t="s">
        <v>190</v>
      </c>
      <c r="B705" s="6" t="s">
        <v>19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3.0805555555555602</v>
      </c>
    </row>
    <row r="709" spans="1:2" customFormat="false">
      <c r="A709" s="3">
        <v>2</v>
      </c>
      <c r="B709" s="6">
        <v>3.2027777777777802</v>
      </c>
    </row>
    <row r="710" spans="1:2" customFormat="false">
      <c r="A710" s="3">
        <v>3</v>
      </c>
      <c r="B710" s="6">
        <v>3.2777777777777799</v>
      </c>
    </row>
    <row r="711" spans="1:2" customFormat="false">
      <c r="A711" s="3">
        <v>4</v>
      </c>
      <c r="B711" s="6">
        <v>3.3305555555555602</v>
      </c>
    </row>
    <row r="712" spans="1:2" customFormat="false">
      <c r="A712" s="3">
        <v>5</v>
      </c>
      <c r="B712" s="6">
        <v>3.4166666666666701</v>
      </c>
    </row>
    <row r="713" spans="1:2" customFormat="false">
      <c r="A713" s="3">
        <v>6</v>
      </c>
      <c r="B713" s="6">
        <v>3.4694444444444401</v>
      </c>
    </row>
    <row r="714" spans="1:2" customFormat="false">
      <c r="A714" s="3">
        <v>7</v>
      </c>
      <c r="B714" s="6">
        <v>3.5166666666666702</v>
      </c>
    </row>
    <row r="715" spans="1:2" customFormat="false">
      <c r="A715" s="3">
        <v>8</v>
      </c>
      <c r="B715" s="6">
        <v>3.4638888888888899</v>
      </c>
    </row>
    <row r="716" spans="1:2" customFormat="false">
      <c r="A716" s="3">
        <v>9</v>
      </c>
      <c r="B716" s="6">
        <v>2.8333333333333299</v>
      </c>
    </row>
    <row r="717" spans="1:2" customFormat="false">
      <c r="A717" s="3">
        <v>10</v>
      </c>
      <c r="B717" s="6">
        <v>2.0561111111111101</v>
      </c>
    </row>
    <row r="718" spans="1:2" customFormat="false">
      <c r="A718" s="3">
        <v>11</v>
      </c>
      <c r="B718" s="6">
        <v>0.793333333333333</v>
      </c>
    </row>
    <row r="719" spans="1:2" customFormat="false">
      <c r="A719" s="3">
        <v>12</v>
      </c>
      <c r="B719" s="6">
        <v>3.7277777777777799E-2</v>
      </c>
    </row>
    <row r="720" spans="1:2" customFormat="false">
      <c r="A720" s="3">
        <v>13</v>
      </c>
      <c r="B720" s="6">
        <v>0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0</v>
      </c>
    </row>
    <row r="724" spans="1:2" customFormat="false">
      <c r="A724" s="3">
        <v>17</v>
      </c>
      <c r="B724" s="6">
        <v>0.13494444444444401</v>
      </c>
    </row>
    <row r="725" spans="1:2" customFormat="false">
      <c r="A725" s="3">
        <v>18</v>
      </c>
      <c r="B725" s="6">
        <v>0.76444444444444404</v>
      </c>
    </row>
    <row r="726" spans="1:2" customFormat="false">
      <c r="A726" s="3">
        <v>19</v>
      </c>
      <c r="B726" s="6">
        <v>1.19861111111111</v>
      </c>
    </row>
    <row r="727" spans="1:2" customFormat="false">
      <c r="A727" s="3">
        <v>20</v>
      </c>
      <c r="B727" s="6">
        <v>1.45888888888889</v>
      </c>
    </row>
    <row r="728" spans="1:2" customFormat="false">
      <c r="A728" s="3">
        <v>21</v>
      </c>
      <c r="B728" s="6">
        <v>1.7008333333333301</v>
      </c>
    </row>
    <row r="729" spans="1:2" customFormat="false">
      <c r="A729" s="3">
        <v>22</v>
      </c>
      <c r="B729" s="6">
        <v>1.9341666666666699</v>
      </c>
    </row>
    <row r="730" spans="1:2" customFormat="false">
      <c r="A730" s="3">
        <v>23</v>
      </c>
      <c r="B730" s="6">
        <v>2.0922222222222202</v>
      </c>
    </row>
    <row r="731" spans="1:2" customFormat="false">
      <c r="A731" s="3">
        <v>24</v>
      </c>
      <c r="B731" s="6">
        <v>2.2266666666666701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10</v>
      </c>
    </row>
    <row r="746" spans="1:2" customFormat="false">
      <c r="A746" s="3" t="s">
        <v>190</v>
      </c>
      <c r="B746" s="6" t="s">
        <v>19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1</v>
      </c>
    </row>
    <row r="793" spans="1:2" customFormat="false">
      <c r="A793" s="3">
        <v>-6</v>
      </c>
      <c r="B793" s="6">
        <v>3</v>
      </c>
    </row>
    <row r="794" spans="1:2" customFormat="false">
      <c r="A794" s="3">
        <v>-5</v>
      </c>
      <c r="B794" s="6">
        <v>3</v>
      </c>
    </row>
    <row r="795" spans="1:2" customFormat="false">
      <c r="A795" s="3">
        <v>-4</v>
      </c>
      <c r="B795" s="6">
        <v>6</v>
      </c>
    </row>
    <row r="796" spans="1:2" customFormat="false">
      <c r="A796" s="3">
        <v>-3</v>
      </c>
      <c r="B796" s="6">
        <v>6</v>
      </c>
    </row>
    <row r="797" spans="1:2" customFormat="false">
      <c r="A797" s="3">
        <v>-2</v>
      </c>
      <c r="B797" s="6">
        <v>12</v>
      </c>
    </row>
    <row r="798" spans="1:2" customFormat="false">
      <c r="A798" s="3">
        <v>-1</v>
      </c>
      <c r="B798" s="6">
        <v>13</v>
      </c>
    </row>
    <row r="799" spans="1:2" customFormat="false">
      <c r="A799" s="3">
        <v>0</v>
      </c>
      <c r="B799" s="6">
        <v>12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20</v>
      </c>
    </row>
    <row r="802" spans="1:2" customFormat="false">
      <c r="A802" s="3">
        <v>3</v>
      </c>
      <c r="B802" s="6">
        <v>18</v>
      </c>
    </row>
    <row r="803" spans="1:2" customFormat="false">
      <c r="A803" s="3">
        <v>4</v>
      </c>
      <c r="B803" s="6">
        <v>20</v>
      </c>
    </row>
    <row r="804" spans="1:2" customFormat="false">
      <c r="A804" s="3">
        <v>5</v>
      </c>
      <c r="B804" s="6">
        <v>26</v>
      </c>
    </row>
    <row r="805" spans="1:2" customFormat="false">
      <c r="A805" s="3">
        <v>6</v>
      </c>
      <c r="B805" s="6">
        <v>34</v>
      </c>
    </row>
    <row r="806" spans="1:2" customFormat="false">
      <c r="A806" s="3">
        <v>7</v>
      </c>
      <c r="B806" s="6">
        <v>29</v>
      </c>
    </row>
    <row r="807" spans="1:2" customFormat="false">
      <c r="A807" s="3">
        <v>8</v>
      </c>
      <c r="B807" s="6">
        <v>44</v>
      </c>
    </row>
    <row r="808" spans="1:2" customFormat="false">
      <c r="A808" s="3">
        <v>9</v>
      </c>
      <c r="B808" s="6">
        <v>55</v>
      </c>
    </row>
    <row r="809" spans="1:2" customFormat="false">
      <c r="A809" s="3">
        <v>10</v>
      </c>
      <c r="B809" s="6">
        <v>57</v>
      </c>
    </row>
    <row r="810" spans="1:2" customFormat="false">
      <c r="A810" s="3">
        <v>11</v>
      </c>
      <c r="B810" s="6">
        <v>95</v>
      </c>
    </row>
    <row r="811" spans="1:2" customFormat="false">
      <c r="A811" s="3">
        <v>12</v>
      </c>
      <c r="B811" s="6">
        <v>127</v>
      </c>
    </row>
    <row r="812" spans="1:2" customFormat="false">
      <c r="A812" s="3">
        <v>13</v>
      </c>
      <c r="B812" s="6">
        <v>143</v>
      </c>
    </row>
    <row r="813" spans="1:2" customFormat="false">
      <c r="A813" s="3">
        <v>14</v>
      </c>
      <c r="B813" s="6">
        <v>162</v>
      </c>
    </row>
    <row r="814" spans="1:2" customFormat="false">
      <c r="A814" s="3">
        <v>15</v>
      </c>
      <c r="B814" s="6">
        <v>183</v>
      </c>
    </row>
    <row r="815" spans="1:2" customFormat="false">
      <c r="A815" s="3">
        <v>16</v>
      </c>
      <c r="B815" s="6">
        <v>234</v>
      </c>
    </row>
    <row r="816" spans="1:2" customFormat="false">
      <c r="A816" s="3">
        <v>17</v>
      </c>
      <c r="B816" s="6">
        <v>273</v>
      </c>
    </row>
    <row r="817" spans="1:2" customFormat="false">
      <c r="A817" s="3">
        <v>18</v>
      </c>
      <c r="B817" s="6">
        <v>296</v>
      </c>
    </row>
    <row r="818" spans="1:2" customFormat="false">
      <c r="A818" s="3">
        <v>19</v>
      </c>
      <c r="B818" s="6">
        <v>356</v>
      </c>
    </row>
    <row r="819" spans="1:2" customFormat="false">
      <c r="A819" s="3">
        <v>20</v>
      </c>
      <c r="B819" s="6">
        <v>346</v>
      </c>
    </row>
    <row r="820" spans="1:2" customFormat="false">
      <c r="A820" s="3">
        <v>21</v>
      </c>
      <c r="B820" s="6">
        <v>388</v>
      </c>
    </row>
    <row r="821" spans="1:2" customFormat="false">
      <c r="A821" s="3">
        <v>22</v>
      </c>
      <c r="B821" s="6">
        <v>380</v>
      </c>
    </row>
    <row r="822" spans="1:2" customFormat="false">
      <c r="A822" s="3">
        <v>23</v>
      </c>
      <c r="B822" s="6">
        <v>366</v>
      </c>
    </row>
    <row r="823" spans="1:2" customFormat="false">
      <c r="A823" s="3">
        <v>24</v>
      </c>
      <c r="B823" s="6">
        <v>401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436</v>
      </c>
    </row>
    <row r="826" spans="1:2" customFormat="false">
      <c r="A826" s="3">
        <v>27</v>
      </c>
      <c r="B826" s="6">
        <v>465</v>
      </c>
    </row>
    <row r="827" spans="1:2" customFormat="false">
      <c r="A827" s="3">
        <v>28</v>
      </c>
      <c r="B827" s="6">
        <v>412</v>
      </c>
    </row>
    <row r="828" spans="1:2" customFormat="false">
      <c r="A828" s="3">
        <v>29</v>
      </c>
      <c r="B828" s="6">
        <v>408</v>
      </c>
    </row>
    <row r="829" spans="1:2" customFormat="false">
      <c r="A829" s="3">
        <v>30</v>
      </c>
      <c r="B829" s="6">
        <v>398</v>
      </c>
    </row>
    <row r="830" spans="1:2" customFormat="false">
      <c r="A830" s="3">
        <v>31</v>
      </c>
      <c r="B830" s="6">
        <v>335</v>
      </c>
    </row>
    <row r="831" spans="1:2" customFormat="false">
      <c r="A831" s="3">
        <v>32</v>
      </c>
      <c r="B831" s="6">
        <v>348</v>
      </c>
    </row>
    <row r="832" spans="1:2" customFormat="false">
      <c r="A832" s="3">
        <v>33</v>
      </c>
      <c r="B832" s="6">
        <v>310</v>
      </c>
    </row>
    <row r="833" spans="1:2" customFormat="false">
      <c r="A833" s="3">
        <v>34</v>
      </c>
      <c r="B833" s="6">
        <v>297</v>
      </c>
    </row>
    <row r="834" spans="1:2" customFormat="false">
      <c r="A834" s="3">
        <v>35</v>
      </c>
      <c r="B834" s="6">
        <v>202</v>
      </c>
    </row>
    <row r="835" spans="1:2" customFormat="false">
      <c r="A835" s="3">
        <v>36</v>
      </c>
      <c r="B835" s="6">
        <v>197</v>
      </c>
    </row>
    <row r="836" spans="1:2" customFormat="false">
      <c r="A836" s="3">
        <v>37</v>
      </c>
      <c r="B836" s="6">
        <v>161</v>
      </c>
    </row>
    <row r="837" spans="1:2" customFormat="false">
      <c r="A837" s="3">
        <v>38</v>
      </c>
      <c r="B837" s="6">
        <v>97</v>
      </c>
    </row>
    <row r="838" spans="1:2" customFormat="false">
      <c r="A838" s="3">
        <v>39</v>
      </c>
      <c r="B838" s="6">
        <v>86</v>
      </c>
    </row>
    <row r="839" spans="1:2" customFormat="false">
      <c r="A839" s="3">
        <v>40</v>
      </c>
      <c r="B839" s="6">
        <v>48</v>
      </c>
    </row>
    <row r="840" spans="1:2" customFormat="false">
      <c r="A840" s="3">
        <v>41</v>
      </c>
      <c r="B840" s="6">
        <v>22</v>
      </c>
    </row>
    <row r="841" spans="1:2" customFormat="false">
      <c r="A841" s="3">
        <v>42</v>
      </c>
      <c r="B841" s="6">
        <v>11</v>
      </c>
    </row>
    <row r="842" spans="1:2" customFormat="false">
      <c r="A842" s="3">
        <v>43</v>
      </c>
      <c r="B842" s="6">
        <v>2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>
  <sheetPr transitionEvaluation="1" codeName="Sheet80"/>
  <dimension ref="A3:F901"/>
  <sheetViews>
    <sheetView showGridLines="false" zoomScale="75" workbookViewId="0">
      <selection activeCell="S21" sqref="S21"/>
    </sheetView>
  </sheetViews>
  <sheetFormatPr defaultColWidth="11.21875" defaultRowHeight="15"/>
  <cols>
    <col min="1" max="1" width="11.21875" style="3"/>
    <col min="2" max="2" width="12.33203125" style="3" customWidth="1"/>
    <col min="3" max="16384" width="11.21875" style="3"/>
  </cols>
  <sheetData>
    <row r="3" spans="1:6" customFormat="false">
      <c r="A3" s="3" t="s">
        <v>147</v>
      </c>
      <c r="F3" s="3" t="s">
        <v>148</v>
      </c>
    </row>
    <row r="6" spans="1:1" customFormat="false">
      <c r="A6" s="3" t="s">
        <v>149</v>
      </c>
    </row>
    <row r="8" spans="1:1" customFormat="false">
      <c r="A8" s="3" t="s">
        <v>150</v>
      </c>
    </row>
    <row r="10" spans="1:1" customFormat="false">
      <c r="A10" s="3" t="s">
        <v>151</v>
      </c>
    </row>
    <row r="12" spans="1:1" customFormat="false">
      <c r="A12" s="3" t="s">
        <v>152</v>
      </c>
    </row>
    <row r="13" spans="1:1" customFormat="false">
      <c r="A13" s="3" t="s">
        <v>153</v>
      </c>
    </row>
    <row r="15" spans="1:3" customFormat="false">
      <c r="A15" s="3" t="s">
        <v>154</v>
      </c>
      <c r="C15" s="3" t="s">
        <v>155</v>
      </c>
    </row>
    <row r="17" spans="1:3" customFormat="false">
      <c r="A17" s="3" t="s">
        <v>156</v>
      </c>
      <c r="C17" s="3" t="s">
        <v>157</v>
      </c>
    </row>
    <row r="18" spans="1:3" customFormat="false">
      <c r="A18" s="3" t="s">
        <v>158</v>
      </c>
      <c r="C18" s="3" t="s">
        <v>159</v>
      </c>
    </row>
    <row r="19" spans="1:3" customFormat="false">
      <c r="A19" s="3" t="s">
        <v>160</v>
      </c>
      <c r="C19" s="3" t="s">
        <v>161</v>
      </c>
    </row>
    <row r="20" spans="1:3" customFormat="false">
      <c r="A20" s="3" t="s">
        <v>162</v>
      </c>
      <c r="C20" s="3" t="s">
        <v>163</v>
      </c>
    </row>
    <row r="21" spans="1:3" customFormat="false">
      <c r="A21" s="3" t="s">
        <v>164</v>
      </c>
      <c r="C21" s="3" t="s">
        <v>165</v>
      </c>
    </row>
    <row r="22" spans="1:3" customFormat="false">
      <c r="A22" s="3" t="s">
        <v>166</v>
      </c>
      <c r="C22" s="3" t="s">
        <v>167</v>
      </c>
    </row>
    <row r="23" spans="1:3" customFormat="false">
      <c r="A23" s="3" t="s">
        <v>168</v>
      </c>
      <c r="C23" s="3" t="s">
        <v>169</v>
      </c>
    </row>
    <row r="24" spans="1:3" customFormat="false">
      <c r="A24" s="3" t="s">
        <v>170</v>
      </c>
      <c r="C24" s="3" t="s">
        <v>171</v>
      </c>
    </row>
    <row r="25" spans="1:3" customFormat="false">
      <c r="A25" s="3" t="s">
        <v>172</v>
      </c>
      <c r="C25" s="3" t="s">
        <v>173</v>
      </c>
    </row>
    <row r="26" spans="1:3" customFormat="false">
      <c r="A26" s="3" t="s">
        <v>174</v>
      </c>
      <c r="C26" s="3" t="s">
        <v>175</v>
      </c>
    </row>
    <row r="27" spans="1:3" customFormat="false">
      <c r="A27" s="3" t="s">
        <v>176</v>
      </c>
      <c r="C27" s="3" t="s">
        <v>177</v>
      </c>
    </row>
    <row r="28" spans="1:3" customFormat="false">
      <c r="A28" s="3" t="s">
        <v>178</v>
      </c>
      <c r="C28" s="3" t="s">
        <v>179</v>
      </c>
    </row>
    <row r="30" spans="1:1" customFormat="false">
      <c r="A30" s="3" t="s">
        <v>180</v>
      </c>
    </row>
    <row r="31" spans="1:1" customFormat="false">
      <c r="A31" s="3" t="s">
        <v>181</v>
      </c>
    </row>
    <row r="33" spans="1:1" customFormat="false">
      <c r="A33" s="3" t="s">
        <v>182</v>
      </c>
    </row>
    <row r="34" spans="1:6" customFormat="false">
      <c r="A34" s="3" t="s">
        <v>183</v>
      </c>
      <c r="F34" s="4"/>
    </row>
    <row r="37" spans="1:1" customFormat="false">
      <c r="A37" s="3" t="s">
        <v>184</v>
      </c>
    </row>
    <row r="38" spans="1:1" customFormat="false">
      <c r="A38" s="3" t="s">
        <v>185</v>
      </c>
    </row>
    <row r="39" spans="1:1" customFormat="false">
      <c r="A39" s="3" t="s">
        <v>186</v>
      </c>
    </row>
    <row r="40" spans="1:1" customFormat="false">
      <c r="A40" s="3" t="s">
        <v>187</v>
      </c>
    </row>
    <row r="45" spans="1:5" customFormat="false">
      <c r="A45" s="12" t="s">
        <v>219</v>
      </c>
      <c r="B45" s="13"/>
      <c r="C45" s="13"/>
      <c r="D45" s="13"/>
      <c r="E45" s="14"/>
    </row>
    <row r="46" spans="1:5" customFormat="false">
      <c r="A46" s="496" t="s">
        <v>11</v>
      </c>
      <c r="B46" s="497"/>
      <c r="C46" s="497"/>
      <c r="D46" s="497"/>
      <c r="E46" s="498"/>
    </row>
    <row r="47" spans="1:5" customFormat="false">
      <c r="A47" s="12" t="s">
        <v>220</v>
      </c>
      <c r="B47" s="13"/>
      <c r="C47" s="13"/>
      <c r="E47" s="17"/>
    </row>
    <row r="48" spans="1:5" customFormat="false">
      <c r="A48" s="12" t="s">
        <v>221</v>
      </c>
      <c r="B48" s="13"/>
      <c r="C48" s="13"/>
      <c r="D48" s="13"/>
      <c r="E48" s="286" t="s">
        <v>11</v>
      </c>
    </row>
    <row r="49" spans="1:5" customFormat="false">
      <c r="A49" s="12" t="s">
        <v>224</v>
      </c>
      <c r="B49" s="13"/>
      <c r="C49" s="13"/>
      <c r="E49" s="17"/>
    </row>
    <row r="50" spans="1:5" customFormat="false">
      <c r="A50" s="12" t="s">
        <v>262</v>
      </c>
      <c r="B50" s="18"/>
      <c r="C50" s="18"/>
      <c r="D50" s="18"/>
      <c r="E50" s="18"/>
    </row>
    <row r="51" spans="1:5" customFormat="false">
      <c r="A51" s="496" t="s">
        <v>277</v>
      </c>
      <c r="B51" s="499"/>
      <c r="C51" s="499"/>
      <c r="D51" s="499"/>
      <c r="E51" s="500"/>
    </row>
    <row r="52" spans="1:5" customFormat="false">
      <c r="A52" s="12" t="s">
        <v>263</v>
      </c>
      <c r="B52" s="13"/>
      <c r="C52" s="13"/>
      <c r="D52" s="13"/>
      <c r="E52" s="286" t="s">
        <v>20</v>
      </c>
    </row>
    <row r="54" spans="1:5" customFormat="false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1" customFormat="false" ht="15.75">
      <c r="A57" s="5" t="s">
        <v>20</v>
      </c>
    </row>
    <row r="58" spans="1:1" customFormat="false" ht="15.75">
      <c r="A58" s="5" t="s">
        <v>11</v>
      </c>
    </row>
    <row r="61" spans="1:1" customFormat="false">
      <c r="A61" s="3" t="s">
        <v>188</v>
      </c>
    </row>
    <row r="62" spans="1:2" customFormat="false">
      <c r="A62" s="3" t="s">
        <v>189</v>
      </c>
      <c r="B62" s="6" t="s">
        <v>11</v>
      </c>
    </row>
    <row r="63" spans="1:2" customFormat="false">
      <c r="A63" s="3" t="s">
        <v>190</v>
      </c>
      <c r="B63" s="6" t="s">
        <v>20</v>
      </c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5.3620000000000001</v>
      </c>
    </row>
    <row r="66" spans="1:2" customFormat="false">
      <c r="A66" s="3" t="s">
        <v>26</v>
      </c>
      <c r="B66" s="6">
        <v>5.383</v>
      </c>
    </row>
    <row r="67" spans="1:2" customFormat="false">
      <c r="A67" s="3" t="s">
        <v>27</v>
      </c>
      <c r="B67" s="6">
        <v>5.7279999999999998</v>
      </c>
    </row>
    <row r="68" spans="1:2" customFormat="false">
      <c r="A68" s="3" t="s">
        <v>28</v>
      </c>
      <c r="B68" s="6"/>
    </row>
    <row r="69" spans="1:2" customFormat="false">
      <c r="A69" s="3" t="s">
        <v>29</v>
      </c>
      <c r="B69" s="6">
        <v>3.3090000000000002</v>
      </c>
    </row>
    <row r="70" spans="1:2" customFormat="false">
      <c r="A70" s="3" t="s">
        <v>31</v>
      </c>
      <c r="B70" s="6">
        <v>0</v>
      </c>
    </row>
    <row r="71" spans="1:2" customFormat="false">
      <c r="A71" s="3" t="s">
        <v>32</v>
      </c>
      <c r="B71" s="6">
        <v>2.0409999999999999</v>
      </c>
    </row>
    <row r="72" spans="1:2" customFormat="false">
      <c r="A72" s="3" t="s">
        <v>33</v>
      </c>
      <c r="B72" s="6">
        <v>2.2200000000000002</v>
      </c>
    </row>
    <row r="73" spans="1:2" customFormat="false">
      <c r="A73" s="3" t="s">
        <v>34</v>
      </c>
      <c r="B73" s="6">
        <v>4.3</v>
      </c>
    </row>
    <row r="74" spans="1:2" customFormat="false">
      <c r="A74" s="3" t="s">
        <v>35</v>
      </c>
      <c r="B74" s="6"/>
    </row>
    <row r="75" spans="1:2" customFormat="false">
      <c r="A75" s="3" t="s">
        <v>36</v>
      </c>
      <c r="B75" s="6">
        <v>1.323</v>
      </c>
    </row>
    <row r="76" spans="1:2" customFormat="false">
      <c r="A76" s="3" t="s">
        <v>37</v>
      </c>
      <c r="B76" s="6">
        <v>0</v>
      </c>
    </row>
    <row r="77" spans="1:2" customFormat="false">
      <c r="A77" s="3" t="s">
        <v>38</v>
      </c>
      <c r="B77" s="6">
        <v>2.8159999999999998</v>
      </c>
    </row>
    <row r="78" spans="1:2" customFormat="false">
      <c r="A78" s="3" t="s">
        <v>40</v>
      </c>
      <c r="B78" s="6"/>
    </row>
    <row r="79" spans="1:2" customFormat="false">
      <c r="A79" s="3" t="s">
        <v>41</v>
      </c>
      <c r="B79" s="6"/>
    </row>
    <row r="80" spans="1:2" customFormat="false">
      <c r="A80" s="3" t="s">
        <v>42</v>
      </c>
      <c r="B80" s="6">
        <v>6.9669999999999996</v>
      </c>
    </row>
    <row r="81" spans="1:2" customFormat="false">
      <c r="A81" s="3" t="s">
        <v>43</v>
      </c>
      <c r="B81" s="6"/>
    </row>
    <row r="82" spans="1:2" customFormat="false">
      <c r="A82" s="3" t="s">
        <v>44</v>
      </c>
      <c r="B82" s="6">
        <v>7.4370000000000003</v>
      </c>
    </row>
    <row r="83" spans="1:2" customFormat="false">
      <c r="A83" s="3" t="s">
        <v>45</v>
      </c>
      <c r="B83" s="6">
        <v>10.964</v>
      </c>
    </row>
    <row r="84" spans="1:2" customFormat="false">
      <c r="A84" s="3" t="s">
        <v>47</v>
      </c>
      <c r="B84" s="6">
        <v>6.234</v>
      </c>
    </row>
    <row r="85" spans="1:2" customFormat="false">
      <c r="A85" s="3" t="s">
        <v>48</v>
      </c>
      <c r="B85" s="6">
        <v>5.7380000000000004</v>
      </c>
    </row>
    <row r="86" spans="1:2" customFormat="false">
      <c r="A86" s="3" t="s">
        <v>49</v>
      </c>
      <c r="B86" s="6">
        <v>5.4889999999999999</v>
      </c>
    </row>
    <row r="87" spans="1:2" customFormat="false">
      <c r="A87" s="3" t="s">
        <v>50</v>
      </c>
      <c r="B87" s="6">
        <v>5.8410000000000002</v>
      </c>
    </row>
    <row r="88" spans="1:2" customFormat="false">
      <c r="A88" s="3" t="s">
        <v>51</v>
      </c>
      <c r="B88" s="6">
        <v>5.5090000000000003</v>
      </c>
    </row>
    <row r="89" spans="1:2" customFormat="false">
      <c r="A89" s="3" t="s">
        <v>52</v>
      </c>
      <c r="B89" s="6">
        <v>5.7859999999999996</v>
      </c>
    </row>
    <row r="90" spans="1:2" customFormat="false">
      <c r="A90" s="3" t="s">
        <v>53</v>
      </c>
      <c r="B90" s="6"/>
    </row>
    <row r="91" spans="1:2" customFormat="false">
      <c r="A91" s="3" t="s">
        <v>54</v>
      </c>
      <c r="B91" s="6">
        <v>4.84</v>
      </c>
    </row>
    <row r="92" spans="1:2" customFormat="false">
      <c r="A92" s="3" t="s">
        <v>55</v>
      </c>
      <c r="B92" s="6">
        <v>4.8390000000000004</v>
      </c>
    </row>
    <row r="93" spans="1:2" customFormat="false">
      <c r="A93" s="3" t="s">
        <v>56</v>
      </c>
      <c r="B93" s="6">
        <v>7.3259999999999996</v>
      </c>
    </row>
    <row r="94" spans="1:2" customFormat="false">
      <c r="A94" s="3" t="s">
        <v>57</v>
      </c>
      <c r="B94" s="6">
        <v>9.0850000000000009</v>
      </c>
    </row>
    <row r="95" spans="1:2" customFormat="false">
      <c r="A95" s="3" t="s">
        <v>58</v>
      </c>
      <c r="B95" s="6">
        <v>7.8630000000000004</v>
      </c>
    </row>
    <row r="96" spans="1:2" customFormat="false">
      <c r="A96" s="3" t="s">
        <v>59</v>
      </c>
      <c r="B96" s="6">
        <v>6.51</v>
      </c>
    </row>
    <row r="97" spans="1:2" customFormat="false">
      <c r="A97" s="3" t="s">
        <v>60</v>
      </c>
      <c r="B97" s="6">
        <v>5.6420000000000003</v>
      </c>
    </row>
    <row r="98" spans="1:2" customFormat="false">
      <c r="A98" s="3" t="s">
        <v>61</v>
      </c>
      <c r="B98" s="6">
        <v>5.8609999999999998</v>
      </c>
    </row>
    <row r="99" spans="1:2" customFormat="false">
      <c r="A99" s="3" t="s">
        <v>62</v>
      </c>
      <c r="B99" s="6">
        <v>2.9620000000000002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 t="s">
        <v>11</v>
      </c>
    </row>
    <row r="102" spans="1:2" customFormat="false">
      <c r="A102" s="3" t="s">
        <v>190</v>
      </c>
      <c r="B102" s="6" t="s">
        <v>20</v>
      </c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6.7779999999999996</v>
      </c>
    </row>
    <row r="105" spans="1:2" customFormat="false">
      <c r="A105" s="3" t="s">
        <v>26</v>
      </c>
      <c r="B105" s="6">
        <v>5.5060000000000002</v>
      </c>
    </row>
    <row r="106" spans="1:2" customFormat="false">
      <c r="A106" s="3" t="s">
        <v>27</v>
      </c>
      <c r="B106" s="6">
        <v>4.351</v>
      </c>
    </row>
    <row r="107" spans="1:2" customFormat="false">
      <c r="A107" s="3" t="s">
        <v>28</v>
      </c>
      <c r="B107" s="6"/>
    </row>
    <row r="108" spans="1:2" customFormat="false">
      <c r="A108" s="3" t="s">
        <v>29</v>
      </c>
      <c r="B108" s="6">
        <v>6.508</v>
      </c>
    </row>
    <row r="109" spans="1:2" customFormat="false">
      <c r="A109" s="3" t="s">
        <v>31</v>
      </c>
      <c r="B109" s="6">
        <v>5.4560000000000004</v>
      </c>
    </row>
    <row r="110" spans="1:2" customFormat="false">
      <c r="A110" s="3" t="s">
        <v>32</v>
      </c>
      <c r="B110" s="6">
        <v>2.5990000000000002</v>
      </c>
    </row>
    <row r="111" spans="1:2" customFormat="false">
      <c r="A111" s="3" t="s">
        <v>33</v>
      </c>
      <c r="B111" s="6">
        <v>1.7669999999999999</v>
      </c>
    </row>
    <row r="112" spans="1:2" customFormat="false">
      <c r="A112" s="3" t="s">
        <v>34</v>
      </c>
      <c r="B112" s="6">
        <v>2.613</v>
      </c>
    </row>
    <row r="113" spans="1:2" customFormat="false">
      <c r="A113" s="3" t="s">
        <v>35</v>
      </c>
      <c r="B113" s="6"/>
    </row>
    <row r="114" spans="1:2" customFormat="false">
      <c r="A114" s="3" t="s">
        <v>36</v>
      </c>
      <c r="B114" s="6">
        <v>2.516</v>
      </c>
    </row>
    <row r="115" spans="1:2" customFormat="false">
      <c r="A115" s="3" t="s">
        <v>37</v>
      </c>
      <c r="B115" s="6">
        <v>0.77100000000000002</v>
      </c>
    </row>
    <row r="116" spans="1:2" customFormat="false">
      <c r="A116" s="3" t="s">
        <v>38</v>
      </c>
      <c r="B116" s="6">
        <v>0.78600000000000003</v>
      </c>
    </row>
    <row r="117" spans="1:2" customFormat="false">
      <c r="A117" s="3" t="s">
        <v>40</v>
      </c>
      <c r="B117" s="6"/>
    </row>
    <row r="118" spans="1:2" customFormat="false">
      <c r="A118" s="3" t="s">
        <v>41</v>
      </c>
      <c r="B118" s="6"/>
    </row>
    <row r="119" spans="1:2" customFormat="false">
      <c r="A119" s="3" t="s">
        <v>42</v>
      </c>
      <c r="B119" s="6">
        <v>0.64100000000000001</v>
      </c>
    </row>
    <row r="120" spans="1:2" customFormat="false">
      <c r="A120" s="3" t="s">
        <v>43</v>
      </c>
      <c r="B120" s="6"/>
    </row>
    <row r="121" spans="1:2" customFormat="false">
      <c r="A121" s="3" t="s">
        <v>44</v>
      </c>
      <c r="B121" s="6">
        <v>0.68300000000000005</v>
      </c>
    </row>
    <row r="122" spans="1:2" customFormat="false">
      <c r="A122" s="3" t="s">
        <v>45</v>
      </c>
      <c r="B122" s="6">
        <v>0.98499999999999999</v>
      </c>
    </row>
    <row r="123" spans="1:2" customFormat="false">
      <c r="A123" s="3" t="s">
        <v>47</v>
      </c>
      <c r="B123" s="6">
        <v>1.0449999999999999</v>
      </c>
    </row>
    <row r="124" spans="1:2" customFormat="false">
      <c r="A124" s="3" t="s">
        <v>48</v>
      </c>
      <c r="B124" s="6">
        <v>3.38</v>
      </c>
    </row>
    <row r="125" spans="1:2" customFormat="false">
      <c r="A125" s="3" t="s">
        <v>49</v>
      </c>
      <c r="B125" s="6">
        <v>8.7140000000000004</v>
      </c>
    </row>
    <row r="126" spans="1:2" customFormat="false">
      <c r="A126" s="3" t="s">
        <v>50</v>
      </c>
      <c r="B126" s="6">
        <v>6.2569999999999997</v>
      </c>
    </row>
    <row r="127" spans="1:2" customFormat="false">
      <c r="A127" s="3" t="s">
        <v>51</v>
      </c>
      <c r="B127" s="6">
        <v>7.431</v>
      </c>
    </row>
    <row r="128" spans="1:2" customFormat="false">
      <c r="A128" s="3" t="s">
        <v>52</v>
      </c>
      <c r="B128" s="6">
        <v>5.7809999999999997</v>
      </c>
    </row>
    <row r="129" spans="1:2" customFormat="false">
      <c r="A129" s="3" t="s">
        <v>53</v>
      </c>
      <c r="B129" s="6"/>
    </row>
    <row r="130" spans="1:2" customFormat="false">
      <c r="A130" s="3" t="s">
        <v>54</v>
      </c>
      <c r="B130" s="6">
        <v>5.6630000000000003</v>
      </c>
    </row>
    <row r="131" spans="1:2" customFormat="false">
      <c r="A131" s="3" t="s">
        <v>55</v>
      </c>
      <c r="B131" s="6">
        <v>1.0999999999999999E-2</v>
      </c>
    </row>
    <row r="132" spans="1:2" customFormat="false">
      <c r="A132" s="3" t="s">
        <v>56</v>
      </c>
      <c r="B132" s="6">
        <v>4.3999999999999997E-2</v>
      </c>
    </row>
    <row r="133" spans="1:2" customFormat="false">
      <c r="A133" s="3" t="s">
        <v>57</v>
      </c>
      <c r="B133" s="6">
        <v>6.5000000000000002E-2</v>
      </c>
    </row>
    <row r="134" spans="1:2" customFormat="false">
      <c r="A134" s="3" t="s">
        <v>58</v>
      </c>
      <c r="B134" s="6">
        <v>0.14299999999999999</v>
      </c>
    </row>
    <row r="135" spans="1:2" customFormat="false">
      <c r="A135" s="3" t="s">
        <v>59</v>
      </c>
      <c r="B135" s="6">
        <v>0.875</v>
      </c>
    </row>
    <row r="136" spans="1:2" customFormat="false">
      <c r="A136" s="3" t="s">
        <v>60</v>
      </c>
      <c r="B136" s="6">
        <v>4.6840000000000002</v>
      </c>
    </row>
    <row r="137" spans="1:2" customFormat="false">
      <c r="A137" s="3" t="s">
        <v>61</v>
      </c>
      <c r="B137" s="6">
        <v>0.32500000000000001</v>
      </c>
    </row>
    <row r="138" spans="1:2" customFormat="false">
      <c r="A138" s="3" t="s">
        <v>62</v>
      </c>
      <c r="B138" s="6">
        <v>1.6240000000000001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 t="s">
        <v>11</v>
      </c>
      <c r="C143" s="8"/>
      <c r="D143" s="6"/>
    </row>
    <row r="144" spans="1:4" customFormat="false">
      <c r="A144" s="3" t="s">
        <v>190</v>
      </c>
      <c r="B144" s="6" t="s">
        <v>20</v>
      </c>
      <c r="C144" s="8"/>
      <c r="D144" s="6"/>
    </row>
    <row r="145" spans="1:4" customFormat="false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 customFormat="false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 customFormat="false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 customFormat="false">
      <c r="A149" s="3" t="s">
        <v>28</v>
      </c>
      <c r="B149" s="6"/>
      <c r="C149" s="181"/>
      <c r="D149" s="179"/>
    </row>
    <row r="150" spans="1:4" customFormat="false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 customFormat="false">
      <c r="A151" s="3" t="s">
        <v>31</v>
      </c>
      <c r="B151" s="6">
        <v>0</v>
      </c>
      <c r="C151" s="181"/>
      <c r="D151" s="179"/>
    </row>
    <row r="152" spans="1:4" customFormat="false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 customFormat="false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 customFormat="false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 customFormat="false">
      <c r="A155" s="3" t="s">
        <v>35</v>
      </c>
      <c r="B155" s="6"/>
      <c r="C155" s="181"/>
      <c r="D155" s="179"/>
    </row>
    <row r="156" spans="1:4" customFormat="false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 customFormat="false">
      <c r="A157" s="3" t="s">
        <v>37</v>
      </c>
      <c r="B157" s="6">
        <v>0</v>
      </c>
      <c r="C157" s="181"/>
      <c r="D157" s="179"/>
    </row>
    <row r="158" spans="1:4" customFormat="false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 customFormat="false">
      <c r="A159" s="3" t="s">
        <v>40</v>
      </c>
      <c r="B159" s="6"/>
      <c r="C159" s="181"/>
      <c r="D159" s="179"/>
    </row>
    <row r="160" spans="1:4" customFormat="false">
      <c r="A160" s="3" t="s">
        <v>41</v>
      </c>
      <c r="B160" s="6"/>
      <c r="C160" s="181"/>
      <c r="D160" s="179"/>
    </row>
    <row r="161" spans="1:4" customFormat="false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 customFormat="false">
      <c r="A162" s="3" t="s">
        <v>43</v>
      </c>
      <c r="B162" s="6"/>
      <c r="C162" s="181"/>
      <c r="D162" s="179"/>
    </row>
    <row r="163" spans="1:4" customFormat="false">
      <c r="A163" s="3" t="s">
        <v>44</v>
      </c>
      <c r="B163" s="6">
        <v>3.52</v>
      </c>
      <c r="C163" s="182" t="s">
        <v>92</v>
      </c>
      <c r="D163" s="179">
        <v>2</v>
      </c>
    </row>
    <row r="164" spans="1:4" customFormat="false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 customFormat="false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 customFormat="false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 customFormat="false">
      <c r="A167" s="3" t="s">
        <v>49</v>
      </c>
      <c r="B167" s="6">
        <v>3.738</v>
      </c>
      <c r="C167" s="182" t="s">
        <v>92</v>
      </c>
      <c r="D167" s="179">
        <v>2</v>
      </c>
    </row>
    <row r="168" spans="1:4" customFormat="false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 customFormat="false">
      <c r="A169" s="3" t="s">
        <v>51</v>
      </c>
      <c r="B169" s="6">
        <v>3.738</v>
      </c>
      <c r="C169" s="182" t="s">
        <v>92</v>
      </c>
      <c r="D169" s="179">
        <v>2</v>
      </c>
    </row>
    <row r="170" spans="1:4" customFormat="false">
      <c r="A170" s="3" t="s">
        <v>52</v>
      </c>
      <c r="B170" s="6">
        <v>3.77</v>
      </c>
      <c r="C170" s="182" t="s">
        <v>92</v>
      </c>
      <c r="D170" s="179">
        <v>2</v>
      </c>
    </row>
    <row r="171" spans="1:4" customFormat="false">
      <c r="A171" s="3" t="s">
        <v>53</v>
      </c>
      <c r="B171" s="6"/>
      <c r="C171" s="181"/>
      <c r="D171" s="179"/>
    </row>
    <row r="172" spans="1:4" customFormat="false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 customFormat="false">
      <c r="A173" s="3" t="s">
        <v>55</v>
      </c>
      <c r="B173" s="6">
        <v>2.27</v>
      </c>
      <c r="C173" s="182" t="s">
        <v>92</v>
      </c>
      <c r="D173" s="179">
        <v>3</v>
      </c>
    </row>
    <row r="174" spans="1:4" customFormat="false">
      <c r="A174" s="3" t="s">
        <v>56</v>
      </c>
      <c r="B174" s="6">
        <v>3.52</v>
      </c>
      <c r="C174" s="182" t="s">
        <v>92</v>
      </c>
      <c r="D174" s="179">
        <v>2</v>
      </c>
    </row>
    <row r="175" spans="1:4" customFormat="false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 customFormat="false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 customFormat="false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 customFormat="false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 customFormat="false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 customFormat="false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 t="s">
        <v>11</v>
      </c>
      <c r="C196" s="8"/>
      <c r="D196" s="6"/>
    </row>
    <row r="197" spans="1:4" customFormat="false">
      <c r="A197" s="3" t="s">
        <v>190</v>
      </c>
      <c r="B197" s="6" t="s">
        <v>20</v>
      </c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 customFormat="false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 customFormat="false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 customFormat="false">
      <c r="A202" s="3" t="s">
        <v>28</v>
      </c>
      <c r="B202" s="6"/>
      <c r="C202" s="95"/>
      <c r="D202"/>
    </row>
    <row r="203" spans="1:4" customFormat="false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 customFormat="false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 customFormat="false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 customFormat="false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 customFormat="false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 customFormat="false">
      <c r="A208" s="3" t="s">
        <v>35</v>
      </c>
      <c r="B208" s="6"/>
      <c r="C208" s="95"/>
      <c r="D208"/>
    </row>
    <row r="209" spans="1:4" customFormat="false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 customFormat="false">
      <c r="A210" s="3" t="s">
        <v>37</v>
      </c>
      <c r="B210" s="6">
        <v>2.867</v>
      </c>
      <c r="C210" s="96" t="s">
        <v>109</v>
      </c>
      <c r="D210">
        <v>14</v>
      </c>
    </row>
    <row r="211" spans="1:4" customFormat="false">
      <c r="A211" s="3" t="s">
        <v>38</v>
      </c>
      <c r="B211" s="6">
        <v>1.403</v>
      </c>
      <c r="C211" s="96" t="s">
        <v>104</v>
      </c>
      <c r="D211">
        <v>16</v>
      </c>
    </row>
    <row r="212" spans="1:4" customFormat="false">
      <c r="A212" s="3" t="s">
        <v>40</v>
      </c>
      <c r="B212" s="6"/>
      <c r="C212" s="95"/>
      <c r="D212"/>
    </row>
    <row r="213" spans="1:4" customFormat="false">
      <c r="A213" s="3" t="s">
        <v>41</v>
      </c>
      <c r="B213" s="6"/>
      <c r="C213" s="95"/>
      <c r="D213"/>
    </row>
    <row r="214" spans="1:4" customFormat="false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 customFormat="false">
      <c r="A215" s="3" t="s">
        <v>43</v>
      </c>
      <c r="B215" s="6"/>
      <c r="C215" s="95"/>
      <c r="D215"/>
    </row>
    <row r="216" spans="1:4" customFormat="false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 customFormat="false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 customFormat="false">
      <c r="A218" s="3" t="s">
        <v>47</v>
      </c>
      <c r="B218" s="6">
        <v>1.397</v>
      </c>
      <c r="C218" s="96" t="s">
        <v>104</v>
      </c>
      <c r="D218">
        <v>15</v>
      </c>
    </row>
    <row r="219" spans="1:4" customFormat="false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 customFormat="false">
      <c r="A220" s="3" t="s">
        <v>49</v>
      </c>
      <c r="B220" s="6">
        <v>6.867</v>
      </c>
      <c r="C220" s="96" t="s">
        <v>99</v>
      </c>
      <c r="D220">
        <v>14</v>
      </c>
    </row>
    <row r="221" spans="1:4" customFormat="false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 customFormat="false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 customFormat="false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 customFormat="false">
      <c r="A224" s="3" t="s">
        <v>53</v>
      </c>
      <c r="B224" s="6"/>
      <c r="C224" s="95"/>
      <c r="D224"/>
    </row>
    <row r="225" spans="1:4" customFormat="false">
      <c r="A225" s="3" t="s">
        <v>54</v>
      </c>
      <c r="B225" s="6">
        <v>6.141</v>
      </c>
      <c r="C225" s="96" t="s">
        <v>99</v>
      </c>
      <c r="D225">
        <v>14</v>
      </c>
    </row>
    <row r="226" spans="1:4" customFormat="false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 customFormat="false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 customFormat="false">
      <c r="A228" s="3" t="s">
        <v>57</v>
      </c>
      <c r="B228" s="6">
        <v>0.71</v>
      </c>
      <c r="C228" s="96" t="s">
        <v>104</v>
      </c>
      <c r="D228">
        <v>17</v>
      </c>
    </row>
    <row r="229" spans="1:4" customFormat="false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 customFormat="false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 customFormat="false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 customFormat="false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 customFormat="false">
      <c r="A233" s="3" t="s">
        <v>62</v>
      </c>
      <c r="B233" s="6">
        <v>2.8620000000000001</v>
      </c>
      <c r="C233" s="96" t="s">
        <v>109</v>
      </c>
      <c r="D233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 t="s">
        <v>11</v>
      </c>
      <c r="C251" s="8"/>
      <c r="D251" s="6"/>
    </row>
    <row r="252" spans="1:4" customFormat="false">
      <c r="A252" s="3" t="s">
        <v>190</v>
      </c>
      <c r="B252" s="6" t="s">
        <v>20</v>
      </c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97">
        <v>65.25</v>
      </c>
      <c r="C254" s="97" t="s">
        <v>120</v>
      </c>
      <c r="D254">
        <v>16</v>
      </c>
    </row>
    <row r="255" spans="1:4" customFormat="false">
      <c r="A255" s="3" t="s">
        <v>75</v>
      </c>
      <c r="B255" s="97">
        <v>43.17</v>
      </c>
      <c r="C255" s="97" t="s">
        <v>121</v>
      </c>
      <c r="D255">
        <v>15</v>
      </c>
    </row>
    <row r="256" spans="1:4" customFormat="false">
      <c r="A256" s="3" t="s">
        <v>76</v>
      </c>
      <c r="B256" s="97">
        <v>63.82</v>
      </c>
      <c r="C256" s="97" t="s">
        <v>99</v>
      </c>
      <c r="D256">
        <v>16</v>
      </c>
    </row>
    <row r="257" spans="1:4" customFormat="false">
      <c r="A257" s="3" t="s">
        <v>77</v>
      </c>
      <c r="B257" s="97">
        <v>37.58</v>
      </c>
      <c r="C257" s="97" t="s">
        <v>121</v>
      </c>
      <c r="D257">
        <v>16</v>
      </c>
    </row>
    <row r="258" spans="1:4" customFormat="false">
      <c r="A258" s="3" t="s">
        <v>38</v>
      </c>
      <c r="B258" s="97">
        <v>48.92</v>
      </c>
      <c r="C258" s="97" t="s">
        <v>120</v>
      </c>
      <c r="D258">
        <v>15</v>
      </c>
    </row>
    <row r="259" spans="1:4" customFormat="false">
      <c r="A259" s="3" t="s">
        <v>199</v>
      </c>
      <c r="B259"/>
      <c r="C259"/>
      <c r="D259"/>
    </row>
    <row r="260" spans="1:4" customFormat="false">
      <c r="A260" s="3" t="s">
        <v>189</v>
      </c>
      <c r="B260"/>
      <c r="C260" s="98" t="s">
        <v>11</v>
      </c>
      <c r="D260"/>
    </row>
    <row r="261" spans="1:4" customFormat="false">
      <c r="A261" s="3" t="s">
        <v>190</v>
      </c>
      <c r="B261"/>
      <c r="C261" s="98" t="s">
        <v>20</v>
      </c>
      <c r="D261"/>
    </row>
    <row r="262" spans="1:4" customFormat="false">
      <c r="A262" s="3" t="s">
        <v>63</v>
      </c>
      <c r="B262" s="99" t="s">
        <v>73</v>
      </c>
      <c r="C262" s="98" t="s">
        <v>90</v>
      </c>
      <c r="D262" t="s">
        <v>91</v>
      </c>
    </row>
    <row r="263" spans="1:4" customFormat="false">
      <c r="A263" s="3" t="s">
        <v>74</v>
      </c>
      <c r="B263" s="97">
        <v>-18.47</v>
      </c>
      <c r="C263" s="97" t="s">
        <v>122</v>
      </c>
      <c r="D263">
        <v>9</v>
      </c>
    </row>
    <row r="264" spans="1:4" customFormat="false">
      <c r="A264" s="3" t="s">
        <v>75</v>
      </c>
      <c r="B264" s="97">
        <v>-5.64</v>
      </c>
      <c r="C264" s="97" t="s">
        <v>122</v>
      </c>
      <c r="D264">
        <v>9</v>
      </c>
    </row>
    <row r="265" spans="1:4" customFormat="false">
      <c r="A265" s="3" t="s">
        <v>76</v>
      </c>
      <c r="B265" s="97">
        <v>-22.91</v>
      </c>
      <c r="C265" s="97" t="s">
        <v>123</v>
      </c>
      <c r="D265">
        <v>23</v>
      </c>
    </row>
    <row r="266" spans="1:4" customFormat="false">
      <c r="A266" s="3" t="s">
        <v>77</v>
      </c>
      <c r="B266" s="97">
        <v>-19.96</v>
      </c>
      <c r="C266" s="97" t="s">
        <v>124</v>
      </c>
      <c r="D266">
        <v>22</v>
      </c>
    </row>
    <row r="267" spans="1:4" customFormat="false">
      <c r="A267" s="3" t="s">
        <v>38</v>
      </c>
      <c r="B267" s="97">
        <v>-0.39</v>
      </c>
      <c r="C267" s="97" t="s">
        <v>126</v>
      </c>
      <c r="D267">
        <v>7</v>
      </c>
    </row>
    <row r="268" spans="1:4" customFormat="false">
      <c r="A268" s="3" t="s">
        <v>200</v>
      </c>
      <c r="B268"/>
      <c r="C268"/>
      <c r="D268"/>
    </row>
    <row r="269" spans="1:4" customFormat="false">
      <c r="A269" s="3" t="s">
        <v>189</v>
      </c>
      <c r="B269"/>
      <c r="C269" s="98" t="s">
        <v>11</v>
      </c>
      <c r="D269"/>
    </row>
    <row r="270" spans="1:4" customFormat="false">
      <c r="A270" s="3" t="s">
        <v>190</v>
      </c>
      <c r="B270"/>
      <c r="C270" s="98" t="s">
        <v>20</v>
      </c>
      <c r="D270"/>
    </row>
    <row r="271" spans="1:4" customFormat="false">
      <c r="A271" s="3" t="s">
        <v>63</v>
      </c>
      <c r="B271" s="99" t="s">
        <v>73</v>
      </c>
      <c r="C271"/>
      <c r="D271"/>
    </row>
    <row r="272" spans="1:4" customFormat="false">
      <c r="A272" s="3" t="s">
        <v>74</v>
      </c>
      <c r="B272" s="97">
        <v>24.22</v>
      </c>
      <c r="C272"/>
      <c r="D272"/>
    </row>
    <row r="273" spans="1:4" customFormat="false">
      <c r="A273" s="3" t="s">
        <v>75</v>
      </c>
      <c r="B273" s="97">
        <v>24.45</v>
      </c>
      <c r="C273"/>
      <c r="D273"/>
    </row>
    <row r="274" spans="1:4" customFormat="false">
      <c r="A274" s="3" t="s">
        <v>76</v>
      </c>
      <c r="B274" s="97">
        <v>18.36</v>
      </c>
      <c r="C274"/>
      <c r="D274"/>
    </row>
    <row r="275" spans="1:4" customFormat="false">
      <c r="A275" s="3" t="s">
        <v>77</v>
      </c>
      <c r="B275" s="97">
        <v>14.64</v>
      </c>
      <c r="C275"/>
      <c r="D275"/>
    </row>
    <row r="276" spans="1:4" customFormat="false">
      <c r="A276" s="3" t="s">
        <v>38</v>
      </c>
      <c r="B276" s="97">
        <v>26.43</v>
      </c>
      <c r="C276"/>
      <c r="D276"/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 t="s">
        <v>11</v>
      </c>
    </row>
    <row r="291" spans="1:2" customFormat="false">
      <c r="A291" s="3" t="s">
        <v>190</v>
      </c>
      <c r="B291" s="6" t="s">
        <v>20</v>
      </c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205</v>
      </c>
      <c r="B294" s="6">
        <v>453</v>
      </c>
    </row>
    <row r="295" spans="1:2" customFormat="false">
      <c r="A295" s="3" t="s">
        <v>206</v>
      </c>
      <c r="B295" s="6">
        <v>962</v>
      </c>
    </row>
    <row r="296" spans="1:2" customFormat="false">
      <c r="A296" s="3" t="s">
        <v>207</v>
      </c>
      <c r="B296" s="6">
        <v>1090</v>
      </c>
    </row>
    <row r="297" spans="1:2" customFormat="false">
      <c r="A297" s="3" t="s">
        <v>208</v>
      </c>
      <c r="B297" s="6">
        <v>1468</v>
      </c>
    </row>
    <row r="298" spans="1:2" customFormat="false">
      <c r="A298" s="3" t="s">
        <v>209</v>
      </c>
      <c r="B298" s="6">
        <v>1832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 t="s">
        <v>11</v>
      </c>
    </row>
    <row r="310" spans="1:2" customFormat="false">
      <c r="A310" s="3" t="s">
        <v>190</v>
      </c>
      <c r="B310" s="6" t="s">
        <v>20</v>
      </c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706</v>
      </c>
    </row>
    <row r="314" spans="1:2" customFormat="false">
      <c r="A314" s="3" t="s">
        <v>212</v>
      </c>
      <c r="B314" s="6">
        <v>914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 t="s">
        <v>11</v>
      </c>
    </row>
    <row r="330" spans="1:2" customFormat="false">
      <c r="A330" s="3" t="s">
        <v>190</v>
      </c>
      <c r="B330" s="6" t="s">
        <v>20</v>
      </c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/>
    </row>
    <row r="334" spans="1:2" customFormat="false">
      <c r="A334" s="3" t="s">
        <v>215</v>
      </c>
      <c r="B334" s="6">
        <v>809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2:2" customFormat="false">
      <c r="B338" s="3" t="s">
        <v>89</v>
      </c>
    </row>
    <row r="339" spans="2:2" customFormat="false">
      <c r="B339" s="3" t="s">
        <v>89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 t="s">
        <v>11</v>
      </c>
    </row>
    <row r="346" spans="1:2" customFormat="false">
      <c r="A346" s="3" t="s">
        <v>190</v>
      </c>
      <c r="B346" s="6" t="s">
        <v>20</v>
      </c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</v>
      </c>
    </row>
    <row r="350" spans="1:2" customFormat="false">
      <c r="A350" s="3">
        <v>2</v>
      </c>
      <c r="B350" s="6">
        <v>0</v>
      </c>
    </row>
    <row r="351" spans="1:2" customFormat="false">
      <c r="A351" s="3">
        <v>3</v>
      </c>
      <c r="B351" s="6">
        <v>0</v>
      </c>
    </row>
    <row r="352" spans="1:2" customFormat="false">
      <c r="A352" s="3">
        <v>4</v>
      </c>
      <c r="B352" s="6">
        <v>0</v>
      </c>
    </row>
    <row r="353" spans="1:2" customFormat="false">
      <c r="A353" s="3">
        <v>5</v>
      </c>
      <c r="B353" s="6">
        <v>0</v>
      </c>
    </row>
    <row r="354" spans="1:2" customFormat="false">
      <c r="A354" s="3">
        <v>6</v>
      </c>
      <c r="B354" s="6">
        <v>0</v>
      </c>
    </row>
    <row r="355" spans="1:2" customFormat="false">
      <c r="A355" s="3">
        <v>7</v>
      </c>
      <c r="B355" s="6">
        <v>3</v>
      </c>
    </row>
    <row r="356" spans="1:2" customFormat="false">
      <c r="A356" s="3">
        <v>8</v>
      </c>
      <c r="B356" s="6">
        <v>20.68</v>
      </c>
    </row>
    <row r="357" spans="1:2" customFormat="false">
      <c r="A357" s="3">
        <v>9</v>
      </c>
      <c r="B357" s="6">
        <v>38.94</v>
      </c>
    </row>
    <row r="358" spans="1:2" customFormat="false">
      <c r="A358" s="3">
        <v>10</v>
      </c>
      <c r="B358" s="6">
        <v>54.56</v>
      </c>
    </row>
    <row r="359" spans="1:2" customFormat="false">
      <c r="A359" s="3">
        <v>11</v>
      </c>
      <c r="B359" s="6">
        <v>65.989999999999995</v>
      </c>
    </row>
    <row r="360" spans="1:2" customFormat="false">
      <c r="A360" s="3">
        <v>12</v>
      </c>
      <c r="B360" s="6">
        <v>71.739999999999995</v>
      </c>
    </row>
    <row r="361" spans="1:2" customFormat="false">
      <c r="A361" s="3">
        <v>13</v>
      </c>
      <c r="B361" s="6">
        <v>72.3</v>
      </c>
    </row>
    <row r="362" spans="1:2" customFormat="false">
      <c r="A362" s="3">
        <v>14</v>
      </c>
      <c r="B362" s="6">
        <v>66.38</v>
      </c>
    </row>
    <row r="363" spans="1:2" customFormat="false">
      <c r="A363" s="3">
        <v>15</v>
      </c>
      <c r="B363" s="6">
        <v>54.8</v>
      </c>
    </row>
    <row r="364" spans="1:2" customFormat="false">
      <c r="A364" s="3">
        <v>16</v>
      </c>
      <c r="B364" s="6">
        <v>38.840000000000003</v>
      </c>
    </row>
    <row r="365" spans="1:2" customFormat="false">
      <c r="A365" s="3">
        <v>17</v>
      </c>
      <c r="B365" s="6">
        <v>20.46</v>
      </c>
    </row>
    <row r="366" spans="1:2" customFormat="false">
      <c r="A366" s="3">
        <v>18</v>
      </c>
      <c r="B366" s="6">
        <v>0</v>
      </c>
    </row>
    <row r="367" spans="1:2" customFormat="false">
      <c r="A367" s="3">
        <v>19</v>
      </c>
      <c r="B367" s="6">
        <v>0</v>
      </c>
    </row>
    <row r="368" spans="1:2" customFormat="false">
      <c r="A368" s="3">
        <v>20</v>
      </c>
      <c r="B368" s="6">
        <v>0</v>
      </c>
    </row>
    <row r="369" spans="1:2" customFormat="false">
      <c r="A369" s="3">
        <v>21</v>
      </c>
      <c r="B369" s="6">
        <v>0</v>
      </c>
    </row>
    <row r="370" spans="1:2" customFormat="false">
      <c r="A370" s="3">
        <v>22</v>
      </c>
      <c r="B370" s="6">
        <v>0</v>
      </c>
    </row>
    <row r="371" spans="1:2" customFormat="false">
      <c r="A371" s="3">
        <v>23</v>
      </c>
      <c r="B371" s="6">
        <v>0</v>
      </c>
    </row>
    <row r="372" spans="1:2" customFormat="false">
      <c r="A372" s="3">
        <v>24</v>
      </c>
      <c r="B372" s="6">
        <v>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 t="s">
        <v>11</v>
      </c>
    </row>
    <row r="386" spans="1:2" customFormat="false">
      <c r="A386" s="3" t="s">
        <v>190</v>
      </c>
      <c r="B386" s="6" t="s">
        <v>20</v>
      </c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</v>
      </c>
    </row>
    <row r="390" spans="1:2" customFormat="false">
      <c r="A390" s="3">
        <v>2</v>
      </c>
      <c r="B390" s="6">
        <v>0</v>
      </c>
    </row>
    <row r="391" spans="1:2" customFormat="false">
      <c r="A391" s="3">
        <v>3</v>
      </c>
      <c r="B391" s="6">
        <v>0</v>
      </c>
    </row>
    <row r="392" spans="1:2" customFormat="false">
      <c r="A392" s="3">
        <v>4</v>
      </c>
      <c r="B392" s="6">
        <v>0</v>
      </c>
    </row>
    <row r="393" spans="1:2" customFormat="false">
      <c r="A393" s="3">
        <v>5</v>
      </c>
      <c r="B393" s="6">
        <v>0</v>
      </c>
    </row>
    <row r="394" spans="1:2" customFormat="false">
      <c r="A394" s="3">
        <v>6</v>
      </c>
      <c r="B394" s="6">
        <v>0</v>
      </c>
    </row>
    <row r="395" spans="1:2" customFormat="false">
      <c r="A395" s="3">
        <v>7</v>
      </c>
      <c r="B395" s="6">
        <v>3</v>
      </c>
    </row>
    <row r="396" spans="1:2" customFormat="false">
      <c r="A396" s="3">
        <v>8</v>
      </c>
      <c r="B396" s="6">
        <v>20.149999999999999</v>
      </c>
    </row>
    <row r="397" spans="1:2" customFormat="false">
      <c r="A397" s="3">
        <v>9</v>
      </c>
      <c r="B397" s="6">
        <v>37.9</v>
      </c>
    </row>
    <row r="398" spans="1:2" customFormat="false">
      <c r="A398" s="3">
        <v>10</v>
      </c>
      <c r="B398" s="6">
        <v>53.15</v>
      </c>
    </row>
    <row r="399" spans="1:2" customFormat="false">
      <c r="A399" s="3">
        <v>11</v>
      </c>
      <c r="B399" s="6">
        <v>64.400000000000006</v>
      </c>
    </row>
    <row r="400" spans="1:2" customFormat="false">
      <c r="A400" s="3">
        <v>12</v>
      </c>
      <c r="B400" s="6">
        <v>69.95</v>
      </c>
    </row>
    <row r="401" spans="1:2" customFormat="false">
      <c r="A401" s="3">
        <v>13</v>
      </c>
      <c r="B401" s="6">
        <v>71.16</v>
      </c>
    </row>
    <row r="402" spans="1:2" customFormat="false">
      <c r="A402" s="3">
        <v>14</v>
      </c>
      <c r="B402" s="6">
        <v>66.02</v>
      </c>
    </row>
    <row r="403" spans="1:2" customFormat="false">
      <c r="A403" s="3">
        <v>15</v>
      </c>
      <c r="B403" s="6">
        <v>55.16</v>
      </c>
    </row>
    <row r="404" spans="1:2" customFormat="false">
      <c r="A404" s="3">
        <v>16</v>
      </c>
      <c r="B404" s="6">
        <v>39.729999999999997</v>
      </c>
    </row>
    <row r="405" spans="1:2" customFormat="false">
      <c r="A405" s="3">
        <v>17</v>
      </c>
      <c r="B405" s="6">
        <v>21.6</v>
      </c>
    </row>
    <row r="406" spans="1:2" customFormat="false">
      <c r="A406" s="3">
        <v>18</v>
      </c>
      <c r="B406" s="6">
        <v>0</v>
      </c>
    </row>
    <row r="407" spans="1:2" customFormat="false">
      <c r="A407" s="3">
        <v>19</v>
      </c>
      <c r="B407" s="6">
        <v>0</v>
      </c>
    </row>
    <row r="408" spans="1:2" customFormat="false">
      <c r="A408" s="3">
        <v>20</v>
      </c>
      <c r="B408" s="6">
        <v>0</v>
      </c>
    </row>
    <row r="409" spans="1:2" customFormat="false">
      <c r="A409" s="3">
        <v>21</v>
      </c>
      <c r="B409" s="6">
        <v>0</v>
      </c>
    </row>
    <row r="410" spans="1:2" customFormat="false">
      <c r="A410" s="3">
        <v>22</v>
      </c>
      <c r="B410" s="6">
        <v>0</v>
      </c>
    </row>
    <row r="411" spans="1:2" customFormat="false">
      <c r="A411" s="3">
        <v>23</v>
      </c>
      <c r="B411" s="6">
        <v>0</v>
      </c>
    </row>
    <row r="412" spans="1:2" customFormat="false">
      <c r="A412" s="3">
        <v>24</v>
      </c>
      <c r="B412" s="6">
        <v>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 t="s">
        <v>11</v>
      </c>
    </row>
    <row r="426" spans="1:2" customFormat="false">
      <c r="A426" s="3" t="s">
        <v>190</v>
      </c>
      <c r="B426" s="6" t="s">
        <v>20</v>
      </c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</v>
      </c>
    </row>
    <row r="430" spans="1:2" customFormat="false">
      <c r="A430" s="3">
        <v>2</v>
      </c>
      <c r="B430" s="6">
        <v>0</v>
      </c>
    </row>
    <row r="431" spans="1:2" customFormat="false">
      <c r="A431" s="3">
        <v>3</v>
      </c>
      <c r="B431" s="6">
        <v>0</v>
      </c>
    </row>
    <row r="432" spans="1:2" customFormat="false">
      <c r="A432" s="3">
        <v>4</v>
      </c>
      <c r="B432" s="6">
        <v>0</v>
      </c>
    </row>
    <row r="433" spans="1:2" customFormat="false">
      <c r="A433" s="3">
        <v>5</v>
      </c>
      <c r="B433" s="6">
        <v>0.2</v>
      </c>
    </row>
    <row r="434" spans="1:2" customFormat="false">
      <c r="A434" s="3">
        <v>6</v>
      </c>
      <c r="B434" s="6">
        <v>25.7</v>
      </c>
    </row>
    <row r="435" spans="1:2" customFormat="false">
      <c r="A435" s="3">
        <v>7</v>
      </c>
      <c r="B435" s="6">
        <v>62.1</v>
      </c>
    </row>
    <row r="436" spans="1:2" customFormat="false">
      <c r="A436" s="3">
        <v>8</v>
      </c>
      <c r="B436" s="6">
        <v>107.47</v>
      </c>
    </row>
    <row r="437" spans="1:2" customFormat="false">
      <c r="A437" s="3">
        <v>9</v>
      </c>
      <c r="B437" s="6">
        <v>232.33</v>
      </c>
    </row>
    <row r="438" spans="1:2" customFormat="false">
      <c r="A438" s="3">
        <v>10</v>
      </c>
      <c r="B438" s="6">
        <v>349.16</v>
      </c>
    </row>
    <row r="439" spans="1:2" customFormat="false">
      <c r="A439" s="3">
        <v>11</v>
      </c>
      <c r="B439" s="6">
        <v>430.22</v>
      </c>
    </row>
    <row r="440" spans="1:2" customFormat="false">
      <c r="A440" s="3">
        <v>12</v>
      </c>
      <c r="B440" s="6">
        <v>459.85</v>
      </c>
    </row>
    <row r="441" spans="1:2" customFormat="false">
      <c r="A441" s="3">
        <v>13</v>
      </c>
      <c r="B441" s="6">
        <v>462.28</v>
      </c>
    </row>
    <row r="442" spans="1:2" customFormat="false">
      <c r="A442" s="3">
        <v>14</v>
      </c>
      <c r="B442" s="6">
        <v>404.57</v>
      </c>
    </row>
    <row r="443" spans="1:2" customFormat="false">
      <c r="A443" s="3">
        <v>15</v>
      </c>
      <c r="B443" s="6">
        <v>319.26</v>
      </c>
    </row>
    <row r="444" spans="1:2" customFormat="false">
      <c r="A444" s="3">
        <v>16</v>
      </c>
      <c r="B444" s="6">
        <v>193.61</v>
      </c>
    </row>
    <row r="445" spans="1:2" customFormat="false">
      <c r="A445" s="3">
        <v>17</v>
      </c>
      <c r="B445" s="6">
        <v>132.30000000000001</v>
      </c>
    </row>
    <row r="446" spans="1:2" customFormat="false">
      <c r="A446" s="3">
        <v>18</v>
      </c>
      <c r="B446" s="6">
        <v>76.599999999999994</v>
      </c>
    </row>
    <row r="447" spans="1:2" customFormat="false">
      <c r="A447" s="3">
        <v>19</v>
      </c>
      <c r="B447" s="6">
        <v>18.05</v>
      </c>
    </row>
    <row r="448" spans="1:2" customFormat="false">
      <c r="A448" s="3">
        <v>20</v>
      </c>
      <c r="B448" s="6">
        <v>0</v>
      </c>
    </row>
    <row r="449" spans="1:2" customFormat="false">
      <c r="A449" s="3">
        <v>21</v>
      </c>
      <c r="B449" s="6">
        <v>0</v>
      </c>
    </row>
    <row r="450" spans="1:2" customFormat="false">
      <c r="A450" s="3">
        <v>22</v>
      </c>
      <c r="B450" s="6">
        <v>0</v>
      </c>
    </row>
    <row r="451" spans="1:2" customFormat="false">
      <c r="A451" s="3">
        <v>23</v>
      </c>
      <c r="B451" s="6">
        <v>0</v>
      </c>
    </row>
    <row r="452" spans="1:2" customFormat="false">
      <c r="A452" s="3">
        <v>24</v>
      </c>
      <c r="B452" s="6">
        <v>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 t="s">
        <v>11</v>
      </c>
    </row>
    <row r="466" spans="1:2" customFormat="false">
      <c r="A466" s="3" t="s">
        <v>190</v>
      </c>
      <c r="B466" s="6" t="s">
        <v>20</v>
      </c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</v>
      </c>
    </row>
    <row r="470" spans="1:2" customFormat="false">
      <c r="A470" s="3">
        <v>2</v>
      </c>
      <c r="B470" s="6">
        <v>0</v>
      </c>
    </row>
    <row r="471" spans="1:2" customFormat="false">
      <c r="A471" s="3">
        <v>3</v>
      </c>
      <c r="B471" s="6">
        <v>0</v>
      </c>
    </row>
    <row r="472" spans="1:2" customFormat="false">
      <c r="A472" s="3">
        <v>4</v>
      </c>
      <c r="B472" s="6">
        <v>0</v>
      </c>
    </row>
    <row r="473" spans="1:2" customFormat="false">
      <c r="A473" s="3">
        <v>5</v>
      </c>
      <c r="B473" s="6">
        <v>0.2</v>
      </c>
    </row>
    <row r="474" spans="1:2" customFormat="false">
      <c r="A474" s="3">
        <v>6</v>
      </c>
      <c r="B474" s="6">
        <v>25.7</v>
      </c>
    </row>
    <row r="475" spans="1:2" customFormat="false">
      <c r="A475" s="3">
        <v>7</v>
      </c>
      <c r="B475" s="6">
        <v>62.1</v>
      </c>
    </row>
    <row r="476" spans="1:2" customFormat="false">
      <c r="A476" s="3">
        <v>8</v>
      </c>
      <c r="B476" s="6">
        <v>72</v>
      </c>
    </row>
    <row r="477" spans="1:2" customFormat="false">
      <c r="A477" s="3">
        <v>9</v>
      </c>
      <c r="B477" s="6">
        <v>92.6</v>
      </c>
    </row>
    <row r="478" spans="1:2" customFormat="false">
      <c r="A478" s="3">
        <v>10</v>
      </c>
      <c r="B478" s="6">
        <v>112.8</v>
      </c>
    </row>
    <row r="479" spans="1:2" customFormat="false">
      <c r="A479" s="3">
        <v>11</v>
      </c>
      <c r="B479" s="6">
        <v>136.75</v>
      </c>
    </row>
    <row r="480" spans="1:2" customFormat="false">
      <c r="A480" s="3">
        <v>12</v>
      </c>
      <c r="B480" s="6">
        <v>150.9</v>
      </c>
    </row>
    <row r="481" spans="1:2" customFormat="false">
      <c r="A481" s="3">
        <v>13</v>
      </c>
      <c r="B481" s="6">
        <v>382.5</v>
      </c>
    </row>
    <row r="482" spans="1:2" customFormat="false">
      <c r="A482" s="3">
        <v>14</v>
      </c>
      <c r="B482" s="6">
        <v>576.80999999999995</v>
      </c>
    </row>
    <row r="483" spans="1:2" customFormat="false">
      <c r="A483" s="3">
        <v>15</v>
      </c>
      <c r="B483" s="6">
        <v>744.52</v>
      </c>
    </row>
    <row r="484" spans="1:2" customFormat="false">
      <c r="A484" s="3">
        <v>16</v>
      </c>
      <c r="B484" s="6">
        <v>807.29</v>
      </c>
    </row>
    <row r="485" spans="1:2" customFormat="false">
      <c r="A485" s="3">
        <v>17</v>
      </c>
      <c r="B485" s="6">
        <v>541.67999999999995</v>
      </c>
    </row>
    <row r="486" spans="1:2" customFormat="false">
      <c r="A486" s="3">
        <v>18</v>
      </c>
      <c r="B486" s="6">
        <v>145.25</v>
      </c>
    </row>
    <row r="487" spans="1:2" customFormat="false">
      <c r="A487" s="3">
        <v>19</v>
      </c>
      <c r="B487" s="6">
        <v>24.9</v>
      </c>
    </row>
    <row r="488" spans="1:2" customFormat="false">
      <c r="A488" s="3">
        <v>20</v>
      </c>
      <c r="B488" s="6">
        <v>0</v>
      </c>
    </row>
    <row r="489" spans="1:2" customFormat="false">
      <c r="A489" s="3">
        <v>21</v>
      </c>
      <c r="B489" s="6">
        <v>0</v>
      </c>
    </row>
    <row r="490" spans="1:2" customFormat="false">
      <c r="A490" s="3">
        <v>22</v>
      </c>
      <c r="B490" s="6">
        <v>0</v>
      </c>
    </row>
    <row r="491" spans="1:2" customFormat="false">
      <c r="A491" s="3">
        <v>23</v>
      </c>
      <c r="B491" s="6">
        <v>0</v>
      </c>
    </row>
    <row r="492" spans="1:2" customFormat="false">
      <c r="A492" s="3">
        <v>24</v>
      </c>
      <c r="B492" s="6">
        <v>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 t="s">
        <v>11</v>
      </c>
    </row>
    <row r="505" spans="1:2" customFormat="false">
      <c r="A505" s="3" t="s">
        <v>190</v>
      </c>
      <c r="B505" s="6" t="s">
        <v>20</v>
      </c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-13.04</v>
      </c>
    </row>
    <row r="509" spans="1:2" customFormat="false">
      <c r="A509" s="3">
        <v>2</v>
      </c>
      <c r="B509" s="6">
        <v>-14.59</v>
      </c>
    </row>
    <row r="510" spans="1:2" customFormat="false">
      <c r="A510" s="3">
        <v>3</v>
      </c>
      <c r="B510" s="6">
        <v>-15.65</v>
      </c>
    </row>
    <row r="511" spans="1:2" customFormat="false">
      <c r="A511" s="3">
        <v>4</v>
      </c>
      <c r="B511" s="6">
        <v>-16.46</v>
      </c>
    </row>
    <row r="512" spans="1:2" customFormat="false">
      <c r="A512" s="3">
        <v>5</v>
      </c>
      <c r="B512" s="6">
        <v>-17.16</v>
      </c>
    </row>
    <row r="513" spans="1:2" customFormat="false">
      <c r="A513" s="3">
        <v>6</v>
      </c>
      <c r="B513" s="6">
        <v>-17.79</v>
      </c>
    </row>
    <row r="514" spans="1:2" customFormat="false">
      <c r="A514" s="3">
        <v>7</v>
      </c>
      <c r="B514" s="6">
        <v>-18.32</v>
      </c>
    </row>
    <row r="515" spans="1:2" customFormat="false">
      <c r="A515" s="3">
        <v>8</v>
      </c>
      <c r="B515" s="6">
        <v>-18.47</v>
      </c>
    </row>
    <row r="516" spans="1:2" customFormat="false">
      <c r="A516" s="3">
        <v>9</v>
      </c>
      <c r="B516" s="6">
        <v>-15.47</v>
      </c>
    </row>
    <row r="517" spans="1:2" customFormat="false">
      <c r="A517" s="3">
        <v>10</v>
      </c>
      <c r="B517" s="6">
        <v>-9.56</v>
      </c>
    </row>
    <row r="518" spans="1:2" customFormat="false">
      <c r="A518" s="3">
        <v>11</v>
      </c>
      <c r="B518" s="6">
        <v>0.49</v>
      </c>
    </row>
    <row r="519" spans="1:2" customFormat="false">
      <c r="A519" s="3">
        <v>12</v>
      </c>
      <c r="B519" s="6">
        <v>10.39</v>
      </c>
    </row>
    <row r="520" spans="1:2" customFormat="false">
      <c r="A520" s="3">
        <v>13</v>
      </c>
      <c r="B520" s="6">
        <v>18.75</v>
      </c>
    </row>
    <row r="521" spans="1:2" customFormat="false">
      <c r="A521" s="3">
        <v>14</v>
      </c>
      <c r="B521" s="6">
        <v>25.48</v>
      </c>
    </row>
    <row r="522" spans="1:2" customFormat="false">
      <c r="A522" s="3">
        <v>15</v>
      </c>
      <c r="B522" s="6">
        <v>29.21</v>
      </c>
    </row>
    <row r="523" spans="1:2" customFormat="false">
      <c r="A523" s="3">
        <v>16</v>
      </c>
      <c r="B523" s="6">
        <v>28.97</v>
      </c>
    </row>
    <row r="524" spans="1:2" customFormat="false">
      <c r="A524" s="3">
        <v>17</v>
      </c>
      <c r="B524" s="6">
        <v>22.58</v>
      </c>
    </row>
    <row r="525" spans="1:2" customFormat="false">
      <c r="A525" s="3">
        <v>18</v>
      </c>
      <c r="B525" s="6">
        <v>15.59</v>
      </c>
    </row>
    <row r="526" spans="1:2" customFormat="false">
      <c r="A526" s="3">
        <v>19</v>
      </c>
      <c r="B526" s="6">
        <v>10.199999999999999</v>
      </c>
    </row>
    <row r="527" spans="1:2" customFormat="false">
      <c r="A527" s="3">
        <v>20</v>
      </c>
      <c r="B527" s="6">
        <v>6.02</v>
      </c>
    </row>
    <row r="528" spans="1:2" customFormat="false">
      <c r="A528" s="3">
        <v>21</v>
      </c>
      <c r="B528" s="6">
        <v>2.39</v>
      </c>
    </row>
    <row r="529" spans="1:2" customFormat="false">
      <c r="A529" s="3">
        <v>22</v>
      </c>
      <c r="B529" s="6">
        <v>-0.59</v>
      </c>
    </row>
    <row r="530" spans="1:2" customFormat="false">
      <c r="A530" s="3">
        <v>23</v>
      </c>
      <c r="B530" s="6">
        <v>-3.04</v>
      </c>
    </row>
    <row r="531" spans="1:2" customFormat="false">
      <c r="A531" s="3">
        <v>24</v>
      </c>
      <c r="B531" s="6">
        <v>-5.14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 t="s">
        <v>11</v>
      </c>
    </row>
    <row r="545" spans="1:2" customFormat="false">
      <c r="A545" s="3" t="s">
        <v>190</v>
      </c>
      <c r="B545" s="6" t="s">
        <v>20</v>
      </c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-2.68</v>
      </c>
    </row>
    <row r="549" spans="1:2" customFormat="false">
      <c r="A549" s="3">
        <v>2</v>
      </c>
      <c r="B549" s="6">
        <v>-3.33</v>
      </c>
    </row>
    <row r="550" spans="1:2" customFormat="false">
      <c r="A550" s="3">
        <v>3</v>
      </c>
      <c r="B550" s="6">
        <v>-3.72</v>
      </c>
    </row>
    <row r="551" spans="1:2" customFormat="false">
      <c r="A551" s="3">
        <v>4</v>
      </c>
      <c r="B551" s="6">
        <v>-4.0999999999999996</v>
      </c>
    </row>
    <row r="552" spans="1:2" customFormat="false">
      <c r="A552" s="3">
        <v>5</v>
      </c>
      <c r="B552" s="6">
        <v>-4.51</v>
      </c>
    </row>
    <row r="553" spans="1:2" customFormat="false">
      <c r="A553" s="3">
        <v>6</v>
      </c>
      <c r="B553" s="6">
        <v>-4.93</v>
      </c>
    </row>
    <row r="554" spans="1:2" customFormat="false">
      <c r="A554" s="3">
        <v>7</v>
      </c>
      <c r="B554" s="6">
        <v>-5.34</v>
      </c>
    </row>
    <row r="555" spans="1:2" customFormat="false">
      <c r="A555" s="3">
        <v>8</v>
      </c>
      <c r="B555" s="6">
        <v>-5.64</v>
      </c>
    </row>
    <row r="556" spans="1:2" customFormat="false">
      <c r="A556" s="3">
        <v>9</v>
      </c>
      <c r="B556" s="6">
        <v>-4.59</v>
      </c>
    </row>
    <row r="557" spans="1:2" customFormat="false">
      <c r="A557" s="3">
        <v>10</v>
      </c>
      <c r="B557" s="6">
        <v>-2.64</v>
      </c>
    </row>
    <row r="558" spans="1:2" customFormat="false">
      <c r="A558" s="3">
        <v>11</v>
      </c>
      <c r="B558" s="6">
        <v>0.75</v>
      </c>
    </row>
    <row r="559" spans="1:2" customFormat="false">
      <c r="A559" s="3">
        <v>12</v>
      </c>
      <c r="B559" s="6">
        <v>3.26</v>
      </c>
    </row>
    <row r="560" spans="1:2" customFormat="false">
      <c r="A560" s="3">
        <v>13</v>
      </c>
      <c r="B560" s="6">
        <v>4.99</v>
      </c>
    </row>
    <row r="561" spans="1:2" customFormat="false">
      <c r="A561" s="3">
        <v>14</v>
      </c>
      <c r="B561" s="6">
        <v>6.51</v>
      </c>
    </row>
    <row r="562" spans="1:2" customFormat="false">
      <c r="A562" s="3">
        <v>15</v>
      </c>
      <c r="B562" s="6">
        <v>7.11</v>
      </c>
    </row>
    <row r="563" spans="1:2" customFormat="false">
      <c r="A563" s="3">
        <v>16</v>
      </c>
      <c r="B563" s="6">
        <v>6.68</v>
      </c>
    </row>
    <row r="564" spans="1:2" customFormat="false">
      <c r="A564" s="3">
        <v>17</v>
      </c>
      <c r="B564" s="6">
        <v>4.24</v>
      </c>
    </row>
    <row r="565" spans="1:2" customFormat="false">
      <c r="A565" s="3">
        <v>18</v>
      </c>
      <c r="B565" s="6">
        <v>2.4500000000000002</v>
      </c>
    </row>
    <row r="566" spans="1:2" customFormat="false">
      <c r="A566" s="3">
        <v>19</v>
      </c>
      <c r="B566" s="6">
        <v>1.71</v>
      </c>
    </row>
    <row r="567" spans="1:2" customFormat="false">
      <c r="A567" s="3">
        <v>20</v>
      </c>
      <c r="B567" s="6">
        <v>1.32</v>
      </c>
    </row>
    <row r="568" spans="1:2" customFormat="false">
      <c r="A568" s="3">
        <v>21</v>
      </c>
      <c r="B568" s="6">
        <v>0.82</v>
      </c>
    </row>
    <row r="569" spans="1:2" customFormat="false">
      <c r="A569" s="3">
        <v>22</v>
      </c>
      <c r="B569" s="6">
        <v>0.42</v>
      </c>
    </row>
    <row r="570" spans="1:2" customFormat="false">
      <c r="A570" s="3">
        <v>23</v>
      </c>
      <c r="B570" s="6">
        <v>0.05</v>
      </c>
    </row>
    <row r="571" spans="1:2" customFormat="false">
      <c r="A571" s="3">
        <v>24</v>
      </c>
      <c r="B571" s="6">
        <v>-0.34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 t="s">
        <v>11</v>
      </c>
    </row>
    <row r="585" spans="1:2" customFormat="false">
      <c r="A585" s="3" t="s">
        <v>190</v>
      </c>
      <c r="B585" s="6" t="s">
        <v>20</v>
      </c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22.26</v>
      </c>
    </row>
    <row r="589" spans="1:2" customFormat="false">
      <c r="A589" s="3">
        <v>2</v>
      </c>
      <c r="B589" s="6">
        <v>21.11</v>
      </c>
    </row>
    <row r="590" spans="1:2" customFormat="false">
      <c r="A590" s="3">
        <v>3</v>
      </c>
      <c r="B590" s="6">
        <v>20.28</v>
      </c>
    </row>
    <row r="591" spans="1:2" customFormat="false">
      <c r="A591" s="3">
        <v>4</v>
      </c>
      <c r="B591" s="6">
        <v>19.489999999999998</v>
      </c>
    </row>
    <row r="592" spans="1:2" customFormat="false">
      <c r="A592" s="3">
        <v>5</v>
      </c>
      <c r="B592" s="6">
        <v>19.14</v>
      </c>
    </row>
    <row r="593" spans="1:2" customFormat="false">
      <c r="A593" s="3">
        <v>6</v>
      </c>
      <c r="B593" s="6">
        <v>19.809999999999999</v>
      </c>
    </row>
    <row r="594" spans="1:2" customFormat="false">
      <c r="A594" s="3">
        <v>7</v>
      </c>
      <c r="B594" s="6">
        <v>22.49</v>
      </c>
    </row>
    <row r="595" spans="1:2" customFormat="false">
      <c r="A595" s="3">
        <v>8</v>
      </c>
      <c r="B595" s="6">
        <v>24.81</v>
      </c>
    </row>
    <row r="596" spans="1:2" customFormat="false">
      <c r="A596" s="3">
        <v>9</v>
      </c>
      <c r="B596" s="6">
        <v>28.04</v>
      </c>
    </row>
    <row r="597" spans="1:2" customFormat="false">
      <c r="A597" s="3">
        <v>10</v>
      </c>
      <c r="B597" s="6">
        <v>32.11</v>
      </c>
    </row>
    <row r="598" spans="1:2" customFormat="false">
      <c r="A598" s="3">
        <v>11</v>
      </c>
      <c r="B598" s="6">
        <v>36.54</v>
      </c>
    </row>
    <row r="599" spans="1:2" customFormat="false">
      <c r="A599" s="3">
        <v>12</v>
      </c>
      <c r="B599" s="6">
        <v>41.15</v>
      </c>
    </row>
    <row r="600" spans="1:2" customFormat="false">
      <c r="A600" s="3">
        <v>13</v>
      </c>
      <c r="B600" s="6">
        <v>45.03</v>
      </c>
    </row>
    <row r="601" spans="1:2" customFormat="false">
      <c r="A601" s="3">
        <v>14</v>
      </c>
      <c r="B601" s="6">
        <v>47.65</v>
      </c>
    </row>
    <row r="602" spans="1:2" customFormat="false">
      <c r="A602" s="3">
        <v>15</v>
      </c>
      <c r="B602" s="6">
        <v>49.04</v>
      </c>
    </row>
    <row r="603" spans="1:2" customFormat="false">
      <c r="A603" s="3">
        <v>16</v>
      </c>
      <c r="B603" s="6">
        <v>49.28</v>
      </c>
    </row>
    <row r="604" spans="1:2" customFormat="false">
      <c r="A604" s="3">
        <v>17</v>
      </c>
      <c r="B604" s="6">
        <v>48.73</v>
      </c>
    </row>
    <row r="605" spans="1:2" customFormat="false">
      <c r="A605" s="3">
        <v>18</v>
      </c>
      <c r="B605" s="6">
        <v>46.58</v>
      </c>
    </row>
    <row r="606" spans="1:2" customFormat="false">
      <c r="A606" s="3">
        <v>19</v>
      </c>
      <c r="B606" s="6">
        <v>34.909999999999997</v>
      </c>
    </row>
    <row r="607" spans="1:2" customFormat="false">
      <c r="A607" s="3">
        <v>20</v>
      </c>
      <c r="B607" s="6">
        <v>30.69</v>
      </c>
    </row>
    <row r="608" spans="1:2" customFormat="false">
      <c r="A608" s="3">
        <v>21</v>
      </c>
      <c r="B608" s="6">
        <v>28.81</v>
      </c>
    </row>
    <row r="609" spans="1:2" customFormat="false">
      <c r="A609" s="3">
        <v>22</v>
      </c>
      <c r="B609" s="6">
        <v>26.66</v>
      </c>
    </row>
    <row r="610" spans="1:2" customFormat="false">
      <c r="A610" s="3">
        <v>23</v>
      </c>
      <c r="B610" s="6">
        <v>25.69</v>
      </c>
    </row>
    <row r="611" spans="1:2" customFormat="false">
      <c r="A611" s="3">
        <v>24</v>
      </c>
      <c r="B611" s="6">
        <v>24.1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 t="s">
        <v>11</v>
      </c>
    </row>
    <row r="625" spans="1:2" customFormat="false">
      <c r="A625" s="3" t="s">
        <v>190</v>
      </c>
      <c r="B625" s="6" t="s">
        <v>20</v>
      </c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24.53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23.23</v>
      </c>
    </row>
    <row r="631" spans="1:2" customFormat="false">
      <c r="A631" s="3">
        <v>4</v>
      </c>
      <c r="B631" s="6">
        <v>22.6</v>
      </c>
    </row>
    <row r="632" spans="1:2" customFormat="false">
      <c r="A632" s="3">
        <v>5</v>
      </c>
      <c r="B632" s="6">
        <v>22.27</v>
      </c>
    </row>
    <row r="633" spans="1:2" customFormat="false">
      <c r="A633" s="3">
        <v>6</v>
      </c>
      <c r="B633" s="6">
        <v>22.67</v>
      </c>
    </row>
    <row r="634" spans="1:2" customFormat="false">
      <c r="A634" s="3">
        <v>7</v>
      </c>
      <c r="B634" s="6">
        <v>24.55</v>
      </c>
    </row>
    <row r="635" spans="1:2" customFormat="false">
      <c r="A635" s="3">
        <v>8</v>
      </c>
      <c r="B635" s="6">
        <v>27.57</v>
      </c>
    </row>
    <row r="636" spans="1:2" customFormat="false">
      <c r="A636" s="3">
        <v>9</v>
      </c>
      <c r="B636" s="6">
        <v>29.42</v>
      </c>
    </row>
    <row r="637" spans="1:2" customFormat="false">
      <c r="A637" s="3">
        <v>10</v>
      </c>
      <c r="B637" s="6">
        <v>30.68</v>
      </c>
    </row>
    <row r="638" spans="1:2" customFormat="false">
      <c r="A638" s="3">
        <v>11</v>
      </c>
      <c r="B638" s="6">
        <v>31.91</v>
      </c>
    </row>
    <row r="639" spans="1:2" customFormat="false">
      <c r="A639" s="3">
        <v>12</v>
      </c>
      <c r="B639" s="6">
        <v>33.270000000000003</v>
      </c>
    </row>
    <row r="640" spans="1:2" customFormat="false">
      <c r="A640" s="3">
        <v>13</v>
      </c>
      <c r="B640" s="6">
        <v>34.270000000000003</v>
      </c>
    </row>
    <row r="641" spans="1:2" customFormat="false">
      <c r="A641" s="3">
        <v>14</v>
      </c>
      <c r="B641" s="6">
        <v>34.9</v>
      </c>
    </row>
    <row r="642" spans="1:2" customFormat="false">
      <c r="A642" s="3">
        <v>15</v>
      </c>
      <c r="B642" s="6">
        <v>35.19</v>
      </c>
    </row>
    <row r="643" spans="1:2" customFormat="false">
      <c r="A643" s="3">
        <v>16</v>
      </c>
      <c r="B643" s="6">
        <v>35.28</v>
      </c>
    </row>
    <row r="644" spans="1:2" customFormat="false">
      <c r="A644" s="3">
        <v>17</v>
      </c>
      <c r="B644" s="6">
        <v>35.299999999999997</v>
      </c>
    </row>
    <row r="645" spans="1:2" customFormat="false">
      <c r="A645" s="3">
        <v>18</v>
      </c>
      <c r="B645" s="6">
        <v>34.71</v>
      </c>
    </row>
    <row r="646" spans="1:2" customFormat="false">
      <c r="A646" s="3">
        <v>19</v>
      </c>
      <c r="B646" s="6">
        <v>30.74</v>
      </c>
    </row>
    <row r="647" spans="1:2" customFormat="false">
      <c r="A647" s="3">
        <v>20</v>
      </c>
      <c r="B647" s="6">
        <v>29.38</v>
      </c>
    </row>
    <row r="648" spans="1:2" customFormat="false">
      <c r="A648" s="3">
        <v>21</v>
      </c>
      <c r="B648" s="6">
        <v>27.64</v>
      </c>
    </row>
    <row r="649" spans="1:2" customFormat="false">
      <c r="A649" s="3">
        <v>22</v>
      </c>
      <c r="B649" s="6">
        <v>27.46</v>
      </c>
    </row>
    <row r="650" spans="1:2" customFormat="false">
      <c r="A650" s="3">
        <v>23</v>
      </c>
      <c r="B650" s="6">
        <v>27.1</v>
      </c>
    </row>
    <row r="651" spans="1:2" customFormat="false">
      <c r="A651" s="3">
        <v>24</v>
      </c>
      <c r="B651" s="6">
        <v>26.02</v>
      </c>
    </row>
    <row r="652" spans="1:4" customFormat="false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 t="s">
        <v>11</v>
      </c>
    </row>
    <row r="665" spans="1:2" customFormat="false">
      <c r="A665" s="3" t="s">
        <v>190</v>
      </c>
      <c r="B665" s="6" t="s">
        <v>20</v>
      </c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4.2249999999999996</v>
      </c>
    </row>
    <row r="669" spans="1:2" customFormat="false">
      <c r="A669" s="3">
        <v>2</v>
      </c>
      <c r="B669" s="6">
        <v>4.3540000000000001</v>
      </c>
    </row>
    <row r="670" spans="1:2" customFormat="false">
      <c r="A670" s="3">
        <v>3</v>
      </c>
      <c r="B670" s="6">
        <v>4.3209999999999997</v>
      </c>
    </row>
    <row r="671" spans="1:2" customFormat="false">
      <c r="A671" s="3">
        <v>4</v>
      </c>
      <c r="B671" s="6">
        <v>4.3079999999999998</v>
      </c>
    </row>
    <row r="672" spans="1:2" customFormat="false">
      <c r="A672" s="3">
        <v>5</v>
      </c>
      <c r="B672" s="6">
        <v>4.3029999999999999</v>
      </c>
    </row>
    <row r="673" spans="1:2" customFormat="false">
      <c r="A673" s="3">
        <v>6</v>
      </c>
      <c r="B673" s="6">
        <v>4.3070000000000004</v>
      </c>
    </row>
    <row r="674" spans="1:2" customFormat="false">
      <c r="A674" s="3">
        <v>7</v>
      </c>
      <c r="B674" s="6">
        <v>4.3070000000000004</v>
      </c>
    </row>
    <row r="675" spans="1:2" customFormat="false">
      <c r="A675" s="3">
        <v>8</v>
      </c>
      <c r="B675" s="6">
        <v>4.1669999999999998</v>
      </c>
    </row>
    <row r="676" spans="1:2" customFormat="false">
      <c r="A676" s="3">
        <v>9</v>
      </c>
      <c r="B676" s="6">
        <v>2.9119999999999999</v>
      </c>
    </row>
    <row r="677" spans="1:2" customFormat="false">
      <c r="A677" s="3">
        <v>10</v>
      </c>
      <c r="B677" s="6">
        <v>1.466</v>
      </c>
    </row>
    <row r="678" spans="1:2" customFormat="false">
      <c r="A678" s="3">
        <v>11</v>
      </c>
      <c r="B678" s="6">
        <v>0</v>
      </c>
    </row>
    <row r="679" spans="1:2" customFormat="false">
      <c r="A679" s="3">
        <v>12</v>
      </c>
      <c r="B679" s="6">
        <v>-0.42399999999999999</v>
      </c>
    </row>
    <row r="680" spans="1:2" customFormat="false">
      <c r="A680" s="3">
        <v>13</v>
      </c>
      <c r="B680" s="6">
        <v>-2.3639999999999999</v>
      </c>
    </row>
    <row r="681" spans="1:2" customFormat="false">
      <c r="A681" s="3">
        <v>14</v>
      </c>
      <c r="B681" s="6">
        <v>-2.7589999999999999</v>
      </c>
    </row>
    <row r="682" spans="1:2" customFormat="false">
      <c r="A682" s="3">
        <v>15</v>
      </c>
      <c r="B682" s="6">
        <v>-2.431</v>
      </c>
    </row>
    <row r="683" spans="1:2" customFormat="false">
      <c r="A683" s="3">
        <v>16</v>
      </c>
      <c r="B683" s="6">
        <v>-1.1399999999999999</v>
      </c>
    </row>
    <row r="684" spans="1:2" customFormat="false">
      <c r="A684" s="3">
        <v>17</v>
      </c>
      <c r="B684" s="6">
        <v>0</v>
      </c>
    </row>
    <row r="685" spans="1:2" customFormat="false">
      <c r="A685" s="3">
        <v>18</v>
      </c>
      <c r="B685" s="6">
        <v>1.292</v>
      </c>
    </row>
    <row r="686" spans="1:2" customFormat="false">
      <c r="A686" s="3">
        <v>19</v>
      </c>
      <c r="B686" s="6">
        <v>2.4449999999999998</v>
      </c>
    </row>
    <row r="687" spans="1:2" customFormat="false">
      <c r="A687" s="3">
        <v>20</v>
      </c>
      <c r="B687" s="6">
        <v>2.9409999999999998</v>
      </c>
    </row>
    <row r="688" spans="1:2" customFormat="false">
      <c r="A688" s="3">
        <v>21</v>
      </c>
      <c r="B688" s="6">
        <v>3.4049999999999998</v>
      </c>
    </row>
    <row r="689" spans="1:2" customFormat="false">
      <c r="A689" s="3">
        <v>22</v>
      </c>
      <c r="B689" s="6">
        <v>3.5939999999999999</v>
      </c>
    </row>
    <row r="690" spans="1:2" customFormat="false">
      <c r="A690" s="3">
        <v>23</v>
      </c>
      <c r="B690" s="6">
        <v>3.6960000000000002</v>
      </c>
    </row>
    <row r="691" spans="1:2" customFormat="false">
      <c r="A691" s="3">
        <v>24</v>
      </c>
      <c r="B691" s="6">
        <v>3.7690000000000001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 t="s">
        <v>11</v>
      </c>
    </row>
    <row r="705" spans="1:2" customFormat="false">
      <c r="A705" s="3" t="s">
        <v>190</v>
      </c>
      <c r="B705" s="6" t="s">
        <v>20</v>
      </c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3.4</v>
      </c>
    </row>
    <row r="709" spans="1:2" customFormat="false">
      <c r="A709" s="3">
        <v>2</v>
      </c>
      <c r="B709" s="6">
        <v>3.5470000000000002</v>
      </c>
    </row>
    <row r="710" spans="1:2" customFormat="false">
      <c r="A710" s="3">
        <v>3</v>
      </c>
      <c r="B710" s="6">
        <v>3.573</v>
      </c>
    </row>
    <row r="711" spans="1:2" customFormat="false">
      <c r="A711" s="3">
        <v>4</v>
      </c>
      <c r="B711" s="6">
        <v>3.629</v>
      </c>
    </row>
    <row r="712" spans="1:2" customFormat="false">
      <c r="A712" s="3">
        <v>5</v>
      </c>
      <c r="B712" s="6">
        <v>3.6869999999999998</v>
      </c>
    </row>
    <row r="713" spans="1:2" customFormat="false">
      <c r="A713" s="3">
        <v>6</v>
      </c>
      <c r="B713" s="6">
        <v>3.7469999999999999</v>
      </c>
    </row>
    <row r="714" spans="1:2" customFormat="false">
      <c r="A714" s="3">
        <v>7</v>
      </c>
      <c r="B714" s="6">
        <v>3.7970000000000002</v>
      </c>
    </row>
    <row r="715" spans="1:2" customFormat="false">
      <c r="A715" s="3">
        <v>8</v>
      </c>
      <c r="B715" s="6">
        <v>3.794</v>
      </c>
    </row>
    <row r="716" spans="1:2" customFormat="false">
      <c r="A716" s="3">
        <v>9</v>
      </c>
      <c r="B716" s="6">
        <v>3.1680000000000001</v>
      </c>
    </row>
    <row r="717" spans="1:2" customFormat="false">
      <c r="A717" s="3">
        <v>10</v>
      </c>
      <c r="B717" s="6">
        <v>2.4489999999999998</v>
      </c>
    </row>
    <row r="718" spans="1:2" customFormat="false">
      <c r="A718" s="3">
        <v>11</v>
      </c>
      <c r="B718" s="6">
        <v>1.2929999999999999</v>
      </c>
    </row>
    <row r="719" spans="1:2" customFormat="false">
      <c r="A719" s="3">
        <v>12</v>
      </c>
      <c r="B719" s="6">
        <v>0.61899999999999999</v>
      </c>
    </row>
    <row r="720" spans="1:2" customFormat="false">
      <c r="A720" s="3">
        <v>13</v>
      </c>
      <c r="B720" s="6">
        <v>0.13600000000000001</v>
      </c>
    </row>
    <row r="721" spans="1:2" customFormat="false">
      <c r="A721" s="3">
        <v>14</v>
      </c>
      <c r="B721" s="6">
        <v>0</v>
      </c>
    </row>
    <row r="722" spans="1:2" customFormat="false">
      <c r="A722" s="3">
        <v>15</v>
      </c>
      <c r="B722" s="6">
        <v>0</v>
      </c>
    </row>
    <row r="723" spans="1:2" customFormat="false">
      <c r="A723" s="3">
        <v>16</v>
      </c>
      <c r="B723" s="6">
        <v>8.7999999999999995E-2</v>
      </c>
    </row>
    <row r="724" spans="1:2" customFormat="false">
      <c r="A724" s="3">
        <v>17</v>
      </c>
      <c r="B724" s="6">
        <v>1.198</v>
      </c>
    </row>
    <row r="725" spans="1:2" customFormat="false">
      <c r="A725" s="3">
        <v>18</v>
      </c>
      <c r="B725" s="6">
        <v>1.6020000000000001</v>
      </c>
    </row>
    <row r="726" spans="1:2" customFormat="false">
      <c r="A726" s="3">
        <v>19</v>
      </c>
      <c r="B726" s="6">
        <v>1.8049999999999999</v>
      </c>
    </row>
    <row r="727" spans="1:2" customFormat="false">
      <c r="A727" s="3">
        <v>20</v>
      </c>
      <c r="B727" s="6">
        <v>1.9430000000000001</v>
      </c>
    </row>
    <row r="728" spans="1:2" customFormat="false">
      <c r="A728" s="3">
        <v>21</v>
      </c>
      <c r="B728" s="6">
        <v>2.121</v>
      </c>
    </row>
    <row r="729" spans="1:2" customFormat="false">
      <c r="A729" s="3">
        <v>22</v>
      </c>
      <c r="B729" s="6">
        <v>2.2269999999999999</v>
      </c>
    </row>
    <row r="730" spans="1:2" customFormat="false">
      <c r="A730" s="3">
        <v>23</v>
      </c>
      <c r="B730" s="6">
        <v>2.3380000000000001</v>
      </c>
    </row>
    <row r="731" spans="1:2" customFormat="false">
      <c r="A731" s="3">
        <v>24</v>
      </c>
      <c r="B731" s="6">
        <v>2.4580000000000002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 t="s">
        <v>11</v>
      </c>
    </row>
    <row r="746" spans="1:2" customFormat="false">
      <c r="A746" s="3" t="s">
        <v>190</v>
      </c>
      <c r="B746" s="6" t="s">
        <v>20</v>
      </c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>
        <v>0</v>
      </c>
    </row>
    <row r="750" spans="1:2" customFormat="false">
      <c r="A750" s="3">
        <v>-49</v>
      </c>
      <c r="B750" s="6">
        <v>0</v>
      </c>
    </row>
    <row r="751" spans="1:2" customFormat="false">
      <c r="A751" s="3">
        <v>-48</v>
      </c>
      <c r="B751" s="6">
        <v>0</v>
      </c>
    </row>
    <row r="752" spans="1:2" customFormat="false">
      <c r="A752" s="3">
        <v>-47</v>
      </c>
      <c r="B752" s="6">
        <v>0</v>
      </c>
    </row>
    <row r="753" spans="1:2" customFormat="false">
      <c r="A753" s="3">
        <v>-46</v>
      </c>
      <c r="B753" s="6">
        <v>0</v>
      </c>
    </row>
    <row r="754" spans="1:2" customFormat="false">
      <c r="A754" s="3">
        <v>-45</v>
      </c>
      <c r="B754" s="6">
        <v>0</v>
      </c>
    </row>
    <row r="755" spans="1:2" customFormat="false">
      <c r="A755" s="3">
        <v>-44</v>
      </c>
      <c r="B755" s="6">
        <v>0</v>
      </c>
    </row>
    <row r="756" spans="1:2" customFormat="false">
      <c r="A756" s="3">
        <v>-43</v>
      </c>
      <c r="B756" s="6">
        <v>0</v>
      </c>
    </row>
    <row r="757" spans="1:2" customFormat="false">
      <c r="A757" s="3">
        <v>-42</v>
      </c>
      <c r="B757" s="6">
        <v>0</v>
      </c>
    </row>
    <row r="758" spans="1:2" customFormat="false">
      <c r="A758" s="3">
        <v>-41</v>
      </c>
      <c r="B758" s="6">
        <v>0</v>
      </c>
    </row>
    <row r="759" spans="1:2" customFormat="false">
      <c r="A759" s="3">
        <v>-40</v>
      </c>
      <c r="B759" s="6">
        <v>0</v>
      </c>
    </row>
    <row r="760" spans="1:2" customFormat="false">
      <c r="A760" s="3">
        <v>-39</v>
      </c>
      <c r="B760" s="6">
        <v>0</v>
      </c>
    </row>
    <row r="761" spans="1:2" customFormat="false">
      <c r="A761" s="3">
        <v>-38</v>
      </c>
      <c r="B761" s="6">
        <v>0</v>
      </c>
    </row>
    <row r="762" spans="1:2" customFormat="false">
      <c r="A762" s="3">
        <v>-37</v>
      </c>
      <c r="B762" s="6">
        <v>0</v>
      </c>
    </row>
    <row r="763" spans="1:2" customFormat="false">
      <c r="A763" s="3">
        <v>-36</v>
      </c>
      <c r="B763" s="6">
        <v>0</v>
      </c>
    </row>
    <row r="764" spans="1:2" customFormat="false">
      <c r="A764" s="3">
        <v>-35</v>
      </c>
      <c r="B764" s="6">
        <v>0</v>
      </c>
    </row>
    <row r="765" spans="1:2" customFormat="false">
      <c r="A765" s="3">
        <v>-34</v>
      </c>
      <c r="B765" s="6">
        <v>0</v>
      </c>
    </row>
    <row r="766" spans="1:2" customFormat="false">
      <c r="A766" s="3">
        <v>-33</v>
      </c>
      <c r="B766" s="6">
        <v>0</v>
      </c>
    </row>
    <row r="767" spans="1:2" customFormat="false">
      <c r="A767" s="3">
        <v>-32</v>
      </c>
      <c r="B767" s="6">
        <v>0</v>
      </c>
    </row>
    <row r="768" spans="1:2" customFormat="false">
      <c r="A768" s="3">
        <v>-31</v>
      </c>
      <c r="B768" s="6">
        <v>0</v>
      </c>
    </row>
    <row r="769" spans="1:2" customFormat="false">
      <c r="A769" s="3">
        <v>-30</v>
      </c>
      <c r="B769" s="6">
        <v>0</v>
      </c>
    </row>
    <row r="770" spans="1:2" customFormat="false">
      <c r="A770" s="3">
        <v>-29</v>
      </c>
      <c r="B770" s="6">
        <v>0</v>
      </c>
    </row>
    <row r="771" spans="1:2" customFormat="false">
      <c r="A771" s="3">
        <v>-28</v>
      </c>
      <c r="B771" s="6">
        <v>0</v>
      </c>
    </row>
    <row r="772" spans="1:2" customFormat="false">
      <c r="A772" s="3">
        <v>-27</v>
      </c>
      <c r="B772" s="6">
        <v>0</v>
      </c>
    </row>
    <row r="773" spans="1:2" customFormat="false">
      <c r="A773" s="3">
        <v>-26</v>
      </c>
      <c r="B773" s="6">
        <v>0</v>
      </c>
    </row>
    <row r="774" spans="1:2" customFormat="false">
      <c r="A774" s="3">
        <v>-25</v>
      </c>
      <c r="B774" s="6">
        <v>0</v>
      </c>
    </row>
    <row r="775" spans="1:2" customFormat="false">
      <c r="A775" s="3">
        <v>-24</v>
      </c>
      <c r="B775" s="6">
        <v>0</v>
      </c>
    </row>
    <row r="776" spans="1:2" customFormat="false">
      <c r="A776" s="3">
        <v>-23</v>
      </c>
      <c r="B776" s="6">
        <v>0</v>
      </c>
    </row>
    <row r="777" spans="1:2" customFormat="false">
      <c r="A777" s="3">
        <v>-22</v>
      </c>
      <c r="B777" s="6">
        <v>0</v>
      </c>
    </row>
    <row r="778" spans="1:2" customFormat="false">
      <c r="A778" s="3">
        <v>-21</v>
      </c>
      <c r="B778" s="6">
        <v>0</v>
      </c>
    </row>
    <row r="779" spans="1:2" customFormat="false">
      <c r="A779" s="3">
        <v>-20</v>
      </c>
      <c r="B779" s="6">
        <v>0</v>
      </c>
    </row>
    <row r="780" spans="1:2" customFormat="false">
      <c r="A780" s="3">
        <v>-19</v>
      </c>
      <c r="B780" s="6">
        <v>0</v>
      </c>
    </row>
    <row r="781" spans="1:2" customFormat="false">
      <c r="A781" s="3">
        <v>-18</v>
      </c>
      <c r="B781" s="6">
        <v>0</v>
      </c>
    </row>
    <row r="782" spans="1:2" customFormat="false">
      <c r="A782" s="3">
        <v>-17</v>
      </c>
      <c r="B782" s="6">
        <v>0</v>
      </c>
    </row>
    <row r="783" spans="1:2" customFormat="false">
      <c r="A783" s="3">
        <v>-16</v>
      </c>
      <c r="B783" s="6">
        <v>0</v>
      </c>
    </row>
    <row r="784" spans="1:2" customFormat="false">
      <c r="A784" s="3">
        <v>-15</v>
      </c>
      <c r="B784" s="6">
        <v>0</v>
      </c>
    </row>
    <row r="785" spans="1:2" customFormat="false">
      <c r="A785" s="3">
        <v>-14</v>
      </c>
      <c r="B785" s="6">
        <v>0</v>
      </c>
    </row>
    <row r="786" spans="1:2" customFormat="false">
      <c r="A786" s="3">
        <v>-13</v>
      </c>
      <c r="B786" s="6">
        <v>0</v>
      </c>
    </row>
    <row r="787" spans="1:2" customFormat="false">
      <c r="A787" s="3">
        <v>-12</v>
      </c>
      <c r="B787" s="6">
        <v>0</v>
      </c>
    </row>
    <row r="788" spans="1:2" customFormat="false">
      <c r="A788" s="3">
        <v>-11</v>
      </c>
      <c r="B788" s="6">
        <v>0</v>
      </c>
    </row>
    <row r="789" spans="1:2" customFormat="false">
      <c r="A789" s="3">
        <v>-10</v>
      </c>
      <c r="B789" s="6">
        <v>0</v>
      </c>
    </row>
    <row r="790" spans="1:2" customFormat="false">
      <c r="A790" s="3">
        <v>-9</v>
      </c>
      <c r="B790" s="6">
        <v>0</v>
      </c>
    </row>
    <row r="791" spans="1:2" customFormat="false">
      <c r="A791" s="3">
        <v>-8</v>
      </c>
      <c r="B791" s="6">
        <v>0</v>
      </c>
    </row>
    <row r="792" spans="1:2" customFormat="false">
      <c r="A792" s="3">
        <v>-7</v>
      </c>
      <c r="B792" s="6">
        <v>0</v>
      </c>
    </row>
    <row r="793" spans="1:2" customFormat="false">
      <c r="A793" s="3">
        <v>-6</v>
      </c>
      <c r="B793" s="6">
        <v>2</v>
      </c>
    </row>
    <row r="794" spans="1:2" customFormat="false">
      <c r="A794" s="3">
        <v>-5</v>
      </c>
      <c r="B794" s="6">
        <v>4</v>
      </c>
    </row>
    <row r="795" spans="1:2" customFormat="false">
      <c r="A795" s="3">
        <v>-4</v>
      </c>
      <c r="B795" s="6">
        <v>5</v>
      </c>
    </row>
    <row r="796" spans="1:2" customFormat="false">
      <c r="A796" s="3">
        <v>-3</v>
      </c>
      <c r="B796" s="6">
        <v>7</v>
      </c>
    </row>
    <row r="797" spans="1:2" customFormat="false">
      <c r="A797" s="3">
        <v>-2</v>
      </c>
      <c r="B797" s="6">
        <v>10</v>
      </c>
    </row>
    <row r="798" spans="1:2" customFormat="false">
      <c r="A798" s="3">
        <v>-1</v>
      </c>
      <c r="B798" s="6">
        <v>18</v>
      </c>
    </row>
    <row r="799" spans="1:2" customFormat="false">
      <c r="A799" s="3">
        <v>0</v>
      </c>
      <c r="B799" s="6">
        <v>20</v>
      </c>
    </row>
    <row r="800" spans="1:2" customFormat="false">
      <c r="A800" s="3">
        <v>1</v>
      </c>
      <c r="B800" s="6">
        <v>12</v>
      </c>
    </row>
    <row r="801" spans="1:2" customFormat="false">
      <c r="A801" s="3">
        <v>2</v>
      </c>
      <c r="B801" s="6">
        <v>16</v>
      </c>
    </row>
    <row r="802" spans="1:2" customFormat="false">
      <c r="A802" s="3">
        <v>3</v>
      </c>
      <c r="B802" s="6">
        <v>25</v>
      </c>
    </row>
    <row r="803" spans="1:2" customFormat="false">
      <c r="A803" s="3">
        <v>4</v>
      </c>
      <c r="B803" s="6">
        <v>24</v>
      </c>
    </row>
    <row r="804" spans="1:2" customFormat="false">
      <c r="A804" s="3">
        <v>5</v>
      </c>
      <c r="B804" s="6">
        <v>27</v>
      </c>
    </row>
    <row r="805" spans="1:2" customFormat="false">
      <c r="A805" s="3">
        <v>6</v>
      </c>
      <c r="B805" s="6">
        <v>35</v>
      </c>
    </row>
    <row r="806" spans="1:2" customFormat="false">
      <c r="A806" s="3">
        <v>7</v>
      </c>
      <c r="B806" s="6">
        <v>45</v>
      </c>
    </row>
    <row r="807" spans="1:2" customFormat="false">
      <c r="A807" s="3">
        <v>8</v>
      </c>
      <c r="B807" s="6">
        <v>59</v>
      </c>
    </row>
    <row r="808" spans="1:2" customFormat="false">
      <c r="A808" s="3">
        <v>9</v>
      </c>
      <c r="B808" s="6">
        <v>73</v>
      </c>
    </row>
    <row r="809" spans="1:2" customFormat="false">
      <c r="A809" s="3">
        <v>10</v>
      </c>
      <c r="B809" s="6">
        <v>118</v>
      </c>
    </row>
    <row r="810" spans="1:2" customFormat="false">
      <c r="A810" s="3">
        <v>11</v>
      </c>
      <c r="B810" s="6">
        <v>134</v>
      </c>
    </row>
    <row r="811" spans="1:2" customFormat="false">
      <c r="A811" s="3">
        <v>12</v>
      </c>
      <c r="B811" s="6">
        <v>138</v>
      </c>
    </row>
    <row r="812" spans="1:2" customFormat="false">
      <c r="A812" s="3">
        <v>13</v>
      </c>
      <c r="B812" s="6">
        <v>173</v>
      </c>
    </row>
    <row r="813" spans="1:2" customFormat="false">
      <c r="A813" s="3">
        <v>14</v>
      </c>
      <c r="B813" s="6">
        <v>183</v>
      </c>
    </row>
    <row r="814" spans="1:2" customFormat="false">
      <c r="A814" s="3">
        <v>15</v>
      </c>
      <c r="B814" s="6">
        <v>234</v>
      </c>
    </row>
    <row r="815" spans="1:2" customFormat="false">
      <c r="A815" s="3">
        <v>16</v>
      </c>
      <c r="B815" s="6">
        <v>274</v>
      </c>
    </row>
    <row r="816" spans="1:2" customFormat="false">
      <c r="A816" s="3">
        <v>17</v>
      </c>
      <c r="B816" s="6">
        <v>298</v>
      </c>
    </row>
    <row r="817" spans="1:2" customFormat="false">
      <c r="A817" s="3">
        <v>18</v>
      </c>
      <c r="B817" s="6">
        <v>342</v>
      </c>
    </row>
    <row r="818" spans="1:2" customFormat="false">
      <c r="A818" s="3">
        <v>19</v>
      </c>
      <c r="B818" s="6">
        <v>352</v>
      </c>
    </row>
    <row r="819" spans="1:2" customFormat="false">
      <c r="A819" s="3">
        <v>20</v>
      </c>
      <c r="B819" s="6">
        <v>331</v>
      </c>
    </row>
    <row r="820" spans="1:2" customFormat="false">
      <c r="A820" s="3">
        <v>21</v>
      </c>
      <c r="B820" s="6">
        <v>334</v>
      </c>
    </row>
    <row r="821" spans="1:2" customFormat="false">
      <c r="A821" s="3">
        <v>22</v>
      </c>
      <c r="B821" s="6">
        <v>343</v>
      </c>
    </row>
    <row r="822" spans="1:2" customFormat="false">
      <c r="A822" s="3">
        <v>23</v>
      </c>
      <c r="B822" s="6">
        <v>349</v>
      </c>
    </row>
    <row r="823" spans="1:2" customFormat="false">
      <c r="A823" s="3">
        <v>24</v>
      </c>
      <c r="B823" s="6">
        <v>338</v>
      </c>
    </row>
    <row r="824" spans="1:2" customFormat="false">
      <c r="A824" s="3">
        <v>25</v>
      </c>
      <c r="B824" s="6">
        <v>404</v>
      </c>
    </row>
    <row r="825" spans="1:2" customFormat="false">
      <c r="A825" s="3">
        <v>26</v>
      </c>
      <c r="B825" s="6">
        <v>393</v>
      </c>
    </row>
    <row r="826" spans="1:2" customFormat="false">
      <c r="A826" s="3">
        <v>27</v>
      </c>
      <c r="B826" s="6">
        <v>396</v>
      </c>
    </row>
    <row r="827" spans="1:2" customFormat="false">
      <c r="A827" s="3">
        <v>28</v>
      </c>
      <c r="B827" s="6">
        <v>411</v>
      </c>
    </row>
    <row r="828" spans="1:2" customFormat="false">
      <c r="A828" s="3">
        <v>29</v>
      </c>
      <c r="B828" s="6">
        <v>391</v>
      </c>
    </row>
    <row r="829" spans="1:2" customFormat="false">
      <c r="A829" s="3">
        <v>30</v>
      </c>
      <c r="B829" s="6">
        <v>362</v>
      </c>
    </row>
    <row r="830" spans="1:2" customFormat="false">
      <c r="A830" s="3">
        <v>31</v>
      </c>
      <c r="B830" s="6">
        <v>342</v>
      </c>
    </row>
    <row r="831" spans="1:2" customFormat="false">
      <c r="A831" s="3">
        <v>32</v>
      </c>
      <c r="B831" s="6">
        <v>322</v>
      </c>
    </row>
    <row r="832" spans="1:2" customFormat="false">
      <c r="A832" s="3">
        <v>33</v>
      </c>
      <c r="B832" s="6">
        <v>291</v>
      </c>
    </row>
    <row r="833" spans="1:2" customFormat="false">
      <c r="A833" s="3">
        <v>34</v>
      </c>
      <c r="B833" s="6">
        <v>266</v>
      </c>
    </row>
    <row r="834" spans="1:2" customFormat="false">
      <c r="A834" s="3">
        <v>35</v>
      </c>
      <c r="B834" s="6">
        <v>210</v>
      </c>
    </row>
    <row r="835" spans="1:2" customFormat="false">
      <c r="A835" s="3">
        <v>36</v>
      </c>
      <c r="B835" s="6">
        <v>169</v>
      </c>
    </row>
    <row r="836" spans="1:2" customFormat="false">
      <c r="A836" s="3">
        <v>37</v>
      </c>
      <c r="B836" s="6">
        <v>151</v>
      </c>
    </row>
    <row r="837" spans="1:2" customFormat="false">
      <c r="A837" s="3">
        <v>38</v>
      </c>
      <c r="B837" s="6">
        <v>132</v>
      </c>
    </row>
    <row r="838" spans="1:2" customFormat="false">
      <c r="A838" s="3">
        <v>39</v>
      </c>
      <c r="B838" s="6">
        <v>85</v>
      </c>
    </row>
    <row r="839" spans="1:2" customFormat="false">
      <c r="A839" s="3">
        <v>40</v>
      </c>
      <c r="B839" s="6">
        <v>59</v>
      </c>
    </row>
    <row r="840" spans="1:2" customFormat="false">
      <c r="A840" s="3">
        <v>41</v>
      </c>
      <c r="B840" s="6">
        <v>32</v>
      </c>
    </row>
    <row r="841" spans="1:2" customFormat="false">
      <c r="A841" s="3">
        <v>42</v>
      </c>
      <c r="B841" s="6">
        <v>20</v>
      </c>
    </row>
    <row r="842" spans="1:2" customFormat="false">
      <c r="A842" s="3">
        <v>43</v>
      </c>
      <c r="B842" s="6">
        <v>1</v>
      </c>
    </row>
    <row r="843" spans="1:2" customFormat="false">
      <c r="A843" s="3">
        <v>44</v>
      </c>
      <c r="B843" s="6">
        <v>0</v>
      </c>
    </row>
    <row r="844" spans="1:2" customFormat="false">
      <c r="A844" s="3">
        <v>45</v>
      </c>
      <c r="B844" s="6">
        <v>0</v>
      </c>
    </row>
    <row r="845" spans="1:2" customFormat="false">
      <c r="A845" s="3">
        <v>46</v>
      </c>
      <c r="B845" s="6">
        <v>0</v>
      </c>
    </row>
    <row r="846" spans="1:2" customFormat="false">
      <c r="A846" s="3">
        <v>47</v>
      </c>
      <c r="B846" s="6">
        <v>0</v>
      </c>
    </row>
    <row r="847" spans="1:2" customFormat="false">
      <c r="A847" s="3">
        <v>48</v>
      </c>
      <c r="B847" s="6">
        <v>0</v>
      </c>
    </row>
    <row r="848" spans="1:2" customFormat="false">
      <c r="A848" s="3">
        <v>49</v>
      </c>
      <c r="B848" s="6">
        <v>0</v>
      </c>
    </row>
    <row r="849" spans="1:2" customFormat="false">
      <c r="A849" s="3">
        <v>50</v>
      </c>
      <c r="B849" s="6">
        <v>0</v>
      </c>
    </row>
    <row r="850" spans="1:2" customFormat="false">
      <c r="A850" s="3">
        <v>51</v>
      </c>
      <c r="B850" s="6">
        <v>0</v>
      </c>
    </row>
    <row r="851" spans="1:2" customFormat="false">
      <c r="A851" s="3">
        <v>52</v>
      </c>
      <c r="B851" s="6">
        <v>0</v>
      </c>
    </row>
    <row r="852" spans="1:2" customFormat="false">
      <c r="A852" s="3">
        <v>53</v>
      </c>
      <c r="B852" s="6">
        <v>0</v>
      </c>
    </row>
    <row r="853" spans="1:2" customFormat="false">
      <c r="A853" s="3">
        <v>54</v>
      </c>
      <c r="B853" s="6">
        <v>0</v>
      </c>
    </row>
    <row r="854" spans="1:2" customFormat="false">
      <c r="A854" s="3">
        <v>55</v>
      </c>
      <c r="B854" s="6">
        <v>0</v>
      </c>
    </row>
    <row r="855" spans="1:2" customFormat="false">
      <c r="A855" s="3">
        <v>56</v>
      </c>
      <c r="B855" s="6">
        <v>0</v>
      </c>
    </row>
    <row r="856" spans="1:2" customFormat="false">
      <c r="A856" s="3">
        <v>57</v>
      </c>
      <c r="B856" s="6">
        <v>0</v>
      </c>
    </row>
    <row r="857" spans="1:2" customFormat="false">
      <c r="A857" s="3">
        <v>58</v>
      </c>
      <c r="B857" s="6">
        <v>0</v>
      </c>
    </row>
    <row r="858" spans="1:2" customFormat="false">
      <c r="A858" s="3">
        <v>59</v>
      </c>
      <c r="B858" s="6">
        <v>0</v>
      </c>
    </row>
    <row r="859" spans="1:2" customFormat="false">
      <c r="A859" s="3">
        <v>60</v>
      </c>
      <c r="B859" s="6">
        <v>0</v>
      </c>
    </row>
    <row r="860" spans="1:2" customFormat="false">
      <c r="A860" s="3">
        <v>61</v>
      </c>
      <c r="B860" s="6">
        <v>0</v>
      </c>
    </row>
    <row r="861" spans="1:2" customFormat="false">
      <c r="A861" s="3">
        <v>62</v>
      </c>
      <c r="B861" s="6">
        <v>0</v>
      </c>
    </row>
    <row r="862" spans="1:2" customFormat="false">
      <c r="A862" s="3">
        <v>63</v>
      </c>
      <c r="B862" s="6">
        <v>0</v>
      </c>
    </row>
    <row r="863" spans="1:2" customFormat="false">
      <c r="A863" s="3">
        <v>64</v>
      </c>
      <c r="B863" s="6">
        <v>0</v>
      </c>
    </row>
    <row r="864" spans="1:2" customFormat="false">
      <c r="A864" s="3">
        <v>65</v>
      </c>
      <c r="B864" s="6">
        <v>0</v>
      </c>
    </row>
    <row r="865" spans="1:2" customFormat="false">
      <c r="A865" s="3">
        <v>66</v>
      </c>
      <c r="B865" s="6">
        <v>0</v>
      </c>
    </row>
    <row r="866" spans="1:2" customFormat="false">
      <c r="A866" s="3">
        <v>67</v>
      </c>
      <c r="B866" s="6">
        <v>0</v>
      </c>
    </row>
    <row r="867" spans="1:2" customFormat="false">
      <c r="A867" s="3">
        <v>68</v>
      </c>
      <c r="B867" s="6">
        <v>0</v>
      </c>
    </row>
    <row r="868" spans="1:2" customFormat="false">
      <c r="A868" s="3">
        <v>69</v>
      </c>
      <c r="B868" s="6">
        <v>0</v>
      </c>
    </row>
    <row r="869" spans="1:2" customFormat="false">
      <c r="A869" s="3">
        <v>70</v>
      </c>
      <c r="B869" s="6">
        <v>0</v>
      </c>
    </row>
    <row r="870" spans="1:2" customFormat="false">
      <c r="A870" s="3">
        <v>71</v>
      </c>
      <c r="B870" s="6">
        <v>0</v>
      </c>
    </row>
    <row r="871" spans="1:2" customFormat="false">
      <c r="A871" s="3">
        <v>72</v>
      </c>
      <c r="B871" s="6">
        <v>0</v>
      </c>
    </row>
    <row r="872" spans="1:2" customFormat="false">
      <c r="A872" s="3">
        <v>73</v>
      </c>
      <c r="B872" s="6">
        <v>0</v>
      </c>
    </row>
    <row r="873" spans="1:2" customFormat="false">
      <c r="A873" s="3">
        <v>74</v>
      </c>
      <c r="B873" s="6">
        <v>0</v>
      </c>
    </row>
    <row r="874" spans="1:2" customFormat="false">
      <c r="A874" s="3">
        <v>75</v>
      </c>
      <c r="B874" s="6">
        <v>0</v>
      </c>
    </row>
    <row r="875" spans="1:2" customFormat="false">
      <c r="A875" s="3">
        <v>76</v>
      </c>
      <c r="B875" s="6">
        <v>0</v>
      </c>
    </row>
    <row r="876" spans="1:2" customFormat="false">
      <c r="A876" s="3">
        <v>77</v>
      </c>
      <c r="B876" s="6">
        <v>0</v>
      </c>
    </row>
    <row r="877" spans="1:2" customFormat="false">
      <c r="A877" s="3">
        <v>78</v>
      </c>
      <c r="B877" s="6">
        <v>0</v>
      </c>
    </row>
    <row r="878" spans="1:2" customFormat="false">
      <c r="A878" s="3">
        <v>79</v>
      </c>
      <c r="B878" s="6">
        <v>0</v>
      </c>
    </row>
    <row r="879" spans="1:2" customFormat="false">
      <c r="A879" s="3">
        <v>80</v>
      </c>
      <c r="B879" s="6">
        <v>0</v>
      </c>
    </row>
    <row r="880" spans="1:2" customFormat="false">
      <c r="A880" s="3">
        <v>81</v>
      </c>
      <c r="B880" s="6">
        <v>0</v>
      </c>
    </row>
    <row r="881" spans="1:2" customFormat="false">
      <c r="A881" s="3">
        <v>82</v>
      </c>
      <c r="B881" s="6">
        <v>0</v>
      </c>
    </row>
    <row r="882" spans="1:2" customFormat="false">
      <c r="A882" s="3">
        <v>83</v>
      </c>
      <c r="B882" s="6">
        <v>0</v>
      </c>
    </row>
    <row r="883" spans="1:2" customFormat="false">
      <c r="A883" s="3">
        <v>84</v>
      </c>
      <c r="B883" s="6">
        <v>0</v>
      </c>
    </row>
    <row r="884" spans="1:2" customFormat="false">
      <c r="A884" s="3">
        <v>85</v>
      </c>
      <c r="B884" s="6">
        <v>0</v>
      </c>
    </row>
    <row r="885" spans="1:2" customFormat="false">
      <c r="A885" s="3">
        <v>86</v>
      </c>
      <c r="B885" s="6">
        <v>0</v>
      </c>
    </row>
    <row r="886" spans="1:2" customFormat="false">
      <c r="A886" s="3">
        <v>87</v>
      </c>
      <c r="B886" s="6">
        <v>0</v>
      </c>
    </row>
    <row r="887" spans="1:2" customFormat="false">
      <c r="A887" s="3">
        <v>88</v>
      </c>
      <c r="B887" s="6">
        <v>0</v>
      </c>
    </row>
    <row r="888" spans="1:2" customFormat="false">
      <c r="A888" s="3">
        <v>89</v>
      </c>
      <c r="B888" s="6">
        <v>0</v>
      </c>
    </row>
    <row r="889" spans="1:2" customFormat="false">
      <c r="A889" s="3">
        <v>90</v>
      </c>
      <c r="B889" s="6">
        <v>0</v>
      </c>
    </row>
    <row r="890" spans="1:2" customFormat="false">
      <c r="A890" s="3">
        <v>91</v>
      </c>
      <c r="B890" s="6">
        <v>0</v>
      </c>
    </row>
    <row r="891" spans="1:2" customFormat="false">
      <c r="A891" s="3">
        <v>92</v>
      </c>
      <c r="B891" s="6">
        <v>0</v>
      </c>
    </row>
    <row r="892" spans="1:2" customFormat="false">
      <c r="A892" s="3">
        <v>93</v>
      </c>
      <c r="B892" s="6">
        <v>0</v>
      </c>
    </row>
    <row r="893" spans="1:2" customFormat="false">
      <c r="A893" s="3">
        <v>94</v>
      </c>
      <c r="B893" s="6">
        <v>0</v>
      </c>
    </row>
    <row r="894" spans="1:2" customFormat="false">
      <c r="A894" s="3">
        <v>95</v>
      </c>
      <c r="B894" s="6">
        <v>0</v>
      </c>
    </row>
    <row r="895" spans="1:2" customFormat="false">
      <c r="A895" s="3">
        <v>96</v>
      </c>
      <c r="B895" s="6">
        <v>0</v>
      </c>
    </row>
    <row r="896" spans="1:2" customFormat="false">
      <c r="A896" s="3">
        <v>97</v>
      </c>
      <c r="B896" s="6">
        <v>0</v>
      </c>
    </row>
    <row r="897" spans="1:2" customFormat="false">
      <c r="A897" s="3">
        <v>98</v>
      </c>
      <c r="B897" s="6">
        <v>0</v>
      </c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 codeName="Sheet82"/>
  <dimension ref="A1:H901"/>
  <sheetViews>
    <sheetView showGridLines="false" zoomScaleNormal="100" workbookViewId="0"/>
  </sheetViews>
  <sheetFormatPr defaultColWidth="11.21875" defaultRowHeight="15"/>
  <cols>
    <col min="1" max="1" width="11.21875" style="3"/>
    <col min="2" max="2" width="12.33203125" style="3" customWidth="1"/>
    <col min="3" max="4" width="11.21875" style="3"/>
    <col min="5" max="5" width="12.6640625" style="3" customWidth="1"/>
    <col min="6" max="7" width="11.21875" style="3"/>
    <col min="8" max="8" width="13.33203125" style="3" customWidth="1"/>
    <col min="9" max="11" width="11.21875" style="3"/>
    <col min="12" max="12" width="11.77734375" style="3" customWidth="1"/>
    <col min="13" max="16384" width="11.21875" style="3"/>
  </cols>
  <sheetData>
    <row r="1" spans="1:1" customFormat="false" ht="15.75">
      <c r="A1" s="326" t="s">
        <v>364</v>
      </c>
    </row>
    <row r="2" spans="1:1" customFormat="false">
      <c r="A2" t="s">
        <v>1640</v>
      </c>
    </row>
    <row r="3" spans="1:1" customFormat="false">
      <c r="A3" s="327" t="s">
        <v>365</v>
      </c>
    </row>
    <row r="4" spans="1:1" customFormat="false">
      <c r="A4" s="327" t="s">
        <v>1600</v>
      </c>
    </row>
    <row r="5" spans="1:1" customFormat="false">
      <c r="A5" s="327" t="s">
        <v>1267</v>
      </c>
    </row>
    <row r="6" spans="1:1" customFormat="false">
      <c r="A6" s="327" t="s">
        <v>1582</v>
      </c>
    </row>
    <row r="10" spans="1:1" customFormat="false" ht="15.75">
      <c r="A10" s="5" t="s">
        <v>1642</v>
      </c>
    </row>
    <row r="12" spans="1:1" customFormat="false">
      <c r="A12" s="339" t="s">
        <v>1421</v>
      </c>
    </row>
    <row r="14" spans="1:1" customFormat="false">
      <c r="A14" s="3" t="s">
        <v>151</v>
      </c>
    </row>
    <row r="15" spans="8:8" customFormat="false">
      <c r="H15" s="19"/>
    </row>
    <row r="16" spans="1:8" customFormat="false">
      <c r="A16" s="3" t="s">
        <v>152</v>
      </c>
      <c r="H16" s="19"/>
    </row>
    <row r="17" spans="1:8" customFormat="false">
      <c r="A17" s="3" t="s">
        <v>153</v>
      </c>
      <c r="H17" s="19"/>
    </row>
    <row r="19" spans="1:3" customFormat="false">
      <c r="A19" s="3" t="s">
        <v>154</v>
      </c>
      <c r="C19" s="3" t="s">
        <v>155</v>
      </c>
    </row>
    <row r="21" spans="1:3" customFormat="false">
      <c r="A21" s="3" t="s">
        <v>156</v>
      </c>
      <c r="C21" s="3" t="s">
        <v>157</v>
      </c>
    </row>
    <row r="22" spans="1:3" customFormat="false">
      <c r="A22" s="3" t="s">
        <v>158</v>
      </c>
      <c r="C22" s="3" t="s">
        <v>159</v>
      </c>
    </row>
    <row r="23" spans="1:3" customFormat="false">
      <c r="A23" s="3" t="s">
        <v>160</v>
      </c>
      <c r="C23" s="3" t="s">
        <v>161</v>
      </c>
    </row>
    <row r="24" spans="1:3" customFormat="false">
      <c r="A24" s="3" t="s">
        <v>162</v>
      </c>
      <c r="C24" s="3" t="s">
        <v>163</v>
      </c>
    </row>
    <row r="25" spans="1:3" customFormat="false">
      <c r="A25" s="3" t="s">
        <v>164</v>
      </c>
      <c r="C25" s="3" t="s">
        <v>165</v>
      </c>
    </row>
    <row r="26" spans="1:3" customFormat="false">
      <c r="A26" s="3" t="s">
        <v>166</v>
      </c>
      <c r="C26" s="3" t="s">
        <v>167</v>
      </c>
    </row>
    <row r="27" spans="1:3" customFormat="false">
      <c r="A27" s="3" t="s">
        <v>168</v>
      </c>
      <c r="C27" s="3" t="s">
        <v>169</v>
      </c>
    </row>
    <row r="28" spans="1:3" customFormat="false">
      <c r="A28" s="3" t="s">
        <v>170</v>
      </c>
      <c r="C28" s="3" t="s">
        <v>171</v>
      </c>
    </row>
    <row r="29" spans="1:3" customFormat="false">
      <c r="A29" s="3" t="s">
        <v>172</v>
      </c>
      <c r="C29" s="3" t="s">
        <v>173</v>
      </c>
    </row>
    <row r="30" spans="1:3" customFormat="false">
      <c r="A30" s="3" t="s">
        <v>174</v>
      </c>
      <c r="C30" s="3" t="s">
        <v>175</v>
      </c>
    </row>
    <row r="31" spans="1:3" customFormat="false">
      <c r="A31" s="3" t="s">
        <v>176</v>
      </c>
      <c r="C31" s="3" t="s">
        <v>177</v>
      </c>
    </row>
    <row r="32" spans="1:3" customFormat="false">
      <c r="A32" s="3" t="s">
        <v>178</v>
      </c>
      <c r="C32" s="3" t="s">
        <v>179</v>
      </c>
    </row>
    <row r="34" spans="1:1" customFormat="false">
      <c r="A34" s="3" t="s">
        <v>180</v>
      </c>
    </row>
    <row r="35" spans="1:1" customFormat="false">
      <c r="A35" s="339" t="s">
        <v>1643</v>
      </c>
    </row>
    <row r="37" spans="1:1" customFormat="false">
      <c r="A37" s="3" t="s">
        <v>182</v>
      </c>
    </row>
    <row r="38" spans="1:6" customFormat="false">
      <c r="A38" s="3" t="s">
        <v>183</v>
      </c>
      <c r="F38" s="4"/>
    </row>
    <row r="40" spans="1:1" customFormat="false">
      <c r="A40" s="3" t="s">
        <v>184</v>
      </c>
    </row>
    <row r="41" spans="1:1" customFormat="false">
      <c r="A41" s="3" t="s">
        <v>185</v>
      </c>
    </row>
    <row r="42" spans="1:1" customFormat="false">
      <c r="A42" s="3" t="s">
        <v>186</v>
      </c>
    </row>
    <row r="43" spans="1:1" customFormat="false">
      <c r="A43" s="3" t="s">
        <v>187</v>
      </c>
    </row>
    <row r="44" spans="1:1" customFormat="false">
      <c r="A44" s="327"/>
    </row>
    <row r="45" spans="1:5" customFormat="false">
      <c r="A45" s="12" t="s">
        <v>219</v>
      </c>
      <c r="B45" s="13"/>
      <c r="C45" s="13"/>
      <c r="D45" s="13"/>
      <c r="E45" s="14"/>
    </row>
    <row r="46" spans="1:7" customFormat="false">
      <c r="A46" s="475" t="s">
        <v>1269</v>
      </c>
      <c r="B46" s="476"/>
      <c r="C46" s="476"/>
      <c r="D46" s="476"/>
      <c r="E46" s="477"/>
      <c r="G46" s="3" t="s">
        <v>228</v>
      </c>
    </row>
    <row r="47" spans="1:7" customFormat="false">
      <c r="A47" s="12" t="s">
        <v>220</v>
      </c>
      <c r="B47" s="355"/>
      <c r="C47" s="355"/>
      <c r="D47" s="356"/>
      <c r="E47" s="357">
        <v>40402</v>
      </c>
      <c r="G47" s="3" t="s">
        <v>225</v>
      </c>
    </row>
    <row r="48" spans="1:7" customFormat="false">
      <c r="A48" s="12" t="s">
        <v>374</v>
      </c>
      <c r="B48" s="355"/>
      <c r="C48" s="355"/>
      <c r="D48" s="355"/>
      <c r="E48" s="336" t="s">
        <v>1270</v>
      </c>
      <c r="G48" s="3" t="s">
        <v>226</v>
      </c>
    </row>
    <row r="49" spans="1:7" customFormat="false">
      <c r="A49" s="12" t="s">
        <v>224</v>
      </c>
      <c r="B49" s="355"/>
      <c r="C49" s="355"/>
      <c r="D49" s="356"/>
      <c r="E49" s="357">
        <v>40179</v>
      </c>
      <c r="G49" s="3" t="s">
        <v>227</v>
      </c>
    </row>
    <row r="50" spans="1:5" customFormat="false">
      <c r="A50" s="12" t="s">
        <v>262</v>
      </c>
      <c r="B50" s="356"/>
      <c r="C50" s="356"/>
      <c r="D50" s="356"/>
      <c r="E50" s="358"/>
    </row>
    <row r="51" spans="1:5" customFormat="false">
      <c r="A51" s="475" t="s">
        <v>1271</v>
      </c>
      <c r="B51" s="476"/>
      <c r="C51" s="476"/>
      <c r="D51" s="476"/>
      <c r="E51" s="477"/>
    </row>
    <row r="52" spans="1:5" customFormat="false">
      <c r="A52" s="12" t="s">
        <v>263</v>
      </c>
      <c r="B52" s="355"/>
      <c r="C52" s="355"/>
      <c r="D52" s="355"/>
      <c r="E52" s="336" t="s">
        <v>1259</v>
      </c>
    </row>
    <row r="54" spans="1:7" customFormat="false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Tested Prg/Org</v>
      </c>
      <c r="G54" s="3" t="s">
        <v>381</v>
      </c>
    </row>
    <row r="57" spans="1:1" customFormat="false" ht="15.75">
      <c r="A57" s="5"/>
    </row>
    <row r="58" spans="1:1" customFormat="false" ht="15.75">
      <c r="A58" s="5"/>
    </row>
    <row r="61" spans="1:1" customFormat="false">
      <c r="A61" s="3" t="s">
        <v>188</v>
      </c>
    </row>
    <row r="62" spans="1:2" customFormat="false">
      <c r="A62" s="3" t="s">
        <v>189</v>
      </c>
      <c r="B62" s="6"/>
    </row>
    <row r="63" spans="1:2" customFormat="false">
      <c r="A63" s="3" t="s">
        <v>190</v>
      </c>
      <c r="B63" s="6"/>
    </row>
    <row r="64" spans="1:2" customFormat="false">
      <c r="A64" s="3" t="s">
        <v>63</v>
      </c>
      <c r="B64" s="7" t="s">
        <v>191</v>
      </c>
    </row>
    <row r="65" spans="1:2" customFormat="false">
      <c r="A65" s="3" t="s">
        <v>25</v>
      </c>
      <c r="B65" s="6">
        <v>4.3583333333333325</v>
      </c>
    </row>
    <row r="66" spans="1:2" customFormat="false">
      <c r="A66" s="3" t="s">
        <v>26</v>
      </c>
      <c r="B66" s="6">
        <v>4.3999999999999995</v>
      </c>
    </row>
    <row r="67" spans="1:2" customFormat="false">
      <c r="A67" s="3" t="s">
        <v>27</v>
      </c>
      <c r="B67" s="6">
        <v>4.519444444444444</v>
      </c>
    </row>
    <row r="68" spans="1:2" customFormat="false">
      <c r="A68" s="3" t="s">
        <v>28</v>
      </c>
      <c r="B68" s="6">
        <v>4.841666666666667</v>
      </c>
    </row>
    <row r="69" spans="1:2" customFormat="false">
      <c r="A69" s="3" t="s">
        <v>29</v>
      </c>
      <c r="B69" s="6">
        <v>2.697222222222222</v>
      </c>
    </row>
    <row r="70" spans="1:2" customFormat="false">
      <c r="A70" s="3" t="s">
        <v>31</v>
      </c>
      <c r="B70" s="6">
        <v>0.0</v>
      </c>
    </row>
    <row r="71" spans="1:2" customFormat="false">
      <c r="A71" s="3" t="s">
        <v>32</v>
      </c>
      <c r="B71" s="6">
        <v>1.211111111111111</v>
      </c>
    </row>
    <row r="72" spans="1:2" customFormat="false">
      <c r="A72" s="3" t="s">
        <v>33</v>
      </c>
      <c r="B72" s="6">
        <v>1.4833333333333332</v>
      </c>
    </row>
    <row r="73" spans="1:2" customFormat="false">
      <c r="A73" s="3" t="s">
        <v>34</v>
      </c>
      <c r="B73" s="6">
        <v>3.1527777777777777</v>
      </c>
    </row>
    <row r="74" spans="1:2" customFormat="false">
      <c r="A74" s="3" t="s">
        <v>35</v>
      </c>
      <c r="B74" s="6">
        <v>3.8583333333333334</v>
      </c>
    </row>
    <row r="75" spans="1:2" customFormat="false">
      <c r="A75" s="3" t="s">
        <v>36</v>
      </c>
      <c r="B75" s="6">
        <v>0.7666666666666666</v>
      </c>
    </row>
    <row r="76" spans="1:2" customFormat="false">
      <c r="A76" s="3" t="s">
        <v>37</v>
      </c>
      <c r="B76" s="6">
        <v>0.0</v>
      </c>
    </row>
    <row r="77" spans="1:2" customFormat="false">
      <c r="A77" s="3" t="s">
        <v>38</v>
      </c>
      <c r="B77" s="6">
        <v>2.372222222222222</v>
      </c>
    </row>
    <row r="78" spans="1:2" customFormat="false">
      <c r="A78" s="3" t="s">
        <v>40</v>
      </c>
      <c r="B78" s="6">
        <v>3.3666666666666663</v>
      </c>
    </row>
    <row r="79" spans="1:2" customFormat="false">
      <c r="A79" s="3" t="s">
        <v>41</v>
      </c>
      <c r="B79" s="6">
        <v>4.700000000000001</v>
      </c>
    </row>
    <row r="80" spans="1:2" customFormat="false">
      <c r="A80" s="3" t="s">
        <v>42</v>
      </c>
      <c r="B80" s="6">
        <v>5.3277777777777775</v>
      </c>
    </row>
    <row r="81" spans="1:2" customFormat="false">
      <c r="A81" s="3" t="s">
        <v>43</v>
      </c>
      <c r="B81" s="6">
        <v>4.7027777777777775</v>
      </c>
    </row>
    <row r="82" spans="1:2" customFormat="false">
      <c r="A82" s="3" t="s">
        <v>44</v>
      </c>
      <c r="B82" s="6">
        <v>5.347222222222221</v>
      </c>
    </row>
    <row r="83" spans="1:2" customFormat="false">
      <c r="A83" s="3" t="s">
        <v>45</v>
      </c>
      <c r="B83" s="6">
        <v>9.099999999999998</v>
      </c>
    </row>
    <row r="84" spans="1:2" customFormat="false">
      <c r="A84" s="3" t="s">
        <v>47</v>
      </c>
      <c r="B84" s="6">
        <v>4.258333333333333</v>
      </c>
    </row>
    <row r="85" spans="1:2" customFormat="false">
      <c r="A85" s="3" t="s">
        <v>48</v>
      </c>
      <c r="B85" s="6">
        <v>5.347222222222221</v>
      </c>
    </row>
    <row r="86" spans="1:2" customFormat="false">
      <c r="A86" s="3" t="s">
        <v>49</v>
      </c>
      <c r="B86" s="6">
        <v>4.405555555555556</v>
      </c>
    </row>
    <row r="87" spans="1:2" customFormat="false">
      <c r="A87" s="3" t="s">
        <v>50</v>
      </c>
      <c r="B87" s="6">
        <v>4.599999999999999</v>
      </c>
    </row>
    <row r="88" spans="1:2" customFormat="false">
      <c r="A88" s="3" t="s">
        <v>51</v>
      </c>
      <c r="B88" s="6">
        <v>4.438888888888889</v>
      </c>
    </row>
    <row r="89" spans="1:2" customFormat="false">
      <c r="A89" s="3" t="s">
        <v>52</v>
      </c>
      <c r="B89" s="6">
        <v>4.45</v>
      </c>
    </row>
    <row r="90" spans="1:2" customFormat="false">
      <c r="A90" s="3" t="s">
        <v>53</v>
      </c>
      <c r="B90" s="6">
        <v>4.719444444444444</v>
      </c>
    </row>
    <row r="91" spans="1:2" customFormat="false">
      <c r="A91" s="3" t="s">
        <v>54</v>
      </c>
      <c r="B91" s="6">
        <v>3.7333333333333334</v>
      </c>
    </row>
    <row r="92" spans="1:2" customFormat="false">
      <c r="A92" s="3" t="s">
        <v>55</v>
      </c>
      <c r="B92" s="6">
        <v>3.6444444444444444</v>
      </c>
    </row>
    <row r="93" spans="1:2" customFormat="false">
      <c r="A93" s="3" t="s">
        <v>56</v>
      </c>
      <c r="B93" s="6">
        <v>5.133333333333333</v>
      </c>
    </row>
    <row r="94" spans="1:2" customFormat="false">
      <c r="A94" s="3" t="s">
        <v>57</v>
      </c>
      <c r="B94" s="6">
        <v>7.016666666666667</v>
      </c>
    </row>
    <row r="95" spans="1:2" customFormat="false">
      <c r="A95" s="3" t="s">
        <v>58</v>
      </c>
      <c r="B95" s="6">
        <v>5.8805555555555555</v>
      </c>
    </row>
    <row r="96" spans="1:2" customFormat="false">
      <c r="A96" s="3" t="s">
        <v>59</v>
      </c>
      <c r="B96" s="6">
        <v>5.8805555555555555</v>
      </c>
    </row>
    <row r="97" spans="1:2" customFormat="false">
      <c r="A97" s="3" t="s">
        <v>60</v>
      </c>
      <c r="B97" s="6">
        <v>4.544444444444443</v>
      </c>
    </row>
    <row r="98" spans="1:2" customFormat="false">
      <c r="A98" s="3" t="s">
        <v>61</v>
      </c>
      <c r="B98" s="6">
        <v>5.530555555555556</v>
      </c>
    </row>
    <row r="99" spans="1:2" customFormat="false">
      <c r="A99" s="3" t="s">
        <v>62</v>
      </c>
      <c r="B99" s="6">
        <v>1.9388888888888889</v>
      </c>
    </row>
    <row r="100" spans="1:1" customFormat="false">
      <c r="A100" s="3" t="s">
        <v>192</v>
      </c>
    </row>
    <row r="101" spans="1:2" customFormat="false">
      <c r="A101" s="3" t="s">
        <v>189</v>
      </c>
      <c r="B101" s="6"/>
    </row>
    <row r="102" spans="1:2" customFormat="false">
      <c r="A102" s="3" t="s">
        <v>190</v>
      </c>
      <c r="B102" s="6"/>
    </row>
    <row r="103" spans="1:2" customFormat="false">
      <c r="A103" s="3" t="s">
        <v>63</v>
      </c>
      <c r="B103" s="7" t="s">
        <v>191</v>
      </c>
    </row>
    <row r="104" spans="1:2" customFormat="false">
      <c r="A104" s="3" t="s">
        <v>25</v>
      </c>
      <c r="B104" s="6">
        <v>6.833333333333333</v>
      </c>
    </row>
    <row r="105" spans="1:2" customFormat="false">
      <c r="A105" s="3" t="s">
        <v>26</v>
      </c>
      <c r="B105" s="6">
        <v>4.825</v>
      </c>
    </row>
    <row r="106" spans="1:2" customFormat="false">
      <c r="A106" s="3" t="s">
        <v>27</v>
      </c>
      <c r="B106" s="6">
        <v>4.2333333333333325</v>
      </c>
    </row>
    <row r="107" spans="1:2" customFormat="false">
      <c r="A107" s="3" t="s">
        <v>28</v>
      </c>
      <c r="B107" s="6">
        <v>2.8333333333333335</v>
      </c>
    </row>
    <row r="108" spans="1:2" customFormat="false">
      <c r="A108" s="3" t="s">
        <v>29</v>
      </c>
      <c r="B108" s="6">
        <v>6.566666666666666</v>
      </c>
    </row>
    <row r="109" spans="1:2" customFormat="false">
      <c r="A109" s="3" t="s">
        <v>31</v>
      </c>
      <c r="B109" s="6">
        <v>5.419444444444443</v>
      </c>
    </row>
    <row r="110" spans="1:2" customFormat="false">
      <c r="A110" s="3" t="s">
        <v>32</v>
      </c>
      <c r="B110" s="6">
        <v>2.586111111111111</v>
      </c>
    </row>
    <row r="111" spans="1:2" customFormat="false">
      <c r="A111" s="3" t="s">
        <v>33</v>
      </c>
      <c r="B111" s="6">
        <v>1.2777777777777777</v>
      </c>
    </row>
    <row r="112" spans="1:2" customFormat="false">
      <c r="A112" s="3" t="s">
        <v>34</v>
      </c>
      <c r="B112" s="6">
        <v>2.597222222222222</v>
      </c>
    </row>
    <row r="113" spans="1:2" customFormat="false">
      <c r="A113" s="3" t="s">
        <v>35</v>
      </c>
      <c r="B113" s="6">
        <v>1.6777777777777776</v>
      </c>
    </row>
    <row r="114" spans="1:2" customFormat="false">
      <c r="A114" s="3" t="s">
        <v>36</v>
      </c>
      <c r="B114" s="6">
        <v>2.513888888888889</v>
      </c>
    </row>
    <row r="115" spans="1:2" customFormat="false">
      <c r="A115" s="3" t="s">
        <v>37</v>
      </c>
      <c r="B115" s="6">
        <v>0.5527777777777777</v>
      </c>
    </row>
    <row r="116" spans="1:2" customFormat="false">
      <c r="A116" s="3" t="s">
        <v>38</v>
      </c>
      <c r="B116" s="6">
        <v>0.6694444444444445</v>
      </c>
    </row>
    <row r="117" spans="1:2" customFormat="false">
      <c r="A117" s="3" t="s">
        <v>40</v>
      </c>
      <c r="B117" s="6">
        <v>1.811111111111111</v>
      </c>
    </row>
    <row r="118" spans="1:2" customFormat="false">
      <c r="A118" s="3" t="s">
        <v>41</v>
      </c>
      <c r="B118" s="6">
        <v>1.7527777777777778</v>
      </c>
    </row>
    <row r="119" spans="1:2" customFormat="false">
      <c r="A119" s="3" t="s">
        <v>42</v>
      </c>
      <c r="B119" s="6">
        <v>1.125</v>
      </c>
    </row>
    <row r="120" spans="1:2" customFormat="false">
      <c r="A120" s="3" t="s">
        <v>43</v>
      </c>
      <c r="B120" s="6">
        <v>1.75</v>
      </c>
    </row>
    <row r="121" spans="1:2" customFormat="false">
      <c r="A121" s="3" t="s">
        <v>44</v>
      </c>
      <c r="B121" s="6">
        <v>1.1194444444444445</v>
      </c>
    </row>
    <row r="122" spans="1:2" customFormat="false">
      <c r="A122" s="3" t="s">
        <v>45</v>
      </c>
      <c r="B122" s="6">
        <v>1.375</v>
      </c>
    </row>
    <row r="123" spans="1:2" customFormat="false">
      <c r="A123" s="3" t="s">
        <v>47</v>
      </c>
      <c r="B123" s="6">
        <v>1.613888888888889</v>
      </c>
    </row>
    <row r="124" spans="1:2" customFormat="false">
      <c r="A124" s="3" t="s">
        <v>48</v>
      </c>
      <c r="B124" s="6">
        <v>1.1194444444444445</v>
      </c>
    </row>
    <row r="125" spans="1:2" customFormat="false">
      <c r="A125" s="3" t="s">
        <v>49</v>
      </c>
      <c r="B125" s="6">
        <v>8.561111111111112</v>
      </c>
    </row>
    <row r="126" spans="1:2" customFormat="false">
      <c r="A126" s="3" t="s">
        <v>50</v>
      </c>
      <c r="B126" s="6">
        <v>5.563888888888889</v>
      </c>
    </row>
    <row r="127" spans="1:2" customFormat="false">
      <c r="A127" s="3" t="s">
        <v>51</v>
      </c>
      <c r="B127" s="6">
        <v>6.449999999999999</v>
      </c>
    </row>
    <row r="128" spans="1:2" customFormat="false">
      <c r="A128" s="3" t="s">
        <v>52</v>
      </c>
      <c r="B128" s="6">
        <v>5.5249999999999995</v>
      </c>
    </row>
    <row r="129" spans="1:2" customFormat="false">
      <c r="A129" s="3" t="s">
        <v>53</v>
      </c>
      <c r="B129" s="6">
        <v>3.7888888888888888</v>
      </c>
    </row>
    <row r="130" spans="1:2" customFormat="false">
      <c r="A130" s="3" t="s">
        <v>54</v>
      </c>
      <c r="B130" s="6">
        <v>5.8999999999999995</v>
      </c>
    </row>
    <row r="131" spans="1:2" customFormat="false">
      <c r="A131" s="3" t="s">
        <v>55</v>
      </c>
      <c r="B131" s="6">
        <v>6.833333333333333</v>
      </c>
    </row>
    <row r="132" spans="1:2" customFormat="false">
      <c r="A132" s="3" t="s">
        <v>56</v>
      </c>
      <c r="B132" s="6">
        <v>0.18333333333333335</v>
      </c>
    </row>
    <row r="133" spans="1:2" customFormat="false">
      <c r="A133" s="3" t="s">
        <v>57</v>
      </c>
      <c r="B133" s="6">
        <v>0.19999999999999998</v>
      </c>
    </row>
    <row r="134" spans="1:2" customFormat="false">
      <c r="A134" s="3" t="s">
        <v>58</v>
      </c>
      <c r="B134" s="6">
        <v>0.375</v>
      </c>
    </row>
    <row r="135" spans="1:2" customFormat="false">
      <c r="A135" s="3" t="s">
        <v>59</v>
      </c>
      <c r="B135" s="6">
        <v>0.375</v>
      </c>
    </row>
    <row r="136" spans="1:2" customFormat="false">
      <c r="A136" s="3" t="s">
        <v>60</v>
      </c>
      <c r="B136" s="6">
        <v>4.330555555555556</v>
      </c>
    </row>
    <row r="137" spans="1:2" customFormat="false">
      <c r="A137" s="3" t="s">
        <v>61</v>
      </c>
      <c r="B137" s="6">
        <v>0.13333333333333333</v>
      </c>
    </row>
    <row r="138" spans="1:2" customFormat="false">
      <c r="A138" s="3" t="s">
        <v>62</v>
      </c>
      <c r="B138" s="6">
        <v>1.2527777777777778</v>
      </c>
    </row>
    <row r="142" spans="1:3" customFormat="false">
      <c r="A142" s="3" t="s">
        <v>193</v>
      </c>
      <c r="C142" s="4"/>
    </row>
    <row r="143" spans="1:4" customFormat="false">
      <c r="A143" s="3" t="s">
        <v>189</v>
      </c>
      <c r="B143" s="6"/>
      <c r="C143" s="8"/>
      <c r="D143" s="6"/>
    </row>
    <row r="144" spans="1:4" customFormat="false">
      <c r="A144" s="3" t="s">
        <v>190</v>
      </c>
      <c r="B144" s="6"/>
      <c r="C144" s="8"/>
      <c r="D144" s="6"/>
    </row>
    <row r="145" spans="1:4" customFormat="false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 customFormat="false">
      <c r="A146" s="3" t="s">
        <v>25</v>
      </c>
      <c r="B146" s="6">
        <v>3.73898</v>
      </c>
      <c r="C146" s="8" t="str">
        <v>04-JAN</v>
      </c>
      <c r="D146" s="6">
        <v>5</v>
      </c>
    </row>
    <row r="147" spans="1:4" customFormat="false">
      <c r="A147" s="3" t="s">
        <v>26</v>
      </c>
      <c r="B147" s="6">
        <v>3.72887</v>
      </c>
      <c r="C147" s="8" t="str">
        <v>04-JAN</v>
      </c>
      <c r="D147" s="6">
        <v>5</v>
      </c>
    </row>
    <row r="148" spans="1:4" customFormat="false">
      <c r="A148" s="3" t="s">
        <v>27</v>
      </c>
      <c r="B148" s="6">
        <v>3.7333000000000003</v>
      </c>
      <c r="C148" s="8" t="str">
        <v>04-JAN</v>
      </c>
      <c r="D148" s="6">
        <v>4</v>
      </c>
    </row>
    <row r="149" spans="1:4" customFormat="false">
      <c r="A149" s="3" t="s">
        <v>28</v>
      </c>
      <c r="B149" s="6">
        <v>3.7131700000000003</v>
      </c>
      <c r="C149" s="8" t="str">
        <v>04-JAN</v>
      </c>
      <c r="D149" s="6">
        <v>4</v>
      </c>
    </row>
    <row r="150" spans="1:4" customFormat="false">
      <c r="A150" s="3" t="s">
        <v>29</v>
      </c>
      <c r="B150" s="6">
        <v>8.807530000000002</v>
      </c>
      <c r="C150" s="8" t="str">
        <v>04-JAN</v>
      </c>
      <c r="D150" s="6">
        <v>7</v>
      </c>
    </row>
    <row r="151" spans="1:4" customFormat="false">
      <c r="A151" s="3" t="s">
        <v>31</v>
      </c>
      <c r="B151" s="6">
        <v>0.0</v>
      </c>
      <c r="C151" s="8" t="str">
        <v>01-JAN</v>
      </c>
      <c r="D151" s="6">
        <v>0</v>
      </c>
    </row>
    <row r="152" spans="1:4" customFormat="false">
      <c r="A152" s="3" t="s">
        <v>32</v>
      </c>
      <c r="B152" s="6">
        <v>3.19836</v>
      </c>
      <c r="C152" s="8" t="str">
        <v>04-JAN</v>
      </c>
      <c r="D152" s="6">
        <v>7</v>
      </c>
    </row>
    <row r="153" spans="1:4" customFormat="false">
      <c r="A153" s="3" t="s">
        <v>33</v>
      </c>
      <c r="B153" s="6">
        <v>3.19965</v>
      </c>
      <c r="C153" s="8" t="str">
        <v>04-JAN</v>
      </c>
      <c r="D153" s="6">
        <v>7</v>
      </c>
    </row>
    <row r="154" spans="1:4" customFormat="false">
      <c r="A154" s="3" t="s">
        <v>34</v>
      </c>
      <c r="B154" s="6">
        <v>3.48625</v>
      </c>
      <c r="C154" s="8" t="str">
        <v>04-JAN</v>
      </c>
      <c r="D154" s="6">
        <v>7</v>
      </c>
    </row>
    <row r="155" spans="1:4" customFormat="false">
      <c r="A155" s="3" t="s">
        <v>35</v>
      </c>
      <c r="B155" s="6">
        <v>3.50664</v>
      </c>
      <c r="C155" s="8" t="str">
        <v>04-JAN</v>
      </c>
      <c r="D155" s="6">
        <v>7</v>
      </c>
    </row>
    <row r="156" spans="1:4" customFormat="false">
      <c r="A156" s="3" t="s">
        <v>36</v>
      </c>
      <c r="B156" s="6">
        <v>6.4493</v>
      </c>
      <c r="C156" s="8" t="str">
        <v>04-JAN</v>
      </c>
      <c r="D156" s="6">
        <v>7</v>
      </c>
    </row>
    <row r="157" spans="1:4" customFormat="false">
      <c r="A157" s="3" t="s">
        <v>37</v>
      </c>
      <c r="B157" s="6">
        <v>0.0</v>
      </c>
      <c r="C157" s="8" t="str">
        <v>01-JAN</v>
      </c>
      <c r="D157" s="6">
        <v>0</v>
      </c>
    </row>
    <row r="158" spans="1:4" customFormat="false">
      <c r="A158" s="3" t="s">
        <v>38</v>
      </c>
      <c r="B158" s="6">
        <v>2.69402</v>
      </c>
      <c r="C158" s="8" t="str">
        <v>04-JAN</v>
      </c>
      <c r="D158" s="6">
        <v>7</v>
      </c>
    </row>
    <row r="159" spans="1:4" customFormat="false">
      <c r="A159" s="3" t="s">
        <v>40</v>
      </c>
      <c r="B159" s="6">
        <v>2.0756900000000003</v>
      </c>
      <c r="C159" s="8" t="str">
        <v>04-JAN</v>
      </c>
      <c r="D159" s="6">
        <v>7</v>
      </c>
    </row>
    <row r="160" spans="1:4" customFormat="false">
      <c r="A160" s="3" t="s">
        <v>41</v>
      </c>
      <c r="B160" s="6">
        <v>2.8452800000000003</v>
      </c>
      <c r="C160" s="8" t="str">
        <v>04-JAN</v>
      </c>
      <c r="D160" s="6">
        <v>5</v>
      </c>
    </row>
    <row r="161" spans="1:4" customFormat="false">
      <c r="A161" s="3" t="s">
        <v>42</v>
      </c>
      <c r="B161" s="6">
        <v>2.93525</v>
      </c>
      <c r="C161" s="8" t="str">
        <v>04-JAN</v>
      </c>
      <c r="D161" s="6">
        <v>5</v>
      </c>
    </row>
    <row r="162" spans="1:4" customFormat="false">
      <c r="A162" s="3" t="s">
        <v>43</v>
      </c>
      <c r="B162" s="6">
        <v>2.86926</v>
      </c>
      <c r="C162" s="8" t="str">
        <v>04-JAN</v>
      </c>
      <c r="D162" s="6">
        <v>5</v>
      </c>
    </row>
    <row r="163" spans="1:4" customFormat="false">
      <c r="A163" s="3" t="s">
        <v>44</v>
      </c>
      <c r="B163" s="6">
        <v>2.9619</v>
      </c>
      <c r="C163" s="8" t="str">
        <v>04-JAN</v>
      </c>
      <c r="D163" s="6">
        <v>5</v>
      </c>
    </row>
    <row r="164" spans="1:4" customFormat="false">
      <c r="A164" s="3" t="s">
        <v>45</v>
      </c>
      <c r="B164" s="6">
        <v>4.78208</v>
      </c>
      <c r="C164" s="8" t="str">
        <v>04-JAN</v>
      </c>
      <c r="D164" s="6">
        <v>5</v>
      </c>
    </row>
    <row r="165" spans="1:4" customFormat="false">
      <c r="A165" s="3" t="s">
        <v>47</v>
      </c>
      <c r="B165" s="6">
        <v>2.77456</v>
      </c>
      <c r="C165" s="8" t="str">
        <v>04-JAN</v>
      </c>
      <c r="D165" s="6">
        <v>5</v>
      </c>
    </row>
    <row r="166" spans="1:4" customFormat="false">
      <c r="A166" s="3" t="s">
        <v>48</v>
      </c>
      <c r="B166" s="6">
        <v>2.9619</v>
      </c>
      <c r="C166" s="8" t="str">
        <v>04-JAN</v>
      </c>
      <c r="D166" s="6">
        <v>5</v>
      </c>
    </row>
    <row r="167" spans="1:4" customFormat="false">
      <c r="A167" s="3" t="s">
        <v>49</v>
      </c>
      <c r="B167" s="6">
        <v>3.0121700000000002</v>
      </c>
      <c r="C167" s="8" t="str">
        <v>04-JAN</v>
      </c>
      <c r="D167" s="6">
        <v>5</v>
      </c>
    </row>
    <row r="168" spans="1:4" customFormat="false">
      <c r="A168" s="3" t="s">
        <v>50</v>
      </c>
      <c r="B168" s="6">
        <v>3.0123800000000003</v>
      </c>
      <c r="C168" s="8" t="str">
        <v>04-JAN</v>
      </c>
      <c r="D168" s="6">
        <v>5</v>
      </c>
    </row>
    <row r="169" spans="1:4" customFormat="false">
      <c r="A169" s="3" t="s">
        <v>51</v>
      </c>
      <c r="B169" s="6">
        <v>3.0020700000000002</v>
      </c>
      <c r="C169" s="8" t="str">
        <v>04-JAN</v>
      </c>
      <c r="D169" s="6">
        <v>5</v>
      </c>
    </row>
    <row r="170" spans="1:4" customFormat="false">
      <c r="A170" s="3" t="s">
        <v>52</v>
      </c>
      <c r="B170" s="6">
        <v>3.00597</v>
      </c>
      <c r="C170" s="8" t="str">
        <v>04-JAN</v>
      </c>
      <c r="D170" s="6">
        <v>4</v>
      </c>
    </row>
    <row r="171" spans="1:4" customFormat="false">
      <c r="A171" s="3" t="s">
        <v>53</v>
      </c>
      <c r="B171" s="6">
        <v>2.9858200000000004</v>
      </c>
      <c r="C171" s="8" t="str">
        <v>04-JAN</v>
      </c>
      <c r="D171" s="6">
        <v>4</v>
      </c>
    </row>
    <row r="172" spans="1:4" customFormat="false">
      <c r="A172" s="3" t="s">
        <v>54</v>
      </c>
      <c r="B172" s="6">
        <v>3.01154</v>
      </c>
      <c r="C172" s="8" t="str">
        <v>04-JAN</v>
      </c>
      <c r="D172" s="6">
        <v>5</v>
      </c>
    </row>
    <row r="173" spans="1:4" customFormat="false">
      <c r="A173" s="3" t="s">
        <v>55</v>
      </c>
      <c r="B173" s="6">
        <v>3.01146</v>
      </c>
      <c r="C173" s="8" t="str">
        <v>04-JAN</v>
      </c>
      <c r="D173" s="6">
        <v>5</v>
      </c>
    </row>
    <row r="174" spans="1:4" customFormat="false">
      <c r="A174" s="3" t="s">
        <v>56</v>
      </c>
      <c r="B174" s="6">
        <v>2.9619</v>
      </c>
      <c r="C174" s="8" t="str">
        <v>04-JAN</v>
      </c>
      <c r="D174" s="6">
        <v>5</v>
      </c>
    </row>
    <row r="175" spans="1:4" customFormat="false">
      <c r="A175" s="3" t="s">
        <v>57</v>
      </c>
      <c r="B175" s="6">
        <v>3.87199</v>
      </c>
      <c r="C175" s="8" t="str">
        <v>04-JAN</v>
      </c>
      <c r="D175" s="6">
        <v>5</v>
      </c>
    </row>
    <row r="176" spans="1:4" customFormat="false">
      <c r="A176" s="3" t="s">
        <v>58</v>
      </c>
      <c r="B176" s="6">
        <v>3.68465</v>
      </c>
      <c r="C176" s="8" t="str">
        <v>04-JAN</v>
      </c>
      <c r="D176" s="6">
        <v>5</v>
      </c>
    </row>
    <row r="177" spans="1:4" customFormat="false">
      <c r="A177" s="3" t="s">
        <v>59</v>
      </c>
      <c r="B177" s="6">
        <v>3.68465</v>
      </c>
      <c r="C177" s="8" t="str">
        <v>04-JAN</v>
      </c>
      <c r="D177" s="6">
        <v>5</v>
      </c>
    </row>
    <row r="178" spans="1:4" customFormat="false">
      <c r="A178" s="3" t="s">
        <v>60</v>
      </c>
      <c r="B178" s="6">
        <v>3.73964</v>
      </c>
      <c r="C178" s="8" t="str">
        <v>04-JAN</v>
      </c>
      <c r="D178" s="6">
        <v>5</v>
      </c>
    </row>
    <row r="179" spans="1:4" customFormat="false">
      <c r="A179" s="3" t="s">
        <v>61</v>
      </c>
      <c r="B179" s="6">
        <v>3.5370500000000002</v>
      </c>
      <c r="C179" s="8" t="str">
        <v>04-JAN</v>
      </c>
      <c r="D179" s="6">
        <v>7</v>
      </c>
    </row>
    <row r="180" spans="1:4" customFormat="false">
      <c r="A180" s="3" t="s">
        <v>62</v>
      </c>
      <c r="B180" s="6">
        <v>3.33646</v>
      </c>
      <c r="C180" s="8" t="str">
        <v>04-JAN</v>
      </c>
      <c r="D180" s="6">
        <v>7</v>
      </c>
    </row>
    <row r="181" spans="3:3" customFormat="false">
      <c r="C181" s="4"/>
    </row>
    <row r="182" spans="3:3" customFormat="false">
      <c r="C182" s="4"/>
    </row>
    <row r="183" spans="3:3" customFormat="false">
      <c r="C183" s="4"/>
    </row>
    <row r="184" spans="3:3" customFormat="false">
      <c r="C184" s="4"/>
    </row>
    <row r="185" spans="3:3" customFormat="false">
      <c r="C185" s="4"/>
    </row>
    <row r="186" spans="3:3" customFormat="false">
      <c r="C186" s="4"/>
    </row>
    <row r="187" spans="3:3" customFormat="false">
      <c r="C187" s="4"/>
    </row>
    <row r="188" spans="3:3" customFormat="false">
      <c r="C188" s="4"/>
    </row>
    <row r="189" spans="3:3" customFormat="false">
      <c r="C189" s="4"/>
    </row>
    <row r="190" spans="3:3" customFormat="false">
      <c r="C190" s="4"/>
    </row>
    <row r="191" spans="3:3" customFormat="false">
      <c r="C191" s="4"/>
    </row>
    <row r="192" spans="3:3" customFormat="false">
      <c r="C192" s="4"/>
    </row>
    <row r="193" spans="3:3" customFormat="false">
      <c r="C193" s="4"/>
    </row>
    <row r="194" spans="3:3" customFormat="false">
      <c r="C194" s="4"/>
    </row>
    <row r="195" spans="1:3" customFormat="false">
      <c r="A195" s="3" t="s">
        <v>196</v>
      </c>
      <c r="C195" s="4"/>
    </row>
    <row r="196" spans="1:4" customFormat="false">
      <c r="A196" s="3" t="s">
        <v>189</v>
      </c>
      <c r="B196" s="6"/>
      <c r="C196" s="8"/>
      <c r="D196" s="6"/>
    </row>
    <row r="197" spans="1:4" customFormat="false">
      <c r="A197" s="3" t="s">
        <v>190</v>
      </c>
      <c r="B197" s="6"/>
      <c r="C197" s="8"/>
      <c r="D197" s="6"/>
    </row>
    <row r="198" spans="1:4" customFormat="false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 customFormat="false">
      <c r="A199" s="3" t="s">
        <v>25</v>
      </c>
      <c r="B199" s="6">
        <v>6.6653</v>
      </c>
      <c r="C199" s="8" t="str">
        <v>16-OCT</v>
      </c>
      <c r="D199" s="6">
        <v>13</v>
      </c>
    </row>
    <row r="200" spans="1:4" customFormat="false">
      <c r="A200" s="3" t="s">
        <v>26</v>
      </c>
      <c r="B200" s="6">
        <v>6.241020000000001</v>
      </c>
      <c r="C200" s="8" t="str">
        <v>23-DEC</v>
      </c>
      <c r="D200" s="6">
        <v>12</v>
      </c>
    </row>
    <row r="201" spans="1:4" customFormat="false">
      <c r="A201" s="3" t="s">
        <v>27</v>
      </c>
      <c r="B201" s="6">
        <v>4.01483</v>
      </c>
      <c r="C201" s="8" t="str">
        <v>26-JUL</v>
      </c>
      <c r="D201" s="6">
        <v>10</v>
      </c>
    </row>
    <row r="202" spans="1:4" customFormat="false">
      <c r="A202" s="3" t="s">
        <v>28</v>
      </c>
      <c r="B202" s="6">
        <v>3.47325</v>
      </c>
      <c r="C202" s="8" t="str">
        <v>26-JUL</v>
      </c>
      <c r="D202" s="6">
        <v>16</v>
      </c>
    </row>
    <row r="203" spans="1:4" customFormat="false">
      <c r="A203" s="3" t="s">
        <v>29</v>
      </c>
      <c r="B203" s="6">
        <v>6.624899999999999</v>
      </c>
      <c r="C203" s="8" t="str">
        <v>16-OCT</v>
      </c>
      <c r="D203" s="6">
        <v>13</v>
      </c>
    </row>
    <row r="204" spans="1:4" customFormat="false">
      <c r="A204" s="3" t="s">
        <v>31</v>
      </c>
      <c r="B204" s="6">
        <v>6.53132</v>
      </c>
      <c r="C204" s="8" t="str">
        <v>17-OCT</v>
      </c>
      <c r="D204" s="6">
        <v>13</v>
      </c>
    </row>
    <row r="205" spans="1:4" customFormat="false">
      <c r="A205" s="3" t="s">
        <v>32</v>
      </c>
      <c r="B205" s="6">
        <v>3.33595</v>
      </c>
      <c r="C205" s="8" t="str">
        <v>17-OCT</v>
      </c>
      <c r="D205" s="6">
        <v>14</v>
      </c>
    </row>
    <row r="206" spans="1:4" customFormat="false">
      <c r="A206" s="3" t="s">
        <v>33</v>
      </c>
      <c r="B206" s="6">
        <v>2.6454299999999997</v>
      </c>
      <c r="C206" s="8" t="str">
        <v>17-OCT</v>
      </c>
      <c r="D206" s="6">
        <v>14</v>
      </c>
    </row>
    <row r="207" spans="1:4" customFormat="false">
      <c r="A207" s="3" t="s">
        <v>34</v>
      </c>
      <c r="B207" s="6">
        <v>2.81254</v>
      </c>
      <c r="C207" s="8" t="str">
        <v>26-JUL</v>
      </c>
      <c r="D207" s="6">
        <v>16</v>
      </c>
    </row>
    <row r="208" spans="1:4" customFormat="false">
      <c r="A208" s="3" t="s">
        <v>35</v>
      </c>
      <c r="B208" s="6">
        <v>2.35004</v>
      </c>
      <c r="C208" s="8" t="str">
        <v>26-JUL</v>
      </c>
      <c r="D208" s="6">
        <v>17</v>
      </c>
    </row>
    <row r="209" spans="1:4" customFormat="false">
      <c r="A209" s="3" t="s">
        <v>36</v>
      </c>
      <c r="B209" s="6">
        <v>3.33595</v>
      </c>
      <c r="C209" s="8" t="str">
        <v>17-OCT</v>
      </c>
      <c r="D209" s="6">
        <v>14</v>
      </c>
    </row>
    <row r="210" spans="1:4" customFormat="false">
      <c r="A210" s="3" t="s">
        <v>37</v>
      </c>
      <c r="B210" s="6">
        <v>2.65352</v>
      </c>
      <c r="C210" s="8" t="str">
        <v>02-SEP</v>
      </c>
      <c r="D210" s="6">
        <v>14</v>
      </c>
    </row>
    <row r="211" spans="1:4" customFormat="false">
      <c r="A211" s="3" t="s">
        <v>38</v>
      </c>
      <c r="B211" s="6">
        <v>1.17662</v>
      </c>
      <c r="C211" s="8" t="str">
        <v>16-AUG</v>
      </c>
      <c r="D211" s="6">
        <v>14</v>
      </c>
    </row>
    <row r="212" spans="1:4" customFormat="false">
      <c r="A212" s="3" t="s">
        <v>40</v>
      </c>
      <c r="B212" s="6">
        <v>2.20383</v>
      </c>
      <c r="C212" s="8" t="str">
        <v>05-SEP</v>
      </c>
      <c r="D212" s="6">
        <v>12</v>
      </c>
    </row>
    <row r="213" spans="1:4" customFormat="false">
      <c r="A213" s="3" t="s">
        <v>41</v>
      </c>
      <c r="B213" s="6">
        <v>2.2361500000000003</v>
      </c>
      <c r="C213" s="8" t="str">
        <v>05-SEP</v>
      </c>
      <c r="D213" s="6">
        <v>12</v>
      </c>
    </row>
    <row r="214" spans="1:4" customFormat="false">
      <c r="A214" s="3" t="s">
        <v>42</v>
      </c>
      <c r="B214" s="6">
        <v>1.4466800000000002</v>
      </c>
      <c r="C214" s="8" t="str">
        <v>16-AUG</v>
      </c>
      <c r="D214" s="6">
        <v>14</v>
      </c>
    </row>
    <row r="215" spans="1:4" customFormat="false">
      <c r="A215" s="3" t="s">
        <v>43</v>
      </c>
      <c r="B215" s="6">
        <v>2.25803</v>
      </c>
      <c r="C215" s="8" t="str">
        <v>05-SEP</v>
      </c>
      <c r="D215" s="6">
        <v>12</v>
      </c>
    </row>
    <row r="216" spans="1:4" customFormat="false">
      <c r="A216" s="3" t="s">
        <v>44</v>
      </c>
      <c r="B216" s="6">
        <v>1.4723</v>
      </c>
      <c r="C216" s="8" t="str">
        <v>16-AUG</v>
      </c>
      <c r="D216" s="6">
        <v>14</v>
      </c>
    </row>
    <row r="217" spans="1:4" customFormat="false">
      <c r="A217" s="3" t="s">
        <v>45</v>
      </c>
      <c r="B217" s="6">
        <v>1.93052</v>
      </c>
      <c r="C217" s="8" t="str">
        <v>16-AUG</v>
      </c>
      <c r="D217" s="6">
        <v>14</v>
      </c>
    </row>
    <row r="218" spans="1:4" customFormat="false">
      <c r="A218" s="3" t="s">
        <v>47</v>
      </c>
      <c r="B218" s="6">
        <v>1.66175</v>
      </c>
      <c r="C218" s="8" t="str">
        <v>16-AUG</v>
      </c>
      <c r="D218" s="6">
        <v>14</v>
      </c>
    </row>
    <row r="219" spans="1:4" customFormat="false">
      <c r="A219" s="3" t="s">
        <v>48</v>
      </c>
      <c r="B219" s="6">
        <v>1.4723</v>
      </c>
      <c r="C219" s="8" t="str">
        <v>16-AUG</v>
      </c>
      <c r="D219" s="6">
        <v>14</v>
      </c>
    </row>
    <row r="220" spans="1:4" customFormat="false">
      <c r="A220" s="3" t="s">
        <v>49</v>
      </c>
      <c r="B220" s="6">
        <v>6.90253</v>
      </c>
      <c r="C220" s="8" t="str">
        <v>25-NOV</v>
      </c>
      <c r="D220" s="6">
        <v>12</v>
      </c>
    </row>
    <row r="221" spans="1:4" customFormat="false">
      <c r="A221" s="3" t="s">
        <v>50</v>
      </c>
      <c r="B221" s="6">
        <v>4.77099</v>
      </c>
      <c r="C221" s="8" t="str">
        <v>17-OCT</v>
      </c>
      <c r="D221" s="6">
        <v>12</v>
      </c>
    </row>
    <row r="222" spans="1:4" customFormat="false">
      <c r="A222" s="3" t="s">
        <v>51</v>
      </c>
      <c r="B222" s="6">
        <v>6.7539</v>
      </c>
      <c r="C222" s="8" t="str">
        <v>23-DEC</v>
      </c>
      <c r="D222" s="6">
        <v>12</v>
      </c>
    </row>
    <row r="223" spans="1:4" customFormat="false">
      <c r="A223" s="3" t="s">
        <v>52</v>
      </c>
      <c r="B223" s="6">
        <v>4.00624</v>
      </c>
      <c r="C223" s="8" t="str">
        <v>02-JUL</v>
      </c>
      <c r="D223" s="6">
        <v>9</v>
      </c>
    </row>
    <row r="224" spans="1:4" customFormat="false">
      <c r="A224" s="3" t="s">
        <v>53</v>
      </c>
      <c r="B224" s="6">
        <v>3.40291</v>
      </c>
      <c r="C224" s="8" t="str">
        <v>26-JUL</v>
      </c>
      <c r="D224" s="6">
        <v>17</v>
      </c>
    </row>
    <row r="225" spans="1:4" customFormat="false">
      <c r="A225" s="3" t="s">
        <v>54</v>
      </c>
      <c r="B225" s="6">
        <v>6.25654</v>
      </c>
      <c r="C225" s="8" t="str">
        <v>25-NOV</v>
      </c>
      <c r="D225" s="6">
        <v>12</v>
      </c>
    </row>
    <row r="226" spans="1:4" customFormat="false">
      <c r="A226" s="3" t="s">
        <v>55</v>
      </c>
      <c r="B226" s="6">
        <v>6.52607</v>
      </c>
      <c r="C226" s="8" t="str">
        <v>17-OCT</v>
      </c>
      <c r="D226" s="6">
        <v>12</v>
      </c>
    </row>
    <row r="227" spans="1:4" customFormat="false">
      <c r="A227" s="3" t="s">
        <v>56</v>
      </c>
      <c r="B227" s="6">
        <v>0.90166</v>
      </c>
      <c r="C227" s="8" t="str">
        <v>16-AUG</v>
      </c>
      <c r="D227" s="6">
        <v>14</v>
      </c>
    </row>
    <row r="228" spans="1:4" customFormat="false">
      <c r="A228" s="3" t="s">
        <v>57</v>
      </c>
      <c r="B228" s="6">
        <v>1.02215</v>
      </c>
      <c r="C228" s="8" t="str">
        <v>26-JUL</v>
      </c>
      <c r="D228" s="6">
        <v>15</v>
      </c>
    </row>
    <row r="229" spans="1:4" customFormat="false">
      <c r="A229" s="3" t="s">
        <v>58</v>
      </c>
      <c r="B229" s="6">
        <v>1.248</v>
      </c>
      <c r="C229" s="8" t="str">
        <v>16-AUG</v>
      </c>
      <c r="D229" s="6">
        <v>14</v>
      </c>
    </row>
    <row r="230" spans="1:4" customFormat="false">
      <c r="A230" s="3" t="s">
        <v>59</v>
      </c>
      <c r="B230" s="6">
        <v>1.248</v>
      </c>
      <c r="C230" s="8" t="str">
        <v>16-AUG</v>
      </c>
      <c r="D230" s="6">
        <v>14</v>
      </c>
    </row>
    <row r="231" spans="1:4" customFormat="false">
      <c r="A231" s="3" t="s">
        <v>60</v>
      </c>
      <c r="B231" s="6">
        <v>4.83283</v>
      </c>
      <c r="C231" s="8" t="str">
        <v>16-OCT</v>
      </c>
      <c r="D231" s="6">
        <v>13</v>
      </c>
    </row>
    <row r="232" spans="1:4" customFormat="false">
      <c r="A232" s="3" t="s">
        <v>61</v>
      </c>
      <c r="B232" s="6">
        <v>0.66367</v>
      </c>
      <c r="C232" s="8" t="str">
        <v>28-JUL</v>
      </c>
      <c r="D232" s="6">
        <v>14</v>
      </c>
    </row>
    <row r="233" spans="1:4" customFormat="false">
      <c r="A233" s="3" t="s">
        <v>62</v>
      </c>
      <c r="B233" s="6">
        <v>2.2904</v>
      </c>
      <c r="C233" s="8" t="str">
        <v>02-SEP</v>
      </c>
      <c r="D233" s="6">
        <v>14</v>
      </c>
    </row>
    <row r="234" spans="3:3" customFormat="false">
      <c r="C234" s="4"/>
    </row>
    <row r="235" spans="3:3" customFormat="false">
      <c r="C235" s="4"/>
    </row>
    <row r="236" spans="3:3" customFormat="false">
      <c r="C236" s="4"/>
    </row>
    <row r="237" spans="3:3" customFormat="false">
      <c r="C237" s="4"/>
    </row>
    <row r="238" spans="3:3" customFormat="false">
      <c r="C238" s="4"/>
    </row>
    <row r="239" spans="3:3" customFormat="false">
      <c r="C239" s="4"/>
    </row>
    <row r="240" spans="3:3" customFormat="false">
      <c r="C240" s="4"/>
    </row>
    <row r="241" spans="3:3" customFormat="false">
      <c r="C241" s="4"/>
    </row>
    <row r="242" spans="3:3" customFormat="false">
      <c r="C242" s="4"/>
    </row>
    <row r="243" spans="3:3" customFormat="false">
      <c r="C243" s="4"/>
    </row>
    <row r="244" spans="3:3" customFormat="false">
      <c r="C244" s="4"/>
    </row>
    <row r="245" spans="3:3" customFormat="false">
      <c r="C245" s="4"/>
    </row>
    <row r="246" spans="3:3" customFormat="false">
      <c r="C246" s="4"/>
    </row>
    <row r="248" spans="3:3" customFormat="false">
      <c r="C248" s="4"/>
    </row>
    <row r="249" spans="1:3" customFormat="false">
      <c r="A249" s="3" t="s">
        <v>197</v>
      </c>
      <c r="C249" s="4"/>
    </row>
    <row r="250" spans="1:1" customFormat="false">
      <c r="A250" s="3" t="s">
        <v>198</v>
      </c>
    </row>
    <row r="251" spans="1:4" customFormat="false">
      <c r="A251" s="3" t="s">
        <v>189</v>
      </c>
      <c r="B251" s="6"/>
      <c r="C251" s="8"/>
      <c r="D251" s="6"/>
    </row>
    <row r="252" spans="1:4" customFormat="false">
      <c r="A252" s="3" t="s">
        <v>190</v>
      </c>
      <c r="B252" s="6"/>
      <c r="C252" s="8"/>
      <c r="D252" s="6"/>
    </row>
    <row r="253" spans="1:4" customFormat="false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 customFormat="false">
      <c r="A254" s="3" t="s">
        <v>74</v>
      </c>
      <c r="B254" s="6">
        <v>66.20088226534345</v>
      </c>
      <c r="C254" s="8"/>
      <c r="D254" s="6"/>
    </row>
    <row r="255" spans="1:4" customFormat="false">
      <c r="A255" s="3" t="s">
        <v>75</v>
      </c>
      <c r="B255" s="6">
        <v>44.39670236823722</v>
      </c>
      <c r="C255" s="8"/>
      <c r="D255" s="6"/>
    </row>
    <row r="256" spans="1:4" customFormat="false">
      <c r="A256" s="3" t="s">
        <v>76</v>
      </c>
      <c r="B256" s="6">
        <v>64.48656977916762</v>
      </c>
      <c r="C256" s="8"/>
      <c r="D256" s="6"/>
    </row>
    <row r="257" spans="1:4" customFormat="false">
      <c r="A257" s="3" t="s">
        <v>77</v>
      </c>
      <c r="B257" s="6">
        <v>37.554697350474974</v>
      </c>
      <c r="C257" s="8"/>
      <c r="D257" s="6"/>
    </row>
    <row r="258" spans="1:4" customFormat="false">
      <c r="A258" s="3" t="s">
        <v>38</v>
      </c>
      <c r="B258" s="6">
        <v>51.78419136565307</v>
      </c>
      <c r="C258" s="8"/>
      <c r="D258" s="6"/>
    </row>
    <row r="259" spans="1:3" customFormat="false">
      <c r="A259" s="3" t="s">
        <v>199</v>
      </c>
      <c r="C259" s="4"/>
    </row>
    <row r="260" spans="1:4" customFormat="false">
      <c r="A260" s="3" t="s">
        <v>189</v>
      </c>
      <c r="B260" s="6"/>
      <c r="C260" s="8"/>
      <c r="D260" s="6"/>
    </row>
    <row r="261" spans="1:4" customFormat="false">
      <c r="A261" s="3" t="s">
        <v>190</v>
      </c>
      <c r="B261" s="6"/>
      <c r="C261" s="8"/>
      <c r="D261" s="6"/>
    </row>
    <row r="262" spans="1:4" customFormat="false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 customFormat="false">
      <c r="A263" s="3" t="s">
        <v>74</v>
      </c>
      <c r="B263" s="6">
        <v>-17.48961547001602</v>
      </c>
      <c r="C263" s="8"/>
      <c r="D263" s="6"/>
    </row>
    <row r="264" spans="1:4" customFormat="false">
      <c r="A264" s="3" t="s">
        <v>75</v>
      </c>
      <c r="B264" s="6">
        <v>-2.621847967087881</v>
      </c>
      <c r="C264" s="8"/>
      <c r="D264" s="6"/>
    </row>
    <row r="265" spans="1:4" customFormat="false">
      <c r="A265" s="3" t="s">
        <v>76</v>
      </c>
      <c r="B265" s="6">
        <v>-23.070260846448672</v>
      </c>
      <c r="C265" s="8"/>
      <c r="D265" s="6"/>
    </row>
    <row r="266" spans="1:4" customFormat="false">
      <c r="A266" s="3" t="s">
        <v>77</v>
      </c>
      <c r="B266" s="6">
        <v>-20.332434809802415</v>
      </c>
      <c r="C266" s="8"/>
      <c r="D266" s="6"/>
    </row>
    <row r="267" spans="1:4" customFormat="false">
      <c r="A267" s="3" t="s">
        <v>38</v>
      </c>
      <c r="B267" s="6">
        <v>2.191790302054887</v>
      </c>
      <c r="C267" s="8"/>
      <c r="D267" s="6"/>
    </row>
    <row r="268" spans="1:1" customFormat="false">
      <c r="A268" s="3" t="s">
        <v>200</v>
      </c>
    </row>
    <row r="269" spans="1:2" customFormat="false">
      <c r="A269" s="3" t="s">
        <v>189</v>
      </c>
      <c r="B269" s="6"/>
    </row>
    <row r="270" spans="1:2" customFormat="false">
      <c r="A270" s="3" t="s">
        <v>190</v>
      </c>
      <c r="B270" s="6"/>
    </row>
    <row r="271" spans="1:2" customFormat="false">
      <c r="A271" s="3" t="s">
        <v>63</v>
      </c>
      <c r="B271" s="3" t="s">
        <v>141</v>
      </c>
    </row>
    <row r="272" spans="1:2" customFormat="false">
      <c r="A272" s="3" t="s">
        <v>74</v>
      </c>
      <c r="B272" s="6">
        <v>25.909875233931682</v>
      </c>
    </row>
    <row r="273" spans="1:2" customFormat="false">
      <c r="A273" s="3" t="s">
        <v>75</v>
      </c>
      <c r="B273" s="6">
        <v>26.138758770782232</v>
      </c>
    </row>
    <row r="274" spans="1:2" customFormat="false">
      <c r="A274" s="3" t="s">
        <v>76</v>
      </c>
      <c r="B274" s="6">
        <v>18.74318411808963</v>
      </c>
    </row>
    <row r="275" spans="1:2" customFormat="false">
      <c r="A275" s="3" t="s">
        <v>77</v>
      </c>
      <c r="B275" s="6">
        <v>14.561407367341447</v>
      </c>
    </row>
    <row r="276" spans="1:2" customFormat="false">
      <c r="A276" s="3" t="s">
        <v>38</v>
      </c>
      <c r="B276" s="6">
        <v>28.84742096959053</v>
      </c>
    </row>
    <row r="286" spans="1:1" customFormat="false">
      <c r="A286" s="3" t="s">
        <v>201</v>
      </c>
    </row>
    <row r="287" spans="1:1" customFormat="false">
      <c r="A287" s="3" t="s">
        <v>202</v>
      </c>
    </row>
    <row r="288" spans="1:1" customFormat="false">
      <c r="A288" s="3" t="s">
        <v>98</v>
      </c>
    </row>
    <row r="289" spans="1:1" customFormat="false">
      <c r="A289" s="3" t="s">
        <v>83</v>
      </c>
    </row>
    <row r="290" spans="1:2" customFormat="false">
      <c r="A290" s="3" t="s">
        <v>189</v>
      </c>
      <c r="B290" s="6"/>
    </row>
    <row r="291" spans="1:2" customFormat="false">
      <c r="A291" s="3" t="s">
        <v>190</v>
      </c>
      <c r="B291" s="6"/>
    </row>
    <row r="292" spans="1:2" customFormat="false">
      <c r="A292" s="3" t="s">
        <v>203</v>
      </c>
      <c r="B292" s="7" t="s">
        <v>204</v>
      </c>
    </row>
    <row r="293" spans="1:4" customFormat="false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2" customFormat="false">
      <c r="A294" s="3" t="s">
        <v>294</v>
      </c>
      <c r="B294" s="6">
        <v>431.8959332206159</v>
      </c>
    </row>
    <row r="295" spans="1:2" customFormat="false">
      <c r="A295" s="3" t="s">
        <v>295</v>
      </c>
      <c r="B295" s="6">
        <v>1184.1849728261466</v>
      </c>
    </row>
    <row r="296" spans="1:2" customFormat="false">
      <c r="A296" s="3" t="s">
        <v>296</v>
      </c>
      <c r="B296" s="6">
        <v>1039.858080224061</v>
      </c>
    </row>
    <row r="297" spans="1:2" customFormat="false">
      <c r="A297" s="3" t="s">
        <v>297</v>
      </c>
      <c r="B297" s="6">
        <v>1547.945492631936</v>
      </c>
    </row>
    <row r="298" spans="1:2" customFormat="false">
      <c r="A298" s="3" t="s">
        <v>298</v>
      </c>
      <c r="B298" s="6">
        <v>1840.2952394589565</v>
      </c>
    </row>
    <row r="299" spans="1:4" customFormat="false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1" customFormat="false">
      <c r="A306" s="3" t="s">
        <v>201</v>
      </c>
    </row>
    <row r="307" spans="1:1" customFormat="false">
      <c r="A307" s="3" t="s">
        <v>210</v>
      </c>
    </row>
    <row r="308" spans="1:1" customFormat="false">
      <c r="A308" s="3" t="s">
        <v>83</v>
      </c>
    </row>
    <row r="309" spans="1:2" customFormat="false">
      <c r="A309" s="3" t="s">
        <v>189</v>
      </c>
      <c r="B309" s="6"/>
    </row>
    <row r="310" spans="1:2" customFormat="false">
      <c r="A310" s="3" t="s">
        <v>190</v>
      </c>
      <c r="B310" s="6"/>
    </row>
    <row r="311" spans="1:2" customFormat="false">
      <c r="A311" s="3" t="s">
        <v>63</v>
      </c>
      <c r="B311" s="7" t="s">
        <v>204</v>
      </c>
    </row>
    <row r="312" spans="1:4" customFormat="false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2" customFormat="false">
      <c r="A313" s="3" t="s">
        <v>211</v>
      </c>
      <c r="B313" s="6">
        <v>398.9299682034883</v>
      </c>
    </row>
    <row r="314" spans="1:2" customFormat="false">
      <c r="A314" s="3" t="s">
        <v>212</v>
      </c>
      <c r="B314" s="6">
        <v>647.4918115190652</v>
      </c>
    </row>
    <row r="315" spans="1:4" customFormat="false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1" customFormat="false">
      <c r="A326" s="3" t="s">
        <v>201</v>
      </c>
    </row>
    <row r="327" spans="1:1" customFormat="false">
      <c r="A327" s="3" t="s">
        <v>213</v>
      </c>
    </row>
    <row r="328" spans="1:1" customFormat="false">
      <c r="A328" s="3" t="s">
        <v>83</v>
      </c>
    </row>
    <row r="329" spans="1:2" customFormat="false">
      <c r="A329" s="3" t="s">
        <v>189</v>
      </c>
      <c r="B329" s="6"/>
    </row>
    <row r="330" spans="1:2" customFormat="false">
      <c r="A330" s="3" t="s">
        <v>190</v>
      </c>
      <c r="B330" s="6"/>
    </row>
    <row r="331" spans="1:2" customFormat="false">
      <c r="A331" s="3" t="s">
        <v>63</v>
      </c>
      <c r="B331" s="7" t="s">
        <v>204</v>
      </c>
    </row>
    <row r="332" spans="1:4" customFormat="false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2" customFormat="false">
      <c r="A333" s="3" t="s">
        <v>214</v>
      </c>
      <c r="B333" s="6">
        <v>271.2097977985322</v>
      </c>
    </row>
    <row r="334" spans="1:2" customFormat="false">
      <c r="A334" s="3" t="s">
        <v>215</v>
      </c>
      <c r="B334" s="6">
        <v>500.7688613976953</v>
      </c>
    </row>
    <row r="335" spans="1:4" customFormat="false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1" customFormat="false">
      <c r="A341" s="3" t="s">
        <v>80</v>
      </c>
    </row>
    <row r="342" spans="1:1" customFormat="false">
      <c r="A342" s="3" t="s">
        <v>81</v>
      </c>
    </row>
    <row r="343" spans="1:1" customFormat="false">
      <c r="A343" s="3" t="s">
        <v>82</v>
      </c>
    </row>
    <row r="344" spans="1:1" customFormat="false">
      <c r="A344" s="3" t="s">
        <v>83</v>
      </c>
    </row>
    <row r="345" spans="1:2" customFormat="false">
      <c r="A345" s="3" t="s">
        <v>189</v>
      </c>
      <c r="B345" s="6"/>
    </row>
    <row r="346" spans="1:2" customFormat="false">
      <c r="A346" s="3" t="s">
        <v>190</v>
      </c>
      <c r="B346" s="6"/>
    </row>
    <row r="347" spans="1:2" customFormat="false">
      <c r="A347" s="3" t="s">
        <v>85</v>
      </c>
      <c r="B347" s="7" t="s">
        <v>86</v>
      </c>
    </row>
    <row r="348" spans="1:4" customFormat="false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2" customFormat="false">
      <c r="A349" s="3">
        <v>1</v>
      </c>
      <c r="B349" s="6">
        <v>0.0</v>
      </c>
    </row>
    <row r="350" spans="1:2" customFormat="false">
      <c r="A350" s="3">
        <v>2</v>
      </c>
      <c r="B350" s="6">
        <v>0.0</v>
      </c>
    </row>
    <row r="351" spans="1:2" customFormat="false">
      <c r="A351" s="3">
        <v>3</v>
      </c>
      <c r="B351" s="6">
        <v>0.0</v>
      </c>
    </row>
    <row r="352" spans="1:2" customFormat="false">
      <c r="A352" s="3">
        <v>4</v>
      </c>
      <c r="B352" s="6">
        <v>0.0</v>
      </c>
    </row>
    <row r="353" spans="1:2" customFormat="false">
      <c r="A353" s="3">
        <v>5</v>
      </c>
      <c r="B353" s="6">
        <v>0.0</v>
      </c>
    </row>
    <row r="354" spans="1:2" customFormat="false">
      <c r="A354" s="3">
        <v>6</v>
      </c>
      <c r="B354" s="6">
        <v>0.0</v>
      </c>
    </row>
    <row r="355" spans="1:2" customFormat="false">
      <c r="A355" s="3">
        <v>7</v>
      </c>
      <c r="B355" s="6">
        <v>3.82</v>
      </c>
    </row>
    <row r="356" spans="1:2" customFormat="false">
      <c r="A356" s="3">
        <v>8</v>
      </c>
      <c r="B356" s="6">
        <v>19.22</v>
      </c>
    </row>
    <row r="357" spans="1:2" customFormat="false">
      <c r="A357" s="3">
        <v>9</v>
      </c>
      <c r="B357" s="6">
        <v>34.79</v>
      </c>
    </row>
    <row r="358" spans="1:2" customFormat="false">
      <c r="A358" s="3">
        <v>10</v>
      </c>
      <c r="B358" s="6">
        <v>48.42</v>
      </c>
    </row>
    <row r="359" spans="1:2" customFormat="false">
      <c r="A359" s="3">
        <v>11</v>
      </c>
      <c r="B359" s="6">
        <v>58.05</v>
      </c>
    </row>
    <row r="360" spans="1:2" customFormat="false">
      <c r="A360" s="3">
        <v>12</v>
      </c>
      <c r="B360" s="6">
        <v>63.5</v>
      </c>
    </row>
    <row r="361" spans="1:2" customFormat="false">
      <c r="A361" s="3">
        <v>13</v>
      </c>
      <c r="B361" s="6">
        <v>63.48</v>
      </c>
    </row>
    <row r="362" spans="1:2" customFormat="false">
      <c r="A362" s="3">
        <v>14</v>
      </c>
      <c r="B362" s="6">
        <v>57.41</v>
      </c>
    </row>
    <row r="363" spans="1:2" customFormat="false">
      <c r="A363" s="3">
        <v>15</v>
      </c>
      <c r="B363" s="6">
        <v>46.59</v>
      </c>
    </row>
    <row r="364" spans="1:2" customFormat="false">
      <c r="A364" s="3">
        <v>16</v>
      </c>
      <c r="B364" s="6">
        <v>32.3</v>
      </c>
    </row>
    <row r="365" spans="1:2" customFormat="false">
      <c r="A365" s="3">
        <v>17</v>
      </c>
      <c r="B365" s="6">
        <v>16.26</v>
      </c>
    </row>
    <row r="366" spans="1:2" customFormat="false">
      <c r="A366" s="3">
        <v>18</v>
      </c>
      <c r="B366" s="6">
        <v>3.13</v>
      </c>
    </row>
    <row r="367" spans="1:2" customFormat="false">
      <c r="A367" s="3">
        <v>19</v>
      </c>
      <c r="B367" s="6">
        <v>0.0</v>
      </c>
    </row>
    <row r="368" spans="1:2" customFormat="false">
      <c r="A368" s="3">
        <v>20</v>
      </c>
      <c r="B368" s="6">
        <v>0.0</v>
      </c>
    </row>
    <row r="369" spans="1:2" customFormat="false">
      <c r="A369" s="3">
        <v>21</v>
      </c>
      <c r="B369" s="6">
        <v>0.0</v>
      </c>
    </row>
    <row r="370" spans="1:2" customFormat="false">
      <c r="A370" s="3">
        <v>22</v>
      </c>
      <c r="B370" s="6">
        <v>0.0</v>
      </c>
    </row>
    <row r="371" spans="1:2" customFormat="false">
      <c r="A371" s="3">
        <v>23</v>
      </c>
      <c r="B371" s="6">
        <v>0.0</v>
      </c>
    </row>
    <row r="372" spans="1:2" customFormat="false">
      <c r="A372" s="3">
        <v>24</v>
      </c>
      <c r="B372" s="6">
        <v>0.0</v>
      </c>
    </row>
    <row r="373" spans="1:4" customFormat="false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1" customFormat="false">
      <c r="A381" s="3" t="s">
        <v>80</v>
      </c>
    </row>
    <row r="382" spans="1:1" customFormat="false">
      <c r="A382" s="3" t="s">
        <v>81</v>
      </c>
    </row>
    <row r="383" spans="1:1" customFormat="false">
      <c r="A383" s="3" t="s">
        <v>88</v>
      </c>
    </row>
    <row r="384" spans="1:1" customFormat="false">
      <c r="A384" s="3" t="s">
        <v>83</v>
      </c>
    </row>
    <row r="385" spans="1:2" customFormat="false">
      <c r="A385" s="3" t="s">
        <v>189</v>
      </c>
      <c r="B385" s="6"/>
    </row>
    <row r="386" spans="1:2" customFormat="false">
      <c r="A386" s="3" t="s">
        <v>190</v>
      </c>
      <c r="B386" s="6"/>
    </row>
    <row r="387" spans="1:2" customFormat="false">
      <c r="A387" s="3" t="s">
        <v>85</v>
      </c>
      <c r="B387" s="7" t="s">
        <v>86</v>
      </c>
    </row>
    <row r="388" spans="1:4" customFormat="false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2" customFormat="false">
      <c r="A389" s="3">
        <v>1</v>
      </c>
      <c r="B389" s="6">
        <v>0.0</v>
      </c>
    </row>
    <row r="390" spans="1:2" customFormat="false">
      <c r="A390" s="3">
        <v>2</v>
      </c>
      <c r="B390" s="6">
        <v>0.0</v>
      </c>
    </row>
    <row r="391" spans="1:2" customFormat="false">
      <c r="A391" s="3">
        <v>3</v>
      </c>
      <c r="B391" s="6">
        <v>0.0</v>
      </c>
    </row>
    <row r="392" spans="1:2" customFormat="false">
      <c r="A392" s="3">
        <v>4</v>
      </c>
      <c r="B392" s="6">
        <v>0.0</v>
      </c>
    </row>
    <row r="393" spans="1:2" customFormat="false">
      <c r="A393" s="3">
        <v>5</v>
      </c>
      <c r="B393" s="6">
        <v>0.0</v>
      </c>
    </row>
    <row r="394" spans="1:2" customFormat="false">
      <c r="A394" s="3">
        <v>6</v>
      </c>
      <c r="B394" s="6">
        <v>0.0</v>
      </c>
    </row>
    <row r="395" spans="1:2" customFormat="false">
      <c r="A395" s="3">
        <v>7</v>
      </c>
      <c r="B395" s="6">
        <v>3.79</v>
      </c>
    </row>
    <row r="396" spans="1:2" customFormat="false">
      <c r="A396" s="3">
        <v>8</v>
      </c>
      <c r="B396" s="6">
        <v>18.9</v>
      </c>
    </row>
    <row r="397" spans="1:2" customFormat="false">
      <c r="A397" s="3">
        <v>9</v>
      </c>
      <c r="B397" s="6">
        <v>33.97</v>
      </c>
    </row>
    <row r="398" spans="1:2" customFormat="false">
      <c r="A398" s="3">
        <v>10</v>
      </c>
      <c r="B398" s="6">
        <v>47.33</v>
      </c>
    </row>
    <row r="399" spans="1:2" customFormat="false">
      <c r="A399" s="3">
        <v>11</v>
      </c>
      <c r="B399" s="6">
        <v>56.67</v>
      </c>
    </row>
    <row r="400" spans="1:2" customFormat="false">
      <c r="A400" s="3">
        <v>12</v>
      </c>
      <c r="B400" s="6">
        <v>61.22</v>
      </c>
    </row>
    <row r="401" spans="1:2" customFormat="false">
      <c r="A401" s="3">
        <v>13</v>
      </c>
      <c r="B401" s="6">
        <v>61.51</v>
      </c>
    </row>
    <row r="402" spans="1:2" customFormat="false">
      <c r="A402" s="3">
        <v>14</v>
      </c>
      <c r="B402" s="6">
        <v>56.6</v>
      </c>
    </row>
    <row r="403" spans="1:2" customFormat="false">
      <c r="A403" s="3">
        <v>15</v>
      </c>
      <c r="B403" s="6">
        <v>46.63</v>
      </c>
    </row>
    <row r="404" spans="1:2" customFormat="false">
      <c r="A404" s="3">
        <v>16</v>
      </c>
      <c r="B404" s="6">
        <v>32.89</v>
      </c>
    </row>
    <row r="405" spans="1:2" customFormat="false">
      <c r="A405" s="3">
        <v>17</v>
      </c>
      <c r="B405" s="6">
        <v>16.8</v>
      </c>
    </row>
    <row r="406" spans="1:2" customFormat="false">
      <c r="A406" s="3">
        <v>18</v>
      </c>
      <c r="B406" s="6">
        <v>3.2</v>
      </c>
    </row>
    <row r="407" spans="1:2" customFormat="false">
      <c r="A407" s="3">
        <v>19</v>
      </c>
      <c r="B407" s="6">
        <v>0.0</v>
      </c>
    </row>
    <row r="408" spans="1:2" customFormat="false">
      <c r="A408" s="3">
        <v>20</v>
      </c>
      <c r="B408" s="6">
        <v>0.0</v>
      </c>
    </row>
    <row r="409" spans="1:2" customFormat="false">
      <c r="A409" s="3">
        <v>21</v>
      </c>
      <c r="B409" s="6">
        <v>0.0</v>
      </c>
    </row>
    <row r="410" spans="1:2" customFormat="false">
      <c r="A410" s="3">
        <v>22</v>
      </c>
      <c r="B410" s="6">
        <v>0.0</v>
      </c>
    </row>
    <row r="411" spans="1:2" customFormat="false">
      <c r="A411" s="3">
        <v>23</v>
      </c>
      <c r="B411" s="6">
        <v>0.0</v>
      </c>
    </row>
    <row r="412" spans="1:2" customFormat="false">
      <c r="A412" s="3">
        <v>24</v>
      </c>
      <c r="B412" s="6">
        <v>0.0</v>
      </c>
    </row>
    <row r="413" spans="1:4" customFormat="false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1" customFormat="false">
      <c r="A421" s="3" t="s">
        <v>97</v>
      </c>
    </row>
    <row r="422" spans="1:1" customFormat="false">
      <c r="A422" s="3" t="s">
        <v>98</v>
      </c>
    </row>
    <row r="423" spans="1:1" customFormat="false">
      <c r="A423" s="3" t="s">
        <v>82</v>
      </c>
    </row>
    <row r="424" spans="1:1" customFormat="false">
      <c r="A424" s="3" t="s">
        <v>83</v>
      </c>
    </row>
    <row r="425" spans="1:2" customFormat="false">
      <c r="A425" s="3" t="s">
        <v>189</v>
      </c>
      <c r="B425" s="6"/>
    </row>
    <row r="426" spans="1:2" customFormat="false">
      <c r="A426" s="3" t="s">
        <v>190</v>
      </c>
      <c r="B426" s="6"/>
    </row>
    <row r="427" spans="1:2" customFormat="false">
      <c r="A427" s="3" t="s">
        <v>85</v>
      </c>
      <c r="B427" s="7" t="s">
        <v>86</v>
      </c>
    </row>
    <row r="428" spans="1:4" customFormat="false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2" customFormat="false">
      <c r="A429" s="3">
        <v>1</v>
      </c>
      <c r="B429" s="6">
        <v>0.0</v>
      </c>
    </row>
    <row r="430" spans="1:2" customFormat="false">
      <c r="A430" s="3">
        <v>2</v>
      </c>
      <c r="B430" s="6">
        <v>0.0</v>
      </c>
    </row>
    <row r="431" spans="1:2" customFormat="false">
      <c r="A431" s="3">
        <v>3</v>
      </c>
      <c r="B431" s="6">
        <v>0.0</v>
      </c>
    </row>
    <row r="432" spans="1:2" customFormat="false">
      <c r="A432" s="3">
        <v>4</v>
      </c>
      <c r="B432" s="6">
        <v>0.0</v>
      </c>
    </row>
    <row r="433" spans="1:2" customFormat="false">
      <c r="A433" s="3">
        <v>5</v>
      </c>
      <c r="B433" s="6">
        <v>1.91</v>
      </c>
    </row>
    <row r="434" spans="1:2" customFormat="false">
      <c r="A434" s="3">
        <v>6</v>
      </c>
      <c r="B434" s="6">
        <v>33.71</v>
      </c>
    </row>
    <row r="435" spans="1:2" customFormat="false">
      <c r="A435" s="3">
        <v>7</v>
      </c>
      <c r="B435" s="6">
        <v>88.52</v>
      </c>
    </row>
    <row r="436" spans="1:2" customFormat="false">
      <c r="A436" s="3">
        <v>8</v>
      </c>
      <c r="B436" s="6">
        <v>136.75</v>
      </c>
    </row>
    <row r="437" spans="1:2" customFormat="false">
      <c r="A437" s="3">
        <v>9</v>
      </c>
      <c r="B437" s="6">
        <v>258.47</v>
      </c>
    </row>
    <row r="438" spans="1:2" customFormat="false">
      <c r="A438" s="3">
        <v>10</v>
      </c>
      <c r="B438" s="6">
        <v>381.77</v>
      </c>
    </row>
    <row r="439" spans="1:2" customFormat="false">
      <c r="A439" s="3">
        <v>11</v>
      </c>
      <c r="B439" s="6">
        <v>457.92</v>
      </c>
    </row>
    <row r="440" spans="1:2" customFormat="false">
      <c r="A440" s="3">
        <v>12</v>
      </c>
      <c r="B440" s="6">
        <v>478.03</v>
      </c>
    </row>
    <row r="441" spans="1:2" customFormat="false">
      <c r="A441" s="3">
        <v>13</v>
      </c>
      <c r="B441" s="6">
        <v>469.31</v>
      </c>
    </row>
    <row r="442" spans="1:2" customFormat="false">
      <c r="A442" s="3">
        <v>14</v>
      </c>
      <c r="B442" s="6">
        <v>408.14</v>
      </c>
    </row>
    <row r="443" spans="1:2" customFormat="false">
      <c r="A443" s="3">
        <v>15</v>
      </c>
      <c r="B443" s="6">
        <v>311.65</v>
      </c>
    </row>
    <row r="444" spans="1:2" customFormat="false">
      <c r="A444" s="3">
        <v>16</v>
      </c>
      <c r="B444" s="6">
        <v>182.85</v>
      </c>
    </row>
    <row r="445" spans="1:2" customFormat="false">
      <c r="A445" s="3">
        <v>17</v>
      </c>
      <c r="B445" s="6">
        <v>83.57</v>
      </c>
    </row>
    <row r="446" spans="1:2" customFormat="false">
      <c r="A446" s="3">
        <v>18</v>
      </c>
      <c r="B446" s="6">
        <v>53.67</v>
      </c>
    </row>
    <row r="447" spans="1:2" customFormat="false">
      <c r="A447" s="3">
        <v>19</v>
      </c>
      <c r="B447" s="6">
        <v>16.37</v>
      </c>
    </row>
    <row r="448" spans="1:2" customFormat="false">
      <c r="A448" s="3">
        <v>20</v>
      </c>
      <c r="B448" s="6">
        <v>0.81</v>
      </c>
    </row>
    <row r="449" spans="1:2" customFormat="false">
      <c r="A449" s="3">
        <v>21</v>
      </c>
      <c r="B449" s="6">
        <v>0.0</v>
      </c>
    </row>
    <row r="450" spans="1:2" customFormat="false">
      <c r="A450" s="3">
        <v>22</v>
      </c>
      <c r="B450" s="6">
        <v>0.0</v>
      </c>
    </row>
    <row r="451" spans="1:2" customFormat="false">
      <c r="A451" s="3">
        <v>23</v>
      </c>
      <c r="B451" s="6">
        <v>0.0</v>
      </c>
    </row>
    <row r="452" spans="1:2" customFormat="false">
      <c r="A452" s="3">
        <v>24</v>
      </c>
      <c r="B452" s="6">
        <v>0.0</v>
      </c>
    </row>
    <row r="453" spans="1:4" customFormat="false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1" customFormat="false">
      <c r="A461" s="3" t="s">
        <v>97</v>
      </c>
    </row>
    <row r="462" spans="1:1" customFormat="false">
      <c r="A462" s="3" t="s">
        <v>98</v>
      </c>
    </row>
    <row r="463" spans="1:1" customFormat="false">
      <c r="A463" s="3" t="s">
        <v>88</v>
      </c>
    </row>
    <row r="464" spans="1:1" customFormat="false">
      <c r="A464" s="3" t="s">
        <v>83</v>
      </c>
    </row>
    <row r="465" spans="1:2" customFormat="false">
      <c r="A465" s="3" t="s">
        <v>189</v>
      </c>
      <c r="B465" s="6"/>
    </row>
    <row r="466" spans="1:2" customFormat="false">
      <c r="A466" s="3" t="s">
        <v>190</v>
      </c>
      <c r="B466" s="6"/>
    </row>
    <row r="467" spans="1:2" customFormat="false">
      <c r="A467" s="3" t="s">
        <v>85</v>
      </c>
      <c r="B467" s="7" t="s">
        <v>86</v>
      </c>
    </row>
    <row r="468" spans="1:4" customFormat="false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2" customFormat="false">
      <c r="A469" s="3">
        <v>1</v>
      </c>
      <c r="B469" s="6">
        <v>0.0</v>
      </c>
    </row>
    <row r="470" spans="1:2" customFormat="false">
      <c r="A470" s="3">
        <v>2</v>
      </c>
      <c r="B470" s="6">
        <v>0.0</v>
      </c>
    </row>
    <row r="471" spans="1:2" customFormat="false">
      <c r="A471" s="3">
        <v>3</v>
      </c>
      <c r="B471" s="6">
        <v>0.0</v>
      </c>
    </row>
    <row r="472" spans="1:2" customFormat="false">
      <c r="A472" s="3">
        <v>4</v>
      </c>
      <c r="B472" s="6">
        <v>0.0</v>
      </c>
    </row>
    <row r="473" spans="1:2" customFormat="false">
      <c r="A473" s="3">
        <v>5</v>
      </c>
      <c r="B473" s="6">
        <v>1.91</v>
      </c>
    </row>
    <row r="474" spans="1:2" customFormat="false">
      <c r="A474" s="3">
        <v>6</v>
      </c>
      <c r="B474" s="6">
        <v>33.71</v>
      </c>
    </row>
    <row r="475" spans="1:2" customFormat="false">
      <c r="A475" s="3">
        <v>7</v>
      </c>
      <c r="B475" s="6">
        <v>88.52</v>
      </c>
    </row>
    <row r="476" spans="1:2" customFormat="false">
      <c r="A476" s="3">
        <v>8</v>
      </c>
      <c r="B476" s="6">
        <v>128.09</v>
      </c>
    </row>
    <row r="477" spans="1:2" customFormat="false">
      <c r="A477" s="3">
        <v>9</v>
      </c>
      <c r="B477" s="6">
        <v>146.04</v>
      </c>
    </row>
    <row r="478" spans="1:2" customFormat="false">
      <c r="A478" s="3">
        <v>10</v>
      </c>
      <c r="B478" s="6">
        <v>152.31</v>
      </c>
    </row>
    <row r="479" spans="1:2" customFormat="false">
      <c r="A479" s="3">
        <v>11</v>
      </c>
      <c r="B479" s="6">
        <v>149.91</v>
      </c>
    </row>
    <row r="480" spans="1:2" customFormat="false">
      <c r="A480" s="3">
        <v>12</v>
      </c>
      <c r="B480" s="6">
        <v>142.99</v>
      </c>
    </row>
    <row r="481" spans="1:2" customFormat="false">
      <c r="A481" s="3">
        <v>13</v>
      </c>
      <c r="B481" s="6">
        <v>249.39</v>
      </c>
    </row>
    <row r="482" spans="1:2" customFormat="false">
      <c r="A482" s="3">
        <v>14</v>
      </c>
      <c r="B482" s="6">
        <v>451.18</v>
      </c>
    </row>
    <row r="483" spans="1:2" customFormat="false">
      <c r="A483" s="3">
        <v>15</v>
      </c>
      <c r="B483" s="6">
        <v>613.55</v>
      </c>
    </row>
    <row r="484" spans="1:2" customFormat="false">
      <c r="A484" s="3">
        <v>16</v>
      </c>
      <c r="B484" s="6">
        <v>671.45</v>
      </c>
    </row>
    <row r="485" spans="1:2" customFormat="false">
      <c r="A485" s="3">
        <v>17</v>
      </c>
      <c r="B485" s="6">
        <v>522.28</v>
      </c>
    </row>
    <row r="486" spans="1:2" customFormat="false">
      <c r="A486" s="3">
        <v>18</v>
      </c>
      <c r="B486" s="6">
        <v>172.79</v>
      </c>
    </row>
    <row r="487" spans="1:2" customFormat="false">
      <c r="A487" s="3">
        <v>19</v>
      </c>
      <c r="B487" s="6">
        <v>30.14</v>
      </c>
    </row>
    <row r="488" spans="1:2" customFormat="false">
      <c r="A488" s="3">
        <v>20</v>
      </c>
      <c r="B488" s="6">
        <v>1.21</v>
      </c>
    </row>
    <row r="489" spans="1:2" customFormat="false">
      <c r="A489" s="3">
        <v>21</v>
      </c>
      <c r="B489" s="6">
        <v>0.0</v>
      </c>
    </row>
    <row r="490" spans="1:2" customFormat="false">
      <c r="A490" s="3">
        <v>22</v>
      </c>
      <c r="B490" s="6">
        <v>0.0</v>
      </c>
    </row>
    <row r="491" spans="1:2" customFormat="false">
      <c r="A491" s="3">
        <v>23</v>
      </c>
      <c r="B491" s="6">
        <v>0.0</v>
      </c>
    </row>
    <row r="492" spans="1:2" customFormat="false">
      <c r="A492" s="3">
        <v>24</v>
      </c>
      <c r="B492" s="6">
        <v>0.0</v>
      </c>
    </row>
    <row r="493" spans="1:4" customFormat="false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1" customFormat="false">
      <c r="A501" s="3" t="s">
        <v>127</v>
      </c>
    </row>
    <row r="502" spans="1:1" customFormat="false">
      <c r="A502" s="3" t="s">
        <v>128</v>
      </c>
    </row>
    <row r="503" spans="1:1" customFormat="false">
      <c r="A503" s="3" t="s">
        <v>83</v>
      </c>
    </row>
    <row r="504" spans="1:2" customFormat="false">
      <c r="A504" s="3" t="s">
        <v>189</v>
      </c>
      <c r="B504" s="6"/>
    </row>
    <row r="505" spans="1:2" customFormat="false">
      <c r="A505" s="3" t="s">
        <v>190</v>
      </c>
      <c r="B505" s="6"/>
    </row>
    <row r="506" spans="1:2" customFormat="false">
      <c r="A506" s="3" t="s">
        <v>85</v>
      </c>
      <c r="B506" s="3" t="s">
        <v>129</v>
      </c>
    </row>
    <row r="507" spans="1:4" customFormat="false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2" customFormat="false">
      <c r="A508" s="3">
        <v>1</v>
      </c>
      <c r="B508" s="6">
        <v>-10.5</v>
      </c>
    </row>
    <row r="509" spans="1:2" customFormat="false">
      <c r="A509" s="3">
        <v>2</v>
      </c>
      <c r="B509" s="6">
        <v>-12.1</v>
      </c>
    </row>
    <row r="510" spans="1:2" customFormat="false">
      <c r="A510" s="3">
        <v>3</v>
      </c>
      <c r="B510" s="6">
        <v>-13.5</v>
      </c>
    </row>
    <row r="511" spans="1:2" customFormat="false">
      <c r="A511" s="3">
        <v>4</v>
      </c>
      <c r="B511" s="6">
        <v>-14.7</v>
      </c>
    </row>
    <row r="512" spans="1:2" customFormat="false">
      <c r="A512" s="3">
        <v>5</v>
      </c>
      <c r="B512" s="6">
        <v>-15.6</v>
      </c>
    </row>
    <row r="513" spans="1:2" customFormat="false">
      <c r="A513" s="3">
        <v>6</v>
      </c>
      <c r="B513" s="6">
        <v>-16.4</v>
      </c>
    </row>
    <row r="514" spans="1:2" customFormat="false">
      <c r="A514" s="3">
        <v>7</v>
      </c>
      <c r="B514" s="6">
        <v>-17.2</v>
      </c>
    </row>
    <row r="515" spans="1:2" customFormat="false">
      <c r="A515" s="3">
        <v>8</v>
      </c>
      <c r="B515" s="6">
        <v>-17.5</v>
      </c>
    </row>
    <row r="516" spans="1:2" customFormat="false">
      <c r="A516" s="3">
        <v>9</v>
      </c>
      <c r="B516" s="6">
        <v>-14.6</v>
      </c>
    </row>
    <row r="517" spans="1:2" customFormat="false">
      <c r="A517" s="3">
        <v>10</v>
      </c>
      <c r="B517" s="6">
        <v>-8.3</v>
      </c>
    </row>
    <row r="518" spans="1:2" customFormat="false">
      <c r="A518" s="3">
        <v>11</v>
      </c>
      <c r="B518" s="6">
        <v>1.2</v>
      </c>
    </row>
    <row r="519" spans="1:2" customFormat="false">
      <c r="A519" s="3">
        <v>12</v>
      </c>
      <c r="B519" s="6">
        <v>12.3</v>
      </c>
    </row>
    <row r="520" spans="1:2" customFormat="false">
      <c r="A520" s="3">
        <v>13</v>
      </c>
      <c r="B520" s="6">
        <v>21.3</v>
      </c>
    </row>
    <row r="521" spans="1:2" customFormat="false">
      <c r="A521" s="3">
        <v>14</v>
      </c>
      <c r="B521" s="6">
        <v>28.5</v>
      </c>
    </row>
    <row r="522" spans="1:2" customFormat="false">
      <c r="A522" s="3">
        <v>15</v>
      </c>
      <c r="B522" s="6">
        <v>32.7</v>
      </c>
    </row>
    <row r="523" spans="1:2" customFormat="false">
      <c r="A523" s="3">
        <v>16</v>
      </c>
      <c r="B523" s="6">
        <v>33.2</v>
      </c>
    </row>
    <row r="524" spans="1:2" customFormat="false">
      <c r="A524" s="3">
        <v>17</v>
      </c>
      <c r="B524" s="6">
        <v>28.7</v>
      </c>
    </row>
    <row r="525" spans="1:2" customFormat="false">
      <c r="A525" s="3">
        <v>18</v>
      </c>
      <c r="B525" s="6">
        <v>21.9</v>
      </c>
    </row>
    <row r="526" spans="1:2" customFormat="false">
      <c r="A526" s="3">
        <v>19</v>
      </c>
      <c r="B526" s="6">
        <v>16.2</v>
      </c>
    </row>
    <row r="527" spans="1:2" customFormat="false">
      <c r="A527" s="3">
        <v>20</v>
      </c>
      <c r="B527" s="6">
        <v>11.4</v>
      </c>
    </row>
    <row r="528" spans="1:2" customFormat="false">
      <c r="A528" s="3">
        <v>21</v>
      </c>
      <c r="B528" s="6">
        <v>7.0</v>
      </c>
    </row>
    <row r="529" spans="1:2" customFormat="false">
      <c r="A529" s="3">
        <v>22</v>
      </c>
      <c r="B529" s="6">
        <v>3.6</v>
      </c>
    </row>
    <row r="530" spans="1:2" customFormat="false">
      <c r="A530" s="3">
        <v>23</v>
      </c>
      <c r="B530" s="6">
        <v>0.6</v>
      </c>
    </row>
    <row r="531" spans="1:2" customFormat="false">
      <c r="A531" s="3">
        <v>24</v>
      </c>
      <c r="B531" s="6">
        <v>-1.9</v>
      </c>
    </row>
    <row r="532" spans="1:4" customFormat="false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1" customFormat="false">
      <c r="A541" s="3" t="s">
        <v>127</v>
      </c>
    </row>
    <row r="542" spans="1:1" customFormat="false">
      <c r="A542" s="3" t="s">
        <v>130</v>
      </c>
    </row>
    <row r="543" spans="1:1" customFormat="false">
      <c r="A543" s="3" t="s">
        <v>83</v>
      </c>
    </row>
    <row r="544" spans="1:2" customFormat="false">
      <c r="A544" s="3" t="s">
        <v>189</v>
      </c>
      <c r="B544" s="6"/>
    </row>
    <row r="545" spans="1:2" customFormat="false">
      <c r="A545" s="3" t="s">
        <v>190</v>
      </c>
      <c r="B545" s="6"/>
    </row>
    <row r="546" spans="1:2" customFormat="false">
      <c r="A546" s="3" t="s">
        <v>85</v>
      </c>
      <c r="B546" s="3" t="s">
        <v>129</v>
      </c>
    </row>
    <row r="547" spans="1:4" customFormat="false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2" customFormat="false">
      <c r="A548" s="3">
        <v>1</v>
      </c>
      <c r="B548" s="6">
        <v>0.7</v>
      </c>
    </row>
    <row r="549" spans="1:2" customFormat="false">
      <c r="A549" s="3">
        <v>2</v>
      </c>
      <c r="B549" s="6">
        <v>0.1</v>
      </c>
    </row>
    <row r="550" spans="1:2" customFormat="false">
      <c r="A550" s="3">
        <v>3</v>
      </c>
      <c r="B550" s="6">
        <v>-0.5</v>
      </c>
    </row>
    <row r="551" spans="1:2" customFormat="false">
      <c r="A551" s="3">
        <v>4</v>
      </c>
      <c r="B551" s="6">
        <v>-0.9</v>
      </c>
    </row>
    <row r="552" spans="1:2" customFormat="false">
      <c r="A552" s="3">
        <v>5</v>
      </c>
      <c r="B552" s="6">
        <v>-1.4</v>
      </c>
    </row>
    <row r="553" spans="1:2" customFormat="false">
      <c r="A553" s="3">
        <v>6</v>
      </c>
      <c r="B553" s="6">
        <v>-1.9</v>
      </c>
    </row>
    <row r="554" spans="1:2" customFormat="false">
      <c r="A554" s="3">
        <v>7</v>
      </c>
      <c r="B554" s="6">
        <v>-2.4</v>
      </c>
    </row>
    <row r="555" spans="1:2" customFormat="false">
      <c r="A555" s="3">
        <v>8</v>
      </c>
      <c r="B555" s="6">
        <v>-2.6</v>
      </c>
    </row>
    <row r="556" spans="1:2" customFormat="false">
      <c r="A556" s="3">
        <v>9</v>
      </c>
      <c r="B556" s="6">
        <v>-1.6</v>
      </c>
    </row>
    <row r="557" spans="1:2" customFormat="false">
      <c r="A557" s="3">
        <v>10</v>
      </c>
      <c r="B557" s="6">
        <v>0.1</v>
      </c>
    </row>
    <row r="558" spans="1:2" customFormat="false">
      <c r="A558" s="3">
        <v>11</v>
      </c>
      <c r="B558" s="6">
        <v>2.9</v>
      </c>
    </row>
    <row r="559" spans="1:2" customFormat="false">
      <c r="A559" s="3">
        <v>12</v>
      </c>
      <c r="B559" s="6">
        <v>5.5</v>
      </c>
    </row>
    <row r="560" spans="1:2" customFormat="false">
      <c r="A560" s="3">
        <v>13</v>
      </c>
      <c r="B560" s="6">
        <v>7.5</v>
      </c>
    </row>
    <row r="561" spans="1:2" customFormat="false">
      <c r="A561" s="3">
        <v>14</v>
      </c>
      <c r="B561" s="6">
        <v>9.2</v>
      </c>
    </row>
    <row r="562" spans="1:2" customFormat="false">
      <c r="A562" s="3">
        <v>15</v>
      </c>
      <c r="B562" s="6">
        <v>10.1</v>
      </c>
    </row>
    <row r="563" spans="1:2" customFormat="false">
      <c r="A563" s="3">
        <v>16</v>
      </c>
      <c r="B563" s="6">
        <v>9.9</v>
      </c>
    </row>
    <row r="564" spans="1:2" customFormat="false">
      <c r="A564" s="3">
        <v>17</v>
      </c>
      <c r="B564" s="6">
        <v>8.5</v>
      </c>
    </row>
    <row r="565" spans="1:2" customFormat="false">
      <c r="A565" s="3">
        <v>18</v>
      </c>
      <c r="B565" s="6">
        <v>7.0</v>
      </c>
    </row>
    <row r="566" spans="1:2" customFormat="false">
      <c r="A566" s="3">
        <v>19</v>
      </c>
      <c r="B566" s="6">
        <v>5.9</v>
      </c>
    </row>
    <row r="567" spans="1:2" customFormat="false">
      <c r="A567" s="3">
        <v>20</v>
      </c>
      <c r="B567" s="6">
        <v>5.2</v>
      </c>
    </row>
    <row r="568" spans="1:2" customFormat="false">
      <c r="A568" s="3">
        <v>21</v>
      </c>
      <c r="B568" s="6">
        <v>4.5</v>
      </c>
    </row>
    <row r="569" spans="1:2" customFormat="false">
      <c r="A569" s="3">
        <v>22</v>
      </c>
      <c r="B569" s="6">
        <v>3.9</v>
      </c>
    </row>
    <row r="570" spans="1:2" customFormat="false">
      <c r="A570" s="3">
        <v>23</v>
      </c>
      <c r="B570" s="6">
        <v>3.4</v>
      </c>
    </row>
    <row r="571" spans="1:2" customFormat="false">
      <c r="A571" s="3">
        <v>24</v>
      </c>
      <c r="B571" s="6">
        <v>2.9</v>
      </c>
    </row>
    <row r="572" spans="1:4" customFormat="false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1" customFormat="false">
      <c r="A581" s="3" t="s">
        <v>127</v>
      </c>
    </row>
    <row r="582" spans="1:1" customFormat="false">
      <c r="A582" s="3" t="s">
        <v>216</v>
      </c>
    </row>
    <row r="583" spans="1:1" customFormat="false">
      <c r="A583" s="3" t="s">
        <v>83</v>
      </c>
    </row>
    <row r="584" spans="1:2" customFormat="false">
      <c r="A584" s="3" t="s">
        <v>189</v>
      </c>
      <c r="B584" s="6"/>
    </row>
    <row r="585" spans="1:2" customFormat="false">
      <c r="A585" s="3" t="s">
        <v>190</v>
      </c>
      <c r="B585" s="6"/>
    </row>
    <row r="586" spans="1:2" customFormat="false">
      <c r="A586" s="3" t="s">
        <v>85</v>
      </c>
      <c r="B586" s="3" t="s">
        <v>129</v>
      </c>
    </row>
    <row r="587" spans="1:4" customFormat="false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2" customFormat="false">
      <c r="A588" s="3">
        <v>1</v>
      </c>
      <c r="B588" s="6">
        <v>22.8</v>
      </c>
    </row>
    <row r="589" spans="1:2" customFormat="false">
      <c r="A589" s="3">
        <v>2</v>
      </c>
      <c r="B589" s="6">
        <v>21.3</v>
      </c>
    </row>
    <row r="590" spans="1:2" customFormat="false">
      <c r="A590" s="3">
        <v>3</v>
      </c>
      <c r="B590" s="6">
        <v>20.4</v>
      </c>
    </row>
    <row r="591" spans="1:2" customFormat="false">
      <c r="A591" s="3">
        <v>4</v>
      </c>
      <c r="B591" s="6">
        <v>19.5</v>
      </c>
    </row>
    <row r="592" spans="1:2" customFormat="false">
      <c r="A592" s="3">
        <v>5</v>
      </c>
      <c r="B592" s="6">
        <v>19.0</v>
      </c>
    </row>
    <row r="593" spans="1:2" customFormat="false">
      <c r="A593" s="3">
        <v>6</v>
      </c>
      <c r="B593" s="6">
        <v>19.3</v>
      </c>
    </row>
    <row r="594" spans="1:2" customFormat="false">
      <c r="A594" s="3">
        <v>7</v>
      </c>
      <c r="B594" s="6">
        <v>21.3</v>
      </c>
    </row>
    <row r="595" spans="1:2" customFormat="false">
      <c r="A595" s="3">
        <v>8</v>
      </c>
      <c r="B595" s="6">
        <v>23.9</v>
      </c>
    </row>
    <row r="596" spans="1:2" customFormat="false">
      <c r="A596" s="3">
        <v>9</v>
      </c>
      <c r="B596" s="6">
        <v>27.2</v>
      </c>
    </row>
    <row r="597" spans="1:2" customFormat="false">
      <c r="A597" s="3">
        <v>10</v>
      </c>
      <c r="B597" s="6">
        <v>31.4</v>
      </c>
    </row>
    <row r="598" spans="1:2" customFormat="false">
      <c r="A598" s="3">
        <v>11</v>
      </c>
      <c r="B598" s="6">
        <v>35.9</v>
      </c>
    </row>
    <row r="599" spans="1:2" customFormat="false">
      <c r="A599" s="3">
        <v>12</v>
      </c>
      <c r="B599" s="6">
        <v>40.6</v>
      </c>
    </row>
    <row r="600" spans="1:2" customFormat="false">
      <c r="A600" s="3">
        <v>13</v>
      </c>
      <c r="B600" s="6">
        <v>44.9</v>
      </c>
    </row>
    <row r="601" spans="1:2" customFormat="false">
      <c r="A601" s="3">
        <v>14</v>
      </c>
      <c r="B601" s="6">
        <v>47.8</v>
      </c>
    </row>
    <row r="602" spans="1:2" customFormat="false">
      <c r="A602" s="3">
        <v>15</v>
      </c>
      <c r="B602" s="6">
        <v>49.5</v>
      </c>
    </row>
    <row r="603" spans="1:2" customFormat="false">
      <c r="A603" s="3">
        <v>16</v>
      </c>
      <c r="B603" s="6">
        <v>49.7</v>
      </c>
    </row>
    <row r="604" spans="1:2" customFormat="false">
      <c r="A604" s="3">
        <v>17</v>
      </c>
      <c r="B604" s="6">
        <v>48.8</v>
      </c>
    </row>
    <row r="605" spans="1:2" customFormat="false">
      <c r="A605" s="3">
        <v>18</v>
      </c>
      <c r="B605" s="6">
        <v>47.4</v>
      </c>
    </row>
    <row r="606" spans="1:2" customFormat="false">
      <c r="A606" s="3">
        <v>19</v>
      </c>
      <c r="B606" s="6">
        <v>35.7</v>
      </c>
    </row>
    <row r="607" spans="1:2" customFormat="false">
      <c r="A607" s="3">
        <v>20</v>
      </c>
      <c r="B607" s="6">
        <v>31.8</v>
      </c>
    </row>
    <row r="608" spans="1:2" customFormat="false">
      <c r="A608" s="3">
        <v>21</v>
      </c>
      <c r="B608" s="6">
        <v>29.3</v>
      </c>
    </row>
    <row r="609" spans="1:2" customFormat="false">
      <c r="A609" s="3">
        <v>22</v>
      </c>
      <c r="B609" s="6">
        <v>27.2</v>
      </c>
    </row>
    <row r="610" spans="1:2" customFormat="false">
      <c r="A610" s="3">
        <v>23</v>
      </c>
      <c r="B610" s="6">
        <v>25.8</v>
      </c>
    </row>
    <row r="611" spans="1:2" customFormat="false">
      <c r="A611" s="3">
        <v>24</v>
      </c>
      <c r="B611" s="6">
        <v>24.5</v>
      </c>
    </row>
    <row r="612" spans="1:4" customFormat="false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1" customFormat="false">
      <c r="A621" s="3" t="s">
        <v>127</v>
      </c>
    </row>
    <row r="622" spans="1:1" customFormat="false">
      <c r="A622" s="3" t="s">
        <v>217</v>
      </c>
    </row>
    <row r="623" spans="1:1" customFormat="false">
      <c r="A623" s="3" t="s">
        <v>83</v>
      </c>
    </row>
    <row r="624" spans="1:2" customFormat="false">
      <c r="A624" s="3" t="s">
        <v>189</v>
      </c>
      <c r="B624" s="6"/>
    </row>
    <row r="625" spans="1:2" customFormat="false">
      <c r="A625" s="3" t="s">
        <v>190</v>
      </c>
      <c r="B625" s="6"/>
    </row>
    <row r="626" spans="1:2" customFormat="false">
      <c r="A626" s="3" t="s">
        <v>85</v>
      </c>
      <c r="B626" s="3" t="s">
        <v>129</v>
      </c>
    </row>
    <row r="627" spans="1:4" customFormat="false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2" customFormat="false">
      <c r="A628" s="3">
        <v>1</v>
      </c>
      <c r="B628" s="6">
        <v>24.7</v>
      </c>
    </row>
    <row r="629" spans="1:2" customFormat="false">
      <c r="A629" s="3">
        <v>2</v>
      </c>
      <c r="B629" s="6">
        <v>23.8</v>
      </c>
    </row>
    <row r="630" spans="1:2" customFormat="false">
      <c r="A630" s="3">
        <v>3</v>
      </c>
      <c r="B630" s="6">
        <v>23.2</v>
      </c>
    </row>
    <row r="631" spans="1:2" customFormat="false">
      <c r="A631" s="3">
        <v>4</v>
      </c>
      <c r="B631" s="6">
        <v>22.5</v>
      </c>
    </row>
    <row r="632" spans="1:2" customFormat="false">
      <c r="A632" s="3">
        <v>5</v>
      </c>
      <c r="B632" s="6">
        <v>22.1</v>
      </c>
    </row>
    <row r="633" spans="1:2" customFormat="false">
      <c r="A633" s="3">
        <v>6</v>
      </c>
      <c r="B633" s="6">
        <v>22.2</v>
      </c>
    </row>
    <row r="634" spans="1:2" customFormat="false">
      <c r="A634" s="3">
        <v>7</v>
      </c>
      <c r="B634" s="6">
        <v>23.5</v>
      </c>
    </row>
    <row r="635" spans="1:2" customFormat="false">
      <c r="A635" s="3">
        <v>8</v>
      </c>
      <c r="B635" s="6">
        <v>27.0</v>
      </c>
    </row>
    <row r="636" spans="1:2" customFormat="false">
      <c r="A636" s="3">
        <v>9</v>
      </c>
      <c r="B636" s="6">
        <v>28.9</v>
      </c>
    </row>
    <row r="637" spans="1:2" customFormat="false">
      <c r="A637" s="3">
        <v>10</v>
      </c>
      <c r="B637" s="6">
        <v>30.2</v>
      </c>
    </row>
    <row r="638" spans="1:2" customFormat="false">
      <c r="A638" s="3">
        <v>11</v>
      </c>
      <c r="B638" s="6">
        <v>31.4</v>
      </c>
    </row>
    <row r="639" spans="1:2" customFormat="false">
      <c r="A639" s="3">
        <v>12</v>
      </c>
      <c r="B639" s="6">
        <v>32.6</v>
      </c>
    </row>
    <row r="640" spans="1:2" customFormat="false">
      <c r="A640" s="3">
        <v>13</v>
      </c>
      <c r="B640" s="6">
        <v>33.6</v>
      </c>
    </row>
    <row r="641" spans="1:2" customFormat="false">
      <c r="A641" s="3">
        <v>14</v>
      </c>
      <c r="B641" s="6">
        <v>34.3</v>
      </c>
    </row>
    <row r="642" spans="1:2" customFormat="false">
      <c r="A642" s="3">
        <v>15</v>
      </c>
      <c r="B642" s="6">
        <v>34.7</v>
      </c>
    </row>
    <row r="643" spans="1:2" customFormat="false">
      <c r="A643" s="3">
        <v>16</v>
      </c>
      <c r="B643" s="6">
        <v>34.7</v>
      </c>
    </row>
    <row r="644" spans="1:2" customFormat="false">
      <c r="A644" s="3">
        <v>17</v>
      </c>
      <c r="B644" s="6">
        <v>34.7</v>
      </c>
    </row>
    <row r="645" spans="1:2" customFormat="false">
      <c r="A645" s="3">
        <v>18</v>
      </c>
      <c r="B645" s="6">
        <v>34.4</v>
      </c>
    </row>
    <row r="646" spans="1:2" customFormat="false">
      <c r="A646" s="3">
        <v>19</v>
      </c>
      <c r="B646" s="6">
        <v>30.8</v>
      </c>
    </row>
    <row r="647" spans="1:2" customFormat="false">
      <c r="A647" s="3">
        <v>20</v>
      </c>
      <c r="B647" s="6">
        <v>29.6</v>
      </c>
    </row>
    <row r="648" spans="1:2" customFormat="false">
      <c r="A648" s="3">
        <v>21</v>
      </c>
      <c r="B648" s="6">
        <v>28.7</v>
      </c>
    </row>
    <row r="649" spans="1:2" customFormat="false">
      <c r="A649" s="3">
        <v>22</v>
      </c>
      <c r="B649" s="6">
        <v>27.7</v>
      </c>
    </row>
    <row r="650" spans="1:2" customFormat="false">
      <c r="A650" s="3">
        <v>23</v>
      </c>
      <c r="B650" s="6">
        <v>27.0</v>
      </c>
    </row>
    <row r="651" spans="1:2" customFormat="false">
      <c r="A651" s="3">
        <v>24</v>
      </c>
      <c r="B651" s="6">
        <v>26.2</v>
      </c>
    </row>
    <row r="652" spans="1:4" customFormat="false">
      <c r="A652" s="10" t="s">
        <v>87</v>
      </c>
      <c r="B652" s="10">
        <v>0.0</v>
      </c>
      <c r="C652" s="10" t="s">
        <v>87</v>
      </c>
      <c r="D652" s="10" t="s">
        <v>87</v>
      </c>
    </row>
    <row r="661" spans="1:1" customFormat="false">
      <c r="A661" s="3" t="s">
        <v>218</v>
      </c>
    </row>
    <row r="662" spans="1:1" customFormat="false">
      <c r="A662" s="3" t="s">
        <v>134</v>
      </c>
    </row>
    <row r="663" spans="1:1" customFormat="false">
      <c r="A663" s="3" t="s">
        <v>135</v>
      </c>
    </row>
    <row r="664" spans="1:2" customFormat="false">
      <c r="A664" s="3" t="s">
        <v>189</v>
      </c>
      <c r="B664" s="6"/>
    </row>
    <row r="665" spans="1:2" customFormat="false">
      <c r="A665" s="3" t="s">
        <v>190</v>
      </c>
      <c r="B665" s="6"/>
    </row>
    <row r="666" spans="1:2" customFormat="false">
      <c r="A666" s="3" t="s">
        <v>85</v>
      </c>
      <c r="B666" s="7" t="s">
        <v>136</v>
      </c>
    </row>
    <row r="667" spans="1:4" customFormat="false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2" customFormat="false">
      <c r="A668" s="3">
        <v>1</v>
      </c>
      <c r="B668" s="6">
        <v>3.56</v>
      </c>
    </row>
    <row r="669" spans="1:2" customFormat="false">
      <c r="A669" s="3">
        <v>2</v>
      </c>
      <c r="B669" s="6">
        <v>3.67</v>
      </c>
    </row>
    <row r="670" spans="1:2" customFormat="false">
      <c r="A670" s="3">
        <v>3</v>
      </c>
      <c r="B670" s="6">
        <v>3.72</v>
      </c>
    </row>
    <row r="671" spans="1:2" customFormat="false">
      <c r="A671" s="3">
        <v>4</v>
      </c>
      <c r="B671" s="6">
        <v>3.72</v>
      </c>
    </row>
    <row r="672" spans="1:2" customFormat="false">
      <c r="A672" s="3">
        <v>5</v>
      </c>
      <c r="B672" s="6">
        <v>3.74</v>
      </c>
    </row>
    <row r="673" spans="1:2" customFormat="false">
      <c r="A673" s="3">
        <v>6</v>
      </c>
      <c r="B673" s="6">
        <v>3.73</v>
      </c>
    </row>
    <row r="674" spans="1:2" customFormat="false">
      <c r="A674" s="3">
        <v>7</v>
      </c>
      <c r="B674" s="6">
        <v>3.73</v>
      </c>
    </row>
    <row r="675" spans="1:2" customFormat="false">
      <c r="A675" s="3">
        <v>8</v>
      </c>
      <c r="B675" s="6">
        <v>3.49</v>
      </c>
    </row>
    <row r="676" spans="1:2" customFormat="false">
      <c r="A676" s="3">
        <v>9</v>
      </c>
      <c r="B676" s="6">
        <v>2.15</v>
      </c>
    </row>
    <row r="677" spans="1:2" customFormat="false">
      <c r="A677" s="3">
        <v>10</v>
      </c>
      <c r="B677" s="6">
        <v>0.65</v>
      </c>
    </row>
    <row r="678" spans="1:2" customFormat="false">
      <c r="A678" s="3">
        <v>11</v>
      </c>
      <c r="B678" s="6">
        <v>-0.05</v>
      </c>
    </row>
    <row r="679" spans="1:2" customFormat="false">
      <c r="A679" s="3">
        <v>12</v>
      </c>
      <c r="B679" s="6">
        <v>-1.9</v>
      </c>
    </row>
    <row r="680" spans="1:2" customFormat="false">
      <c r="A680" s="3">
        <v>13</v>
      </c>
      <c r="B680" s="6">
        <v>-3.28</v>
      </c>
    </row>
    <row r="681" spans="1:2" customFormat="false">
      <c r="A681" s="3">
        <v>14</v>
      </c>
      <c r="B681" s="6">
        <v>-3.58</v>
      </c>
    </row>
    <row r="682" spans="1:2" customFormat="false">
      <c r="A682" s="3">
        <v>15</v>
      </c>
      <c r="B682" s="6">
        <v>-2.97</v>
      </c>
    </row>
    <row r="683" spans="1:2" customFormat="false">
      <c r="A683" s="3">
        <v>16</v>
      </c>
      <c r="B683" s="6">
        <v>-1.52</v>
      </c>
    </row>
    <row r="684" spans="1:2" customFormat="false">
      <c r="A684" s="3">
        <v>17</v>
      </c>
      <c r="B684" s="6">
        <v>-0.04</v>
      </c>
    </row>
    <row r="685" spans="1:2" customFormat="false">
      <c r="A685" s="3">
        <v>18</v>
      </c>
      <c r="B685" s="6">
        <v>0.42</v>
      </c>
    </row>
    <row r="686" spans="1:2" customFormat="false">
      <c r="A686" s="3">
        <v>19</v>
      </c>
      <c r="B686" s="6">
        <v>1.82</v>
      </c>
    </row>
    <row r="687" spans="1:2" customFormat="false">
      <c r="A687" s="3">
        <v>20</v>
      </c>
      <c r="B687" s="6">
        <v>2.56</v>
      </c>
    </row>
    <row r="688" spans="1:2" customFormat="false">
      <c r="A688" s="3">
        <v>21</v>
      </c>
      <c r="B688" s="6">
        <v>2.96</v>
      </c>
    </row>
    <row r="689" spans="1:2" customFormat="false">
      <c r="A689" s="3">
        <v>22</v>
      </c>
      <c r="B689" s="6">
        <v>3.18</v>
      </c>
    </row>
    <row r="690" spans="1:2" customFormat="false">
      <c r="A690" s="3">
        <v>23</v>
      </c>
      <c r="B690" s="6">
        <v>3.24</v>
      </c>
    </row>
    <row r="691" spans="1:2" customFormat="false">
      <c r="A691" s="3">
        <v>24</v>
      </c>
      <c r="B691" s="6">
        <v>3.25</v>
      </c>
    </row>
    <row r="692" spans="1:4" customFormat="false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1" customFormat="false">
      <c r="A701" s="3" t="s">
        <v>218</v>
      </c>
    </row>
    <row r="702" spans="1:1" customFormat="false">
      <c r="A702" s="3" t="s">
        <v>137</v>
      </c>
    </row>
    <row r="703" spans="1:1" customFormat="false">
      <c r="A703" s="3" t="s">
        <v>135</v>
      </c>
    </row>
    <row r="704" spans="1:2" customFormat="false">
      <c r="A704" s="3" t="s">
        <v>189</v>
      </c>
      <c r="B704" s="6"/>
    </row>
    <row r="705" spans="1:2" customFormat="false">
      <c r="A705" s="3" t="s">
        <v>190</v>
      </c>
      <c r="B705" s="6"/>
    </row>
    <row r="706" spans="1:2" customFormat="false">
      <c r="A706" s="3" t="s">
        <v>85</v>
      </c>
      <c r="B706" s="7" t="s">
        <v>136</v>
      </c>
    </row>
    <row r="707" spans="1:4" customFormat="false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2" customFormat="false">
      <c r="A708" s="3">
        <v>1</v>
      </c>
      <c r="B708" s="6">
        <v>2.67</v>
      </c>
    </row>
    <row r="709" spans="1:2" customFormat="false">
      <c r="A709" s="3">
        <v>2</v>
      </c>
      <c r="B709" s="6">
        <v>2.81</v>
      </c>
    </row>
    <row r="710" spans="1:2" customFormat="false">
      <c r="A710" s="3">
        <v>3</v>
      </c>
      <c r="B710" s="6">
        <v>2.89</v>
      </c>
    </row>
    <row r="711" spans="1:2" customFormat="false">
      <c r="A711" s="3">
        <v>4</v>
      </c>
      <c r="B711" s="6">
        <v>2.97</v>
      </c>
    </row>
    <row r="712" spans="1:2" customFormat="false">
      <c r="A712" s="3">
        <v>5</v>
      </c>
      <c r="B712" s="6">
        <v>3.05</v>
      </c>
    </row>
    <row r="713" spans="1:2" customFormat="false">
      <c r="A713" s="3">
        <v>6</v>
      </c>
      <c r="B713" s="6">
        <v>3.1</v>
      </c>
    </row>
    <row r="714" spans="1:2" customFormat="false">
      <c r="A714" s="3">
        <v>7</v>
      </c>
      <c r="B714" s="6">
        <v>3.16</v>
      </c>
    </row>
    <row r="715" spans="1:2" customFormat="false">
      <c r="A715" s="3">
        <v>8</v>
      </c>
      <c r="B715" s="6">
        <v>3.07</v>
      </c>
    </row>
    <row r="716" spans="1:2" customFormat="false">
      <c r="A716" s="3">
        <v>9</v>
      </c>
      <c r="B716" s="6">
        <v>2.46</v>
      </c>
    </row>
    <row r="717" spans="1:2" customFormat="false">
      <c r="A717" s="3">
        <v>10</v>
      </c>
      <c r="B717" s="6">
        <v>1.81</v>
      </c>
    </row>
    <row r="718" spans="1:2" customFormat="false">
      <c r="A718" s="3">
        <v>11</v>
      </c>
      <c r="B718" s="6">
        <v>1.03</v>
      </c>
    </row>
    <row r="719" spans="1:2" customFormat="false">
      <c r="A719" s="3">
        <v>12</v>
      </c>
      <c r="B719" s="6">
        <v>0.3</v>
      </c>
    </row>
    <row r="720" spans="1:2" customFormat="false">
      <c r="A720" s="3">
        <v>13</v>
      </c>
      <c r="B720" s="6">
        <v>0.0</v>
      </c>
    </row>
    <row r="721" spans="1:2" customFormat="false">
      <c r="A721" s="3">
        <v>14</v>
      </c>
      <c r="B721" s="6">
        <v>0.0</v>
      </c>
    </row>
    <row r="722" spans="1:2" customFormat="false">
      <c r="A722" s="3">
        <v>15</v>
      </c>
      <c r="B722" s="6">
        <v>0.0</v>
      </c>
    </row>
    <row r="723" spans="1:2" customFormat="false">
      <c r="A723" s="3">
        <v>16</v>
      </c>
      <c r="B723" s="6">
        <v>0.0</v>
      </c>
    </row>
    <row r="724" spans="1:2" customFormat="false">
      <c r="A724" s="3">
        <v>17</v>
      </c>
      <c r="B724" s="6">
        <v>0.11</v>
      </c>
    </row>
    <row r="725" spans="1:2" customFormat="false">
      <c r="A725" s="3">
        <v>18</v>
      </c>
      <c r="B725" s="6">
        <v>0.62</v>
      </c>
    </row>
    <row r="726" spans="1:2" customFormat="false">
      <c r="A726" s="3">
        <v>19</v>
      </c>
      <c r="B726" s="6">
        <v>0.98</v>
      </c>
    </row>
    <row r="727" spans="1:2" customFormat="false">
      <c r="A727" s="3">
        <v>20</v>
      </c>
      <c r="B727" s="6">
        <v>1.23</v>
      </c>
    </row>
    <row r="728" spans="1:2" customFormat="false">
      <c r="A728" s="3">
        <v>21</v>
      </c>
      <c r="B728" s="6">
        <v>1.45</v>
      </c>
    </row>
    <row r="729" spans="1:2" customFormat="false">
      <c r="A729" s="3">
        <v>22</v>
      </c>
      <c r="B729" s="6">
        <v>1.64</v>
      </c>
    </row>
    <row r="730" spans="1:2" customFormat="false">
      <c r="A730" s="3">
        <v>23</v>
      </c>
      <c r="B730" s="6">
        <v>1.75</v>
      </c>
    </row>
    <row r="731" spans="1:2" customFormat="false">
      <c r="A731" s="3">
        <v>24</v>
      </c>
      <c r="B731" s="6">
        <v>1.85</v>
      </c>
    </row>
    <row r="732" spans="1:4" customFormat="false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1" customFormat="false">
      <c r="A741" s="3" t="s">
        <v>138</v>
      </c>
    </row>
    <row r="742" spans="1:1" customFormat="false">
      <c r="A742" s="3" t="s">
        <v>139</v>
      </c>
    </row>
    <row r="743" spans="1:1" customFormat="false">
      <c r="A743" s="3" t="s">
        <v>140</v>
      </c>
    </row>
    <row r="744" spans="1:1" customFormat="false">
      <c r="A744" s="3" t="s">
        <v>83</v>
      </c>
    </row>
    <row r="745" spans="1:2" customFormat="false">
      <c r="A745" s="3" t="s">
        <v>189</v>
      </c>
      <c r="B745" s="6"/>
    </row>
    <row r="746" spans="1:2" customFormat="false">
      <c r="A746" s="3" t="s">
        <v>190</v>
      </c>
      <c r="B746" s="6"/>
    </row>
    <row r="747" spans="1:2" customFormat="false">
      <c r="A747" s="3" t="s">
        <v>141</v>
      </c>
      <c r="B747" s="7" t="s">
        <v>142</v>
      </c>
    </row>
    <row r="748" spans="1:4" customFormat="false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2" customFormat="false">
      <c r="A749" s="3">
        <v>-50</v>
      </c>
      <c r="B749" s="6"/>
    </row>
    <row r="750" spans="1:2" customFormat="false">
      <c r="A750" s="3">
        <v>-49</v>
      </c>
      <c r="B750" s="6"/>
    </row>
    <row r="751" spans="1:2" customFormat="false">
      <c r="A751" s="3">
        <v>-48</v>
      </c>
      <c r="B751" s="6"/>
    </row>
    <row r="752" spans="1:2" customFormat="false">
      <c r="A752" s="3">
        <v>-47</v>
      </c>
      <c r="B752" s="6"/>
    </row>
    <row r="753" spans="1:2" customFormat="false">
      <c r="A753" s="3">
        <v>-46</v>
      </c>
      <c r="B753" s="6"/>
    </row>
    <row r="754" spans="1:2" customFormat="false">
      <c r="A754" s="3">
        <v>-45</v>
      </c>
      <c r="B754" s="6"/>
    </row>
    <row r="755" spans="1:2" customFormat="false">
      <c r="A755" s="3">
        <v>-44</v>
      </c>
      <c r="B755" s="6"/>
    </row>
    <row r="756" spans="1:2" customFormat="false">
      <c r="A756" s="3">
        <v>-43</v>
      </c>
      <c r="B756" s="6"/>
    </row>
    <row r="757" spans="1:2" customFormat="false">
      <c r="A757" s="3">
        <v>-42</v>
      </c>
      <c r="B757" s="6"/>
    </row>
    <row r="758" spans="1:2" customFormat="false">
      <c r="A758" s="3">
        <v>-41</v>
      </c>
      <c r="B758" s="6"/>
    </row>
    <row r="759" spans="1:2" customFormat="false">
      <c r="A759" s="3">
        <v>-40</v>
      </c>
      <c r="B759" s="6"/>
    </row>
    <row r="760" spans="1:2" customFormat="false">
      <c r="A760" s="3">
        <v>-39</v>
      </c>
      <c r="B760" s="6"/>
    </row>
    <row r="761" spans="1:2" customFormat="false">
      <c r="A761" s="3">
        <v>-38</v>
      </c>
      <c r="B761" s="6"/>
    </row>
    <row r="762" spans="1:2" customFormat="false">
      <c r="A762" s="3">
        <v>-37</v>
      </c>
      <c r="B762" s="6"/>
    </row>
    <row r="763" spans="1:2" customFormat="false">
      <c r="A763" s="3">
        <v>-36</v>
      </c>
      <c r="B763" s="6"/>
    </row>
    <row r="764" spans="1:2" customFormat="false">
      <c r="A764" s="3">
        <v>-35</v>
      </c>
      <c r="B764" s="6"/>
    </row>
    <row r="765" spans="1:2" customFormat="false">
      <c r="A765" s="3">
        <v>-34</v>
      </c>
      <c r="B765" s="6"/>
    </row>
    <row r="766" spans="1:2" customFormat="false">
      <c r="A766" s="3">
        <v>-33</v>
      </c>
      <c r="B766" s="6"/>
    </row>
    <row r="767" spans="1:2" customFormat="false">
      <c r="A767" s="3">
        <v>-32</v>
      </c>
      <c r="B767" s="6"/>
    </row>
    <row r="768" spans="1:2" customFormat="false">
      <c r="A768" s="3">
        <v>-31</v>
      </c>
      <c r="B768" s="6"/>
    </row>
    <row r="769" spans="1:2" customFormat="false">
      <c r="A769" s="3">
        <v>-30</v>
      </c>
      <c r="B769" s="6"/>
    </row>
    <row r="770" spans="1:2" customFormat="false">
      <c r="A770" s="3">
        <v>-29</v>
      </c>
      <c r="B770" s="6"/>
    </row>
    <row r="771" spans="1:2" customFormat="false">
      <c r="A771" s="3">
        <v>-28</v>
      </c>
      <c r="B771" s="6"/>
    </row>
    <row r="772" spans="1:2" customFormat="false">
      <c r="A772" s="3">
        <v>-27</v>
      </c>
      <c r="B772" s="6"/>
    </row>
    <row r="773" spans="1:2" customFormat="false">
      <c r="A773" s="3">
        <v>-26</v>
      </c>
      <c r="B773" s="6"/>
    </row>
    <row r="774" spans="1:2" customFormat="false">
      <c r="A774" s="3">
        <v>-25</v>
      </c>
      <c r="B774" s="6"/>
    </row>
    <row r="775" spans="1:2" customFormat="false">
      <c r="A775" s="3">
        <v>-24</v>
      </c>
      <c r="B775" s="6"/>
    </row>
    <row r="776" spans="1:2" customFormat="false">
      <c r="A776" s="3">
        <v>-23</v>
      </c>
      <c r="B776" s="6"/>
    </row>
    <row r="777" spans="1:2" customFormat="false">
      <c r="A777" s="3">
        <v>-22</v>
      </c>
      <c r="B777" s="6"/>
    </row>
    <row r="778" spans="1:2" customFormat="false">
      <c r="A778" s="3">
        <v>-21</v>
      </c>
      <c r="B778" s="6"/>
    </row>
    <row r="779" spans="1:2" customFormat="false">
      <c r="A779" s="3">
        <v>-20</v>
      </c>
      <c r="B779" s="6"/>
    </row>
    <row r="780" spans="1:2" customFormat="false">
      <c r="A780" s="3">
        <v>-19</v>
      </c>
      <c r="B780" s="6">
        <v>0.0</v>
      </c>
    </row>
    <row r="781" spans="1:2" customFormat="false">
      <c r="A781" s="3">
        <v>-18</v>
      </c>
      <c r="B781" s="6">
        <v>0.0</v>
      </c>
    </row>
    <row r="782" spans="1:2" customFormat="false">
      <c r="A782" s="3">
        <v>-17</v>
      </c>
      <c r="B782" s="6">
        <v>0.0</v>
      </c>
    </row>
    <row r="783" spans="1:2" customFormat="false">
      <c r="A783" s="3">
        <v>-16</v>
      </c>
      <c r="B783" s="6">
        <v>0.0</v>
      </c>
    </row>
    <row r="784" spans="1:2" customFormat="false">
      <c r="A784" s="3">
        <v>-15</v>
      </c>
      <c r="B784" s="6">
        <v>0.0</v>
      </c>
    </row>
    <row r="785" spans="1:2" customFormat="false">
      <c r="A785" s="3">
        <v>-14</v>
      </c>
      <c r="B785" s="6">
        <v>0.0</v>
      </c>
    </row>
    <row r="786" spans="1:2" customFormat="false">
      <c r="A786" s="3">
        <v>-13</v>
      </c>
      <c r="B786" s="6">
        <v>0.0</v>
      </c>
    </row>
    <row r="787" spans="1:2" customFormat="false">
      <c r="A787" s="3">
        <v>-12</v>
      </c>
      <c r="B787" s="6">
        <v>0.0</v>
      </c>
    </row>
    <row r="788" spans="1:2" customFormat="false">
      <c r="A788" s="3">
        <v>-11</v>
      </c>
      <c r="B788" s="6">
        <v>0.0</v>
      </c>
    </row>
    <row r="789" spans="1:2" customFormat="false">
      <c r="A789" s="3">
        <v>-10</v>
      </c>
      <c r="B789" s="6">
        <v>0.0</v>
      </c>
    </row>
    <row r="790" spans="1:2" customFormat="false">
      <c r="A790" s="3">
        <v>-9</v>
      </c>
      <c r="B790" s="6">
        <v>0.0</v>
      </c>
    </row>
    <row r="791" spans="1:2" customFormat="false">
      <c r="A791" s="3">
        <v>-8</v>
      </c>
      <c r="B791" s="6">
        <v>0.0</v>
      </c>
    </row>
    <row r="792" spans="1:2" customFormat="false">
      <c r="A792" s="3">
        <v>-7</v>
      </c>
      <c r="B792" s="6">
        <v>0.0</v>
      </c>
    </row>
    <row r="793" spans="1:2" customFormat="false">
      <c r="A793" s="3">
        <v>-6</v>
      </c>
      <c r="B793" s="6">
        <v>0.0</v>
      </c>
    </row>
    <row r="794" spans="1:2" customFormat="false">
      <c r="A794" s="3">
        <v>-5</v>
      </c>
      <c r="B794" s="6">
        <v>0.0</v>
      </c>
    </row>
    <row r="795" spans="1:2" customFormat="false">
      <c r="A795" s="3">
        <v>-4</v>
      </c>
      <c r="B795" s="6">
        <v>2.0</v>
      </c>
    </row>
    <row r="796" spans="1:2" customFormat="false">
      <c r="A796" s="3">
        <v>-3</v>
      </c>
      <c r="B796" s="6">
        <v>4.0</v>
      </c>
    </row>
    <row r="797" spans="1:2" customFormat="false">
      <c r="A797" s="3">
        <v>-2</v>
      </c>
      <c r="B797" s="6">
        <v>6.0</v>
      </c>
    </row>
    <row r="798" spans="1:2" customFormat="false">
      <c r="A798" s="3">
        <v>-1</v>
      </c>
      <c r="B798" s="6">
        <v>6.0</v>
      </c>
    </row>
    <row r="799" spans="1:2" customFormat="false">
      <c r="A799" s="3">
        <v>0</v>
      </c>
      <c r="B799" s="6">
        <v>14.0</v>
      </c>
    </row>
    <row r="800" spans="1:2" customFormat="false">
      <c r="A800" s="3">
        <v>1</v>
      </c>
      <c r="B800" s="6">
        <v>16.0</v>
      </c>
    </row>
    <row r="801" spans="1:2" customFormat="false">
      <c r="A801" s="3">
        <v>2</v>
      </c>
      <c r="B801" s="6">
        <v>18.0</v>
      </c>
    </row>
    <row r="802" spans="1:2" customFormat="false">
      <c r="A802" s="3">
        <v>3</v>
      </c>
      <c r="B802" s="6">
        <v>14.0</v>
      </c>
    </row>
    <row r="803" spans="1:2" customFormat="false">
      <c r="A803" s="3">
        <v>4</v>
      </c>
      <c r="B803" s="6">
        <v>21.0</v>
      </c>
    </row>
    <row r="804" spans="1:2" customFormat="false">
      <c r="A804" s="3">
        <v>5</v>
      </c>
      <c r="B804" s="6">
        <v>24.0</v>
      </c>
    </row>
    <row r="805" spans="1:2" customFormat="false">
      <c r="A805" s="3">
        <v>6</v>
      </c>
      <c r="B805" s="6">
        <v>32.0</v>
      </c>
    </row>
    <row r="806" spans="1:2" customFormat="false">
      <c r="A806" s="3">
        <v>7</v>
      </c>
      <c r="B806" s="6">
        <v>29.0</v>
      </c>
    </row>
    <row r="807" spans="1:2" customFormat="false">
      <c r="A807" s="3">
        <v>8</v>
      </c>
      <c r="B807" s="6">
        <v>48.0</v>
      </c>
    </row>
    <row r="808" spans="1:2" customFormat="false">
      <c r="A808" s="3">
        <v>9</v>
      </c>
      <c r="B808" s="6">
        <v>51.0</v>
      </c>
    </row>
    <row r="809" spans="1:2" customFormat="false">
      <c r="A809" s="3">
        <v>10</v>
      </c>
      <c r="B809" s="6">
        <v>66.0</v>
      </c>
    </row>
    <row r="810" spans="1:2" customFormat="false">
      <c r="A810" s="3">
        <v>11</v>
      </c>
      <c r="B810" s="6">
        <v>94.0</v>
      </c>
    </row>
    <row r="811" spans="1:2" customFormat="false">
      <c r="A811" s="3">
        <v>12</v>
      </c>
      <c r="B811" s="6">
        <v>113.0</v>
      </c>
    </row>
    <row r="812" spans="1:2" customFormat="false">
      <c r="A812" s="3">
        <v>13</v>
      </c>
      <c r="B812" s="6">
        <v>139.0</v>
      </c>
    </row>
    <row r="813" spans="1:2" customFormat="false">
      <c r="A813" s="3">
        <v>14</v>
      </c>
      <c r="B813" s="6">
        <v>164.0</v>
      </c>
    </row>
    <row r="814" spans="1:2" customFormat="false">
      <c r="A814" s="3">
        <v>15</v>
      </c>
      <c r="B814" s="6">
        <v>187.0</v>
      </c>
    </row>
    <row r="815" spans="1:2" customFormat="false">
      <c r="A815" s="3">
        <v>16</v>
      </c>
      <c r="B815" s="6">
        <v>222.0</v>
      </c>
    </row>
    <row r="816" spans="1:2" customFormat="false">
      <c r="A816" s="3">
        <v>17</v>
      </c>
      <c r="B816" s="6">
        <v>263.0</v>
      </c>
    </row>
    <row r="817" spans="1:2" customFormat="false">
      <c r="A817" s="3">
        <v>18</v>
      </c>
      <c r="B817" s="6">
        <v>320.0</v>
      </c>
    </row>
    <row r="818" spans="1:2" customFormat="false">
      <c r="A818" s="3">
        <v>19</v>
      </c>
      <c r="B818" s="6">
        <v>316.0</v>
      </c>
    </row>
    <row r="819" spans="1:2" customFormat="false">
      <c r="A819" s="3">
        <v>20</v>
      </c>
      <c r="B819" s="6">
        <v>369.0</v>
      </c>
    </row>
    <row r="820" spans="1:2" customFormat="false">
      <c r="A820" s="3">
        <v>21</v>
      </c>
      <c r="B820" s="6">
        <v>374.0</v>
      </c>
    </row>
    <row r="821" spans="1:2" customFormat="false">
      <c r="A821" s="3">
        <v>22</v>
      </c>
      <c r="B821" s="6">
        <v>375.0</v>
      </c>
    </row>
    <row r="822" spans="1:2" customFormat="false">
      <c r="A822" s="3">
        <v>23</v>
      </c>
      <c r="B822" s="6">
        <v>392.0</v>
      </c>
    </row>
    <row r="823" spans="1:2" customFormat="false">
      <c r="A823" s="3">
        <v>24</v>
      </c>
      <c r="B823" s="6">
        <v>408.0</v>
      </c>
    </row>
    <row r="824" spans="1:2" customFormat="false">
      <c r="A824" s="3">
        <v>25</v>
      </c>
      <c r="B824" s="6">
        <v>391.0</v>
      </c>
    </row>
    <row r="825" spans="1:2" customFormat="false">
      <c r="A825" s="3">
        <v>26</v>
      </c>
      <c r="B825" s="6">
        <v>455.0</v>
      </c>
    </row>
    <row r="826" spans="1:2" customFormat="false">
      <c r="A826" s="3">
        <v>27</v>
      </c>
      <c r="B826" s="6">
        <v>444.0</v>
      </c>
    </row>
    <row r="827" spans="1:2" customFormat="false">
      <c r="A827" s="3">
        <v>28</v>
      </c>
      <c r="B827" s="6">
        <v>440.0</v>
      </c>
    </row>
    <row r="828" spans="1:2" customFormat="false">
      <c r="A828" s="3">
        <v>29</v>
      </c>
      <c r="B828" s="6">
        <v>458.0</v>
      </c>
    </row>
    <row r="829" spans="1:2" customFormat="false">
      <c r="A829" s="3">
        <v>30</v>
      </c>
      <c r="B829" s="6">
        <v>412.0</v>
      </c>
    </row>
    <row r="830" spans="1:2" customFormat="false">
      <c r="A830" s="3">
        <v>31</v>
      </c>
      <c r="B830" s="6">
        <v>358.0</v>
      </c>
    </row>
    <row r="831" spans="1:2" customFormat="false">
      <c r="A831" s="3">
        <v>32</v>
      </c>
      <c r="B831" s="6">
        <v>350.0</v>
      </c>
    </row>
    <row r="832" spans="1:2" customFormat="false">
      <c r="A832" s="3">
        <v>33</v>
      </c>
      <c r="B832" s="6">
        <v>314.0</v>
      </c>
    </row>
    <row r="833" spans="1:2" customFormat="false">
      <c r="A833" s="3">
        <v>34</v>
      </c>
      <c r="B833" s="6">
        <v>266.0</v>
      </c>
    </row>
    <row r="834" spans="1:2" customFormat="false">
      <c r="A834" s="3">
        <v>35</v>
      </c>
      <c r="B834" s="6">
        <v>206.0</v>
      </c>
    </row>
    <row r="835" spans="1:2" customFormat="false">
      <c r="A835" s="3">
        <v>36</v>
      </c>
      <c r="B835" s="6">
        <v>159.0</v>
      </c>
    </row>
    <row r="836" spans="1:2" customFormat="false">
      <c r="A836" s="3">
        <v>37</v>
      </c>
      <c r="B836" s="6">
        <v>145.0</v>
      </c>
    </row>
    <row r="837" spans="1:2" customFormat="false">
      <c r="A837" s="3">
        <v>38</v>
      </c>
      <c r="B837" s="6">
        <v>128.0</v>
      </c>
    </row>
    <row r="838" spans="1:2" customFormat="false">
      <c r="A838" s="3">
        <v>39</v>
      </c>
      <c r="B838" s="6">
        <v>65.0</v>
      </c>
    </row>
    <row r="839" spans="1:2" customFormat="false">
      <c r="A839" s="3">
        <v>40</v>
      </c>
      <c r="B839" s="6">
        <v>42.0</v>
      </c>
    </row>
    <row r="840" spans="1:2" customFormat="false">
      <c r="A840" s="3">
        <v>41</v>
      </c>
      <c r="B840" s="6">
        <v>25.0</v>
      </c>
    </row>
    <row r="841" spans="1:2" customFormat="false">
      <c r="A841" s="3">
        <v>42</v>
      </c>
      <c r="B841" s="6">
        <v>13.0</v>
      </c>
    </row>
    <row r="842" spans="1:2" customFormat="false">
      <c r="A842" s="3">
        <v>43</v>
      </c>
      <c r="B842" s="6">
        <v>2.0</v>
      </c>
    </row>
    <row r="843" spans="1:2" customFormat="false">
      <c r="A843" s="3">
        <v>44</v>
      </c>
      <c r="B843" s="6">
        <v>0.0</v>
      </c>
    </row>
    <row r="844" spans="1:2" customFormat="false">
      <c r="A844" s="3">
        <v>45</v>
      </c>
      <c r="B844" s="6">
        <v>0.0</v>
      </c>
    </row>
    <row r="845" spans="1:2" customFormat="false">
      <c r="A845" s="3">
        <v>46</v>
      </c>
      <c r="B845" s="6">
        <v>0.0</v>
      </c>
    </row>
    <row r="846" spans="1:2" customFormat="false">
      <c r="A846" s="3">
        <v>47</v>
      </c>
      <c r="B846" s="6">
        <v>0.0</v>
      </c>
    </row>
    <row r="847" spans="1:2" customFormat="false">
      <c r="A847" s="3">
        <v>48</v>
      </c>
      <c r="B847" s="6">
        <v>0.0</v>
      </c>
    </row>
    <row r="848" spans="1:2" customFormat="false">
      <c r="A848" s="3">
        <v>49</v>
      </c>
      <c r="B848" s="6">
        <v>0.0</v>
      </c>
    </row>
    <row r="849" spans="1:2" customFormat="false">
      <c r="A849" s="3">
        <v>50</v>
      </c>
      <c r="B849" s="6">
        <v>0.0</v>
      </c>
    </row>
    <row r="850" spans="1:2" customFormat="false">
      <c r="A850" s="3">
        <v>51</v>
      </c>
      <c r="B850" s="6">
        <v>0.0</v>
      </c>
    </row>
    <row r="851" spans="1:2" customFormat="false">
      <c r="A851" s="3">
        <v>52</v>
      </c>
      <c r="B851" s="6">
        <v>0.0</v>
      </c>
    </row>
    <row r="852" spans="1:2" customFormat="false">
      <c r="A852" s="3">
        <v>53</v>
      </c>
      <c r="B852" s="6">
        <v>0.0</v>
      </c>
    </row>
    <row r="853" spans="1:2" customFormat="false">
      <c r="A853" s="3">
        <v>54</v>
      </c>
      <c r="B853" s="6">
        <v>0.0</v>
      </c>
    </row>
    <row r="854" spans="1:2" customFormat="false">
      <c r="A854" s="3">
        <v>55</v>
      </c>
      <c r="B854" s="6">
        <v>0.0</v>
      </c>
    </row>
    <row r="855" spans="1:2" customFormat="false">
      <c r="A855" s="3">
        <v>56</v>
      </c>
      <c r="B855" s="6">
        <v>0.0</v>
      </c>
    </row>
    <row r="856" spans="1:2" customFormat="false">
      <c r="A856" s="3">
        <v>57</v>
      </c>
      <c r="B856" s="6">
        <v>0.0</v>
      </c>
    </row>
    <row r="857" spans="1:2" customFormat="false">
      <c r="A857" s="3">
        <v>58</v>
      </c>
      <c r="B857" s="6">
        <v>0.0</v>
      </c>
    </row>
    <row r="858" spans="1:2" customFormat="false">
      <c r="A858" s="3">
        <v>59</v>
      </c>
      <c r="B858" s="6">
        <v>0.0</v>
      </c>
    </row>
    <row r="859" spans="1:2" customFormat="false">
      <c r="A859" s="3">
        <v>60</v>
      </c>
      <c r="B859" s="6">
        <v>0.0</v>
      </c>
    </row>
    <row r="860" spans="1:2" customFormat="false">
      <c r="A860" s="3">
        <v>61</v>
      </c>
      <c r="B860" s="6">
        <v>0.0</v>
      </c>
    </row>
    <row r="861" spans="1:2" customFormat="false">
      <c r="A861" s="3">
        <v>62</v>
      </c>
      <c r="B861" s="6">
        <v>0.0</v>
      </c>
    </row>
    <row r="862" spans="1:2" customFormat="false">
      <c r="A862" s="3">
        <v>63</v>
      </c>
      <c r="B862" s="6">
        <v>0.0</v>
      </c>
    </row>
    <row r="863" spans="1:2" customFormat="false">
      <c r="A863" s="3">
        <v>64</v>
      </c>
      <c r="B863" s="6">
        <v>0.0</v>
      </c>
    </row>
    <row r="864" spans="1:2" customFormat="false">
      <c r="A864" s="3">
        <v>65</v>
      </c>
      <c r="B864" s="6">
        <v>0.0</v>
      </c>
    </row>
    <row r="865" spans="1:2" customFormat="false">
      <c r="A865" s="3">
        <v>66</v>
      </c>
      <c r="B865" s="6">
        <v>0.0</v>
      </c>
    </row>
    <row r="866" spans="1:2" customFormat="false">
      <c r="A866" s="3">
        <v>67</v>
      </c>
      <c r="B866" s="6">
        <v>0.0</v>
      </c>
    </row>
    <row r="867" spans="1:2" customFormat="false">
      <c r="A867" s="3">
        <v>68</v>
      </c>
      <c r="B867" s="6">
        <v>0.0</v>
      </c>
    </row>
    <row r="868" spans="1:2" customFormat="false">
      <c r="A868" s="3">
        <v>69</v>
      </c>
      <c r="B868" s="6">
        <v>0.0</v>
      </c>
    </row>
    <row r="869" spans="1:2" customFormat="false">
      <c r="A869" s="3">
        <v>70</v>
      </c>
      <c r="B869" s="6">
        <v>0.0</v>
      </c>
    </row>
    <row r="870" spans="1:2" customFormat="false">
      <c r="A870" s="3">
        <v>71</v>
      </c>
      <c r="B870" s="6"/>
    </row>
    <row r="871" spans="1:2" customFormat="false">
      <c r="A871" s="3">
        <v>72</v>
      </c>
      <c r="B871" s="6"/>
    </row>
    <row r="872" spans="1:2" customFormat="false">
      <c r="A872" s="3">
        <v>73</v>
      </c>
      <c r="B872" s="6"/>
    </row>
    <row r="873" spans="1:2" customFormat="false">
      <c r="A873" s="3">
        <v>74</v>
      </c>
      <c r="B873" s="6"/>
    </row>
    <row r="874" spans="1:2" customFormat="false">
      <c r="A874" s="3">
        <v>75</v>
      </c>
      <c r="B874" s="6"/>
    </row>
    <row r="875" spans="1:2" customFormat="false">
      <c r="A875" s="3">
        <v>76</v>
      </c>
      <c r="B875" s="6"/>
    </row>
    <row r="876" spans="1:2" customFormat="false">
      <c r="A876" s="3">
        <v>77</v>
      </c>
      <c r="B876" s="6"/>
    </row>
    <row r="877" spans="1:2" customFormat="false">
      <c r="A877" s="3">
        <v>78</v>
      </c>
      <c r="B877" s="6"/>
    </row>
    <row r="878" spans="1:2" customFormat="false">
      <c r="A878" s="3">
        <v>79</v>
      </c>
      <c r="B878" s="6"/>
    </row>
    <row r="879" spans="1:2" customFormat="false">
      <c r="A879" s="3">
        <v>80</v>
      </c>
      <c r="B879" s="6"/>
    </row>
    <row r="880" spans="1:2" customFormat="false">
      <c r="A880" s="3">
        <v>81</v>
      </c>
      <c r="B880" s="6"/>
    </row>
    <row r="881" spans="1:2" customFormat="false">
      <c r="A881" s="3">
        <v>82</v>
      </c>
      <c r="B881" s="6"/>
    </row>
    <row r="882" spans="1:2" customFormat="false">
      <c r="A882" s="3">
        <v>83</v>
      </c>
      <c r="B882" s="6"/>
    </row>
    <row r="883" spans="1:2" customFormat="false">
      <c r="A883" s="3">
        <v>84</v>
      </c>
      <c r="B883" s="6"/>
    </row>
    <row r="884" spans="1:2" customFormat="false">
      <c r="A884" s="3">
        <v>85</v>
      </c>
      <c r="B884" s="6"/>
    </row>
    <row r="885" spans="1:2" customFormat="false">
      <c r="A885" s="3">
        <v>86</v>
      </c>
      <c r="B885" s="6"/>
    </row>
    <row r="886" spans="1:2" customFormat="false">
      <c r="A886" s="3">
        <v>87</v>
      </c>
      <c r="B886" s="6"/>
    </row>
    <row r="887" spans="1:2" customFormat="false">
      <c r="A887" s="3">
        <v>88</v>
      </c>
      <c r="B887" s="6"/>
    </row>
    <row r="888" spans="1:2" customFormat="false">
      <c r="A888" s="3">
        <v>89</v>
      </c>
      <c r="B888" s="6"/>
    </row>
    <row r="889" spans="1:2" customFormat="false">
      <c r="A889" s="3">
        <v>90</v>
      </c>
      <c r="B889" s="6"/>
    </row>
    <row r="890" spans="1:2" customFormat="false">
      <c r="A890" s="3">
        <v>91</v>
      </c>
      <c r="B890" s="6"/>
    </row>
    <row r="891" spans="1:2" customFormat="false">
      <c r="A891" s="3">
        <v>92</v>
      </c>
      <c r="B891" s="6"/>
    </row>
    <row r="892" spans="1:2" customFormat="false">
      <c r="A892" s="3">
        <v>93</v>
      </c>
      <c r="B892" s="6"/>
    </row>
    <row r="893" spans="1:2" customFormat="false">
      <c r="A893" s="3">
        <v>94</v>
      </c>
      <c r="B893" s="6"/>
    </row>
    <row r="894" spans="1:2" customFormat="false">
      <c r="A894" s="3">
        <v>95</v>
      </c>
      <c r="B894" s="6"/>
    </row>
    <row r="895" spans="1:2" customFormat="false">
      <c r="A895" s="3">
        <v>96</v>
      </c>
      <c r="B895" s="6"/>
    </row>
    <row r="896" spans="1:2" customFormat="false">
      <c r="A896" s="3">
        <v>97</v>
      </c>
      <c r="B896" s="6"/>
    </row>
    <row r="897" spans="1:2" customFormat="false">
      <c r="A897" s="3">
        <v>98</v>
      </c>
      <c r="B897" s="6"/>
    </row>
    <row r="898" spans="1:4" customFormat="false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 customFormat="false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 customFormat="false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 customFormat="false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B37"/>
  <sheetViews>
    <sheetView zoomScaleNormal="100" workbookViewId="0"/>
  </sheetViews>
  <sheetFormatPr defaultColWidth="11.44140625" defaultRowHeight="15"/>
  <cols>
    <col min="1" max="1" width="74.77734375" customWidth="1"/>
    <col min="2" max="2" width="58" customWidth="1"/>
  </cols>
  <sheetData>
    <row r="1" spans="1:1" customFormat="false">
      <c r="A1" s="15"/>
    </row>
    <row r="2" spans="1:1" customFormat="false">
      <c r="A2" s="16"/>
    </row>
    <row r="3" spans="1:1" customFormat="false">
      <c r="A3" s="16"/>
    </row>
    <row r="4" spans="1:1" customFormat="false">
      <c r="A4" s="16"/>
    </row>
    <row r="5" spans="1:2" customFormat="false" ht="20.25">
      <c r="A5" s="438" t="s">
        <v>1651</v>
      </c>
      <c r="B5" s="326" t="s">
        <v>1265</v>
      </c>
    </row>
    <row r="6" spans="1:2" customFormat="false" ht="15.75">
      <c r="A6" s="437" t="str">
        <f>IF(B21="Comparison","","Informative Annex B8, Section B8.1")</f>
        <v>Informative Annex B8, Section B8.1</v>
      </c>
      <c r="B6" s="337" t="s">
        <v>1262</v>
      </c>
    </row>
    <row r="7" spans="1:2" customFormat="false" ht="15.75">
      <c r="A7" s="437"/>
      <c r="B7" s="337" t="s">
        <v>1264</v>
      </c>
    </row>
    <row r="8" spans="1:2" customFormat="false" ht="15.75">
      <c r="A8" s="437" t="str">
        <f>IF(B21="Comparison","Test Results Comparison","Example Results")</f>
        <v>Example Results</v>
      </c>
      <c r="B8" s="337" t="s">
        <v>1263</v>
      </c>
    </row>
    <row r="9" spans="1:2" customFormat="false" ht="15.75">
      <c r="A9" s="437" t="s">
        <v>222</v>
      </c>
      <c r="B9" s="329" t="s">
        <v>1490</v>
      </c>
    </row>
    <row r="10" spans="1:2" customFormat="false" ht="15.75">
      <c r="A10" s="437" t="s">
        <v>1657</v>
      </c>
      <c r="B10" s="440" t="s">
        <v>1601</v>
      </c>
    </row>
    <row r="11" spans="1:2" customFormat="false" ht="15.75">
      <c r="A11" s="437"/>
      <c r="B11" t="s">
        <v>1602</v>
      </c>
    </row>
    <row r="12" spans="1:2" customFormat="false">
      <c r="A12" s="98"/>
      <c r="B12" t="s">
        <v>1603</v>
      </c>
    </row>
    <row r="13" spans="1:2" customFormat="false">
      <c r="A13" s="98" t="str">
        <f>IF(B21="Comparison","Results for "&amp;YourData!$A$46,"")</f>
        <v/>
      </c>
      <c r="B13" s="337" t="s">
        <v>1491</v>
      </c>
    </row>
    <row r="14" spans="1:1" customFormat="false">
      <c r="A14" s="338" t="str">
        <f>IF(B21="Comparison","(" &amp; YourData!$E$48 &amp; ")","")</f>
        <v/>
      </c>
    </row>
    <row r="15" spans="1:2" customFormat="false">
      <c r="A15" s="338" t="str">
        <f>IF(B21="Comparison","vs.","")</f>
        <v/>
      </c>
      <c r="B15" s="19" t="s">
        <v>1492</v>
      </c>
    </row>
    <row r="16" spans="1:2" customFormat="false">
      <c r="A16" s="338" t="str">
        <f>IF(B21="Comparison","Informative Annex B8, Section B8.1 Example Results","")</f>
        <v/>
      </c>
      <c r="B16" s="19" t="s">
        <v>1493</v>
      </c>
    </row>
    <row r="17" spans="1:2" customFormat="false">
      <c r="A17" s="338"/>
      <c r="B17" s="19" t="s">
        <v>1588</v>
      </c>
    </row>
    <row r="18" spans="1:1" customFormat="false">
      <c r="A18" s="338"/>
    </row>
    <row r="19" spans="1:1" customFormat="false">
      <c r="A19" s="338" t="str">
        <f>IF(B21="Comparison","Prepared By","")</f>
        <v/>
      </c>
    </row>
    <row r="20" spans="1:2" customFormat="false">
      <c r="A20" s="338" t="str">
        <f>IF(B21="Comparison",IF(YourData!A51="","",YourData!A51),"")</f>
        <v/>
      </c>
      <c r="B20" s="98" t="s">
        <v>372</v>
      </c>
    </row>
    <row r="21" spans="1:2" customFormat="false">
      <c r="A21" s="338" t="str">
        <f>IF(B21="Comparison","("&amp;YourData!$E$52&amp;")","")</f>
        <v/>
      </c>
      <c r="B21" s="98" t="s">
        <v>1539</v>
      </c>
    </row>
    <row r="22" spans="1:1" customFormat="false">
      <c r="A22" s="338"/>
    </row>
    <row r="23" spans="1:1" customFormat="false">
      <c r="A23" s="338" t="str">
        <f>IF(B21="Comparison","Results Developed","")</f>
        <v/>
      </c>
    </row>
    <row r="24" spans="1:1" customFormat="false">
      <c r="A24" s="338" t="str">
        <f>IF(B21="Comparison",TEXT(YourData!$E$49,"DD-MMM-YYYY"),"")</f>
        <v/>
      </c>
    </row>
    <row r="25" spans="1:1" customFormat="false">
      <c r="A25" s="338"/>
    </row>
    <row r="26" spans="1:1" customFormat="false">
      <c r="A26" s="98"/>
    </row>
    <row r="27" spans="1:1" customFormat="false">
      <c r="A27" s="98"/>
    </row>
    <row r="29" spans="2:2" customFormat="false">
      <c r="B29" s="19" t="s">
        <v>1489</v>
      </c>
    </row>
    <row r="30" spans="2:2" customFormat="false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2:2" customFormat="false">
      <c r="B31" s="19" t="s">
        <v>1495</v>
      </c>
    </row>
    <row r="32" spans="2:2" customFormat="false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2:2" customFormat="false">
      <c r="B33" s="19" t="s">
        <v>1496</v>
      </c>
    </row>
    <row r="34" spans="1:2" customFormat="false">
      <c r="A34" s="98"/>
      <c r="B34" s="439" t="str">
        <f>IF('Title Page'!$B$21="Example","", "By "&amp;'Title Page'!$A$20&amp;" "&amp;'Title Page'!$A$21&amp;", "&amp;'Title Page'!$A$24)</f>
        <v/>
      </c>
    </row>
    <row r="35" spans="1:1" customFormat="false">
      <c r="A35" s="98"/>
    </row>
    <row r="36" spans="1:2" customFormat="false">
      <c r="A36" s="98"/>
      <c r="B36" s="19" t="s">
        <v>223</v>
      </c>
    </row>
    <row r="37" spans="2:2" customFormat="false" ht="36">
      <c r="B37" s="439" t="str">
        <f>$B$30&amp;"
"&amp;$B$32 &amp; IF(B34="","", (", b" &amp; MID($B$34,2,200)))</f>
        <v xml:space="preserve"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C44"/>
  <sheetViews>
    <sheetView zoomScaleNormal="100" workbookViewId="0"/>
  </sheetViews>
  <sheetFormatPr defaultRowHeight="15"/>
  <cols>
    <col min="1" max="3" width="24.77734375" customWidth="1"/>
  </cols>
  <sheetData>
    <row r="1" spans="2:2" customFormat="false" ht="15.75">
      <c r="B1" s="78" t="str">
        <f>'Title Page'!$A$5</f>
        <v>ASHRAE Standard 140-2014</v>
      </c>
    </row>
    <row r="2" spans="2:2" customFormat="false" ht="15.75">
      <c r="B2" s="78" t="s">
        <v>1268</v>
      </c>
    </row>
    <row r="3" spans="2:2" customFormat="false" ht="15.75">
      <c r="B3" s="78" t="str">
        <f>'Title Page'!$A$10</f>
        <v>Section 5.2 - Building Thermal Envelope and Fabric Load Cases 195-960 &amp; 600FF-950FF</v>
      </c>
    </row>
    <row r="4" spans="2:2" customFormat="false" ht="15.75">
      <c r="B4" s="78"/>
    </row>
    <row r="5" spans="1:1" customFormat="false">
      <c r="A5" s="20" t="s">
        <v>1648</v>
      </c>
    </row>
    <row r="6" spans="1:3" customFormat="false">
      <c r="A6" s="20" t="s">
        <v>268</v>
      </c>
      <c r="B6" s="20"/>
      <c r="C6" s="20"/>
    </row>
    <row r="7" spans="1:3" customFormat="false">
      <c r="A7" s="20" t="s">
        <v>269</v>
      </c>
      <c r="B7" s="20"/>
      <c r="C7" s="20"/>
    </row>
    <row r="8" spans="1:3" customFormat="false">
      <c r="A8" s="20" t="s">
        <v>270</v>
      </c>
      <c r="B8" s="20"/>
      <c r="C8" s="20"/>
    </row>
    <row r="9" spans="1:3" customFormat="false">
      <c r="A9" s="20"/>
      <c r="B9" s="20"/>
      <c r="C9" s="20"/>
    </row>
    <row r="10" spans="1:3" customFormat="false">
      <c r="A10" s="355" t="s">
        <v>1272</v>
      </c>
      <c r="B10" s="20"/>
      <c r="C10" s="20"/>
    </row>
    <row r="11" spans="1:3" customFormat="false">
      <c r="A11" s="355" t="s">
        <v>1609</v>
      </c>
      <c r="B11" s="20"/>
      <c r="C11" s="20"/>
    </row>
    <row r="12" spans="1:3" customFormat="false">
      <c r="A12" s="20"/>
      <c r="B12" s="20"/>
      <c r="C12" s="20"/>
    </row>
    <row r="13" spans="1:3" customFormat="false">
      <c r="A13" s="355" t="s">
        <v>1273</v>
      </c>
      <c r="B13" s="20"/>
      <c r="C13" s="20"/>
    </row>
    <row r="14" spans="1:3" customFormat="false">
      <c r="A14" s="355" t="s">
        <v>1608</v>
      </c>
      <c r="B14" s="20"/>
      <c r="C14" s="20"/>
    </row>
    <row r="15" spans="1:3" customFormat="false">
      <c r="A15" s="355" t="s">
        <v>1610</v>
      </c>
      <c r="B15" s="20"/>
      <c r="C15" s="20"/>
    </row>
    <row r="16" spans="1:3" customFormat="false">
      <c r="A16" s="355" t="s">
        <v>1611</v>
      </c>
      <c r="B16" s="20"/>
      <c r="C16" s="20"/>
    </row>
    <row r="17" spans="2:3" customFormat="false">
      <c r="B17" s="20"/>
      <c r="C17" s="20"/>
    </row>
    <row r="18" spans="1:3" customFormat="false">
      <c r="A18" s="355" t="s">
        <v>1274</v>
      </c>
      <c r="B18" s="20"/>
      <c r="C18" s="20"/>
    </row>
    <row r="19" spans="2:3" customFormat="false">
      <c r="B19" s="20"/>
      <c r="C19" s="20"/>
    </row>
    <row r="20" spans="1:3" customFormat="false">
      <c r="A20" s="20"/>
      <c r="B20" s="20"/>
      <c r="C20" s="20"/>
    </row>
    <row r="21" spans="2:2" customFormat="false" ht="15.75">
      <c r="B21" s="78" t="s">
        <v>267</v>
      </c>
    </row>
    <row r="22" spans="2:2" customFormat="false" ht="15.75">
      <c r="B22" s="78" t="s">
        <v>264</v>
      </c>
    </row>
    <row r="24" spans="1:3" customFormat="false" ht="15.75" thickBot="1">
      <c r="A24" s="80" t="s">
        <v>335</v>
      </c>
      <c r="B24" s="80" t="s">
        <v>265</v>
      </c>
      <c r="C24" s="80" t="s">
        <v>266</v>
      </c>
    </row>
    <row r="25" spans="1:3" customFormat="false" ht="27.75" thickTop="1">
      <c r="A25" s="81" t="s">
        <v>283</v>
      </c>
      <c r="B25" s="82" t="s">
        <v>284</v>
      </c>
      <c r="C25" s="82" t="s">
        <v>287</v>
      </c>
    </row>
    <row r="26" spans="1:3" customFormat="false" ht="25.5">
      <c r="A26" s="468" t="s">
        <v>1635</v>
      </c>
      <c r="B26" s="84" t="s">
        <v>285</v>
      </c>
      <c r="C26" s="84" t="s">
        <v>271</v>
      </c>
    </row>
    <row r="27" spans="1:3" customFormat="false" ht="25.5">
      <c r="A27" s="83" t="s">
        <v>282</v>
      </c>
      <c r="B27" s="84" t="s">
        <v>272</v>
      </c>
      <c r="C27" s="461" t="s">
        <v>273</v>
      </c>
    </row>
    <row r="28" spans="1:3" customFormat="false" ht="25.5">
      <c r="A28" s="83" t="s">
        <v>281</v>
      </c>
      <c r="B28" s="84" t="s">
        <v>274</v>
      </c>
      <c r="C28" s="84" t="s">
        <v>271</v>
      </c>
    </row>
    <row r="29" spans="1:3" customFormat="false" ht="25.5">
      <c r="A29" s="83" t="s">
        <v>280</v>
      </c>
      <c r="B29" s="84" t="s">
        <v>286</v>
      </c>
      <c r="C29" s="84" t="s">
        <v>275</v>
      </c>
    </row>
    <row r="30" spans="1:3" customFormat="false">
      <c r="A30" s="83" t="s">
        <v>9</v>
      </c>
      <c r="B30" s="84" t="s">
        <v>276</v>
      </c>
      <c r="C30" s="84" t="s">
        <v>276</v>
      </c>
    </row>
    <row r="31" spans="1:3" customFormat="false">
      <c r="A31" s="83" t="s">
        <v>11</v>
      </c>
      <c r="B31" s="84" t="s">
        <v>277</v>
      </c>
      <c r="C31" s="84" t="s">
        <v>277</v>
      </c>
    </row>
    <row r="32" spans="1:3" customFormat="false" ht="38.25">
      <c r="A32" s="83" t="s">
        <v>279</v>
      </c>
      <c r="B32" s="84" t="s">
        <v>278</v>
      </c>
      <c r="C32" s="84" t="s">
        <v>288</v>
      </c>
    </row>
    <row r="33" spans="1:3" customFormat="false">
      <c r="A33" s="20"/>
      <c r="B33" s="20"/>
      <c r="C33" s="20"/>
    </row>
    <row r="34" spans="1:3" customFormat="false">
      <c r="A34" s="79" t="s">
        <v>289</v>
      </c>
      <c r="B34" s="20"/>
      <c r="C34" s="20"/>
    </row>
    <row r="35" spans="1:3" customFormat="false">
      <c r="A35" s="79" t="s">
        <v>290</v>
      </c>
      <c r="B35" s="20"/>
      <c r="C35" s="20"/>
    </row>
    <row r="36" spans="1:3" customFormat="false">
      <c r="A36" s="79" t="s">
        <v>291</v>
      </c>
      <c r="B36" s="20"/>
      <c r="C36" s="20"/>
    </row>
    <row r="37" spans="1:3" customFormat="false">
      <c r="A37" s="79" t="s">
        <v>292</v>
      </c>
      <c r="B37" s="20"/>
      <c r="C37" s="20"/>
    </row>
    <row r="40" spans="1:3" customFormat="false">
      <c r="A40" s="20"/>
      <c r="B40" s="20"/>
      <c r="C40" s="20"/>
    </row>
    <row r="41" spans="1:3" customFormat="false">
      <c r="A41" s="20"/>
      <c r="B41" s="20"/>
      <c r="C41" s="20"/>
    </row>
    <row r="42" spans="2:3" customFormat="false">
      <c r="B42" s="20"/>
      <c r="C42" s="20"/>
    </row>
    <row r="43" spans="2:3" customFormat="false">
      <c r="B43" s="20"/>
      <c r="C43" s="20"/>
    </row>
    <row r="44" spans="2:3" customFormat="false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6"/>
  <sheetViews>
    <sheetView zoomScaleNormal="100" workbookViewId="0">
      <selection activeCell="B4" sqref="B4"/>
    </sheetView>
  </sheetViews>
  <sheetFormatPr defaultRowHeight="15"/>
  <cols>
    <col min="1" max="1" width="0.5546875" customWidth="1"/>
    <col min="2" max="2" width="8.77734375" customWidth="1"/>
    <col min="3" max="3" width="49.21875" customWidth="1"/>
    <col min="5" max="5" width="10.6640625" customWidth="1"/>
    <col min="6" max="6" width="0.441406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83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83"/>
    </row>
    <row r="3" spans="1:6" customFormat="false">
      <c r="A3" s="483" t="str">
        <f>'Title Page'!$B$34</f>
        <v/>
      </c>
      <c r="B3" s="483"/>
      <c r="C3" s="483"/>
      <c r="D3" s="483"/>
      <c r="E3" s="483"/>
      <c r="F3" s="483"/>
    </row>
    <row r="5" spans="2:5" customFormat="false" ht="17.25" customHeight="1">
      <c r="B5" s="484" t="s">
        <v>1418</v>
      </c>
      <c r="C5" s="484"/>
      <c r="D5" s="484"/>
      <c r="E5" s="484"/>
    </row>
    <row r="6" spans="1:6" ht="15.75" thickBot="1"/>
    <row r="7" spans="2:5" customFormat="false" ht="16.5" thickTop="1" thickBot="1">
      <c r="B7" s="430" t="s">
        <v>1098</v>
      </c>
      <c r="C7" s="431" t="s">
        <v>1099</v>
      </c>
      <c r="D7" s="432" t="s">
        <v>1100</v>
      </c>
      <c r="E7" s="433" t="s">
        <v>1652</v>
      </c>
    </row>
    <row r="8" spans="2:5" customFormat="false" ht="15.75" thickTop="1">
      <c r="B8" s="424" t="s">
        <v>1116</v>
      </c>
      <c r="C8" s="425" t="s">
        <v>1101</v>
      </c>
      <c r="D8" s="485" t="s">
        <v>1102</v>
      </c>
      <c r="E8" s="426" t="s">
        <v>1614</v>
      </c>
    </row>
    <row r="9" spans="2:5" customFormat="false">
      <c r="B9" s="416" t="s">
        <v>1119</v>
      </c>
      <c r="C9" s="417" t="s">
        <v>1103</v>
      </c>
      <c r="D9" s="478"/>
      <c r="E9" s="428" t="s">
        <v>1615</v>
      </c>
    </row>
    <row r="10" spans="2:5" customFormat="false">
      <c r="B10" s="416" t="s">
        <v>1121</v>
      </c>
      <c r="C10" s="417" t="s">
        <v>0</v>
      </c>
      <c r="D10" s="478" t="s">
        <v>1104</v>
      </c>
      <c r="E10" s="428" t="s">
        <v>1626</v>
      </c>
    </row>
    <row r="11" spans="2:5" customFormat="false">
      <c r="B11" s="416" t="s">
        <v>1123</v>
      </c>
      <c r="C11" s="417" t="s">
        <v>231</v>
      </c>
      <c r="D11" s="478"/>
      <c r="E11" s="428" t="s">
        <v>1627</v>
      </c>
    </row>
    <row r="12" spans="2:5" customFormat="false">
      <c r="B12" s="416" t="s">
        <v>1126</v>
      </c>
      <c r="C12" s="417" t="s">
        <v>1105</v>
      </c>
      <c r="D12" s="478"/>
      <c r="E12" s="428" t="s">
        <v>1628</v>
      </c>
    </row>
    <row r="13" spans="2:5" customFormat="false">
      <c r="B13" s="416" t="s">
        <v>1129</v>
      </c>
      <c r="C13" s="417" t="s">
        <v>1106</v>
      </c>
      <c r="D13" s="478" t="s">
        <v>1107</v>
      </c>
      <c r="E13" s="428" t="s">
        <v>1616</v>
      </c>
    </row>
    <row r="14" spans="2:5" customFormat="false">
      <c r="B14" s="416" t="s">
        <v>1131</v>
      </c>
      <c r="C14" s="417" t="s">
        <v>1108</v>
      </c>
      <c r="D14" s="478"/>
      <c r="E14" s="428" t="s">
        <v>1617</v>
      </c>
    </row>
    <row r="15" spans="2:5" customFormat="false">
      <c r="B15" s="416" t="s">
        <v>1133</v>
      </c>
      <c r="C15" s="417" t="s">
        <v>1612</v>
      </c>
      <c r="D15" s="427" t="s">
        <v>1109</v>
      </c>
      <c r="E15" s="428" t="s">
        <v>1618</v>
      </c>
    </row>
    <row r="16" spans="2:5" customFormat="false">
      <c r="B16" s="416" t="s">
        <v>1135</v>
      </c>
      <c r="C16" s="417" t="s">
        <v>1613</v>
      </c>
      <c r="D16" s="478" t="s">
        <v>1110</v>
      </c>
      <c r="E16" s="428" t="s">
        <v>1619</v>
      </c>
    </row>
    <row r="17" spans="2:5" customFormat="false">
      <c r="B17" s="416" t="s">
        <v>1137</v>
      </c>
      <c r="C17" s="417" t="s">
        <v>1644</v>
      </c>
      <c r="D17" s="478"/>
      <c r="E17" s="428" t="s">
        <v>1620</v>
      </c>
    </row>
    <row r="18" spans="2:5" customFormat="false">
      <c r="B18" s="416" t="s">
        <v>1139</v>
      </c>
      <c r="C18" s="417" t="s">
        <v>1111</v>
      </c>
      <c r="D18" s="479" t="s">
        <v>1112</v>
      </c>
      <c r="E18" s="428" t="s">
        <v>1621</v>
      </c>
    </row>
    <row r="19" spans="2:5" customFormat="false" ht="14.25" customHeight="1">
      <c r="B19" s="416" t="s">
        <v>1141</v>
      </c>
      <c r="C19" s="417" t="s">
        <v>1113</v>
      </c>
      <c r="D19" s="480"/>
      <c r="E19" s="428" t="s">
        <v>1622</v>
      </c>
    </row>
    <row r="20" spans="2:5" customFormat="false" ht="15.75">
      <c r="B20" s="416" t="s">
        <v>1142</v>
      </c>
      <c r="C20" s="417" t="s">
        <v>1486</v>
      </c>
      <c r="D20" s="481"/>
      <c r="E20" s="428" t="s">
        <v>1623</v>
      </c>
    </row>
    <row r="21" spans="2:5" customFormat="false" ht="15.75">
      <c r="B21" s="416" t="s">
        <v>1143</v>
      </c>
      <c r="C21" s="417" t="s">
        <v>1487</v>
      </c>
      <c r="D21" s="481"/>
      <c r="E21" s="428" t="s">
        <v>1624</v>
      </c>
    </row>
    <row r="22" spans="2:5" customFormat="false" ht="16.5" thickBot="1">
      <c r="B22" s="419" t="s">
        <v>1145</v>
      </c>
      <c r="C22" s="420" t="s">
        <v>1488</v>
      </c>
      <c r="D22" s="482"/>
      <c r="E22" s="429" t="s">
        <v>1625</v>
      </c>
    </row>
    <row r="23" spans="1:6" ht="15.75" thickTop="1"/>
    <row r="26" spans="1:6" customFormat="false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F95"/>
  <sheetViews>
    <sheetView zoomScaleNormal="100" workbookViewId="0">
      <selection sqref="A1:E1"/>
    </sheetView>
  </sheetViews>
  <sheetFormatPr defaultRowHeight="15"/>
  <cols>
    <col min="1" max="1" width="0.44140625" customWidth="1"/>
    <col min="2" max="2" width="5.44140625" customWidth="1"/>
    <col min="3" max="3" width="50.109375" customWidth="1"/>
    <col min="4" max="4" width="22.44140625" customWidth="1"/>
    <col min="5" max="5" width="0.33203125" customWidth="1"/>
  </cols>
  <sheetData>
    <row r="1" spans="1:6" customFormat="false">
      <c r="A1" s="483" t="str">
        <f>IF('Title Page'!$B$21="Example",'Title Page'!$B$30,"ASHRAE Standard 140-2010 Section 5.2 - Building Thermal Envelope and Fabric Load Tests")</f>
        <v>ASHRAE Standard 140-2014, Informative Annex B8, Section B8.1</v>
      </c>
      <c r="B1" s="483"/>
      <c r="C1" s="483"/>
      <c r="D1" s="483"/>
      <c r="E1" s="483"/>
      <c r="F1" s="441"/>
    </row>
    <row r="2" spans="1:6" customFormat="false">
      <c r="A2" s="483" t="str">
        <f>'Title Page'!$B$32</f>
        <v>Example Results for Section 5.2 - Building Thermal Envelope and Fabric Load Cases 195-960 &amp; 600FF-950FF</v>
      </c>
      <c r="B2" s="483"/>
      <c r="C2" s="483"/>
      <c r="D2" s="483"/>
      <c r="E2" s="483"/>
      <c r="F2" s="441"/>
    </row>
    <row r="3" spans="1:6" customFormat="false">
      <c r="A3" s="483" t="str">
        <f>'Title Page'!$B$34</f>
        <v/>
      </c>
      <c r="B3" s="483"/>
      <c r="C3" s="483"/>
      <c r="D3" s="483"/>
      <c r="E3" s="483"/>
      <c r="F3" s="441"/>
    </row>
    <row r="4" spans="1:6" ht="7.5" customHeight="1"/>
    <row r="5" spans="2:5" customFormat="false" ht="17.25" customHeight="1">
      <c r="B5" s="484" t="s">
        <v>1419</v>
      </c>
      <c r="C5" s="484"/>
      <c r="D5" s="484"/>
      <c r="E5" s="442"/>
    </row>
    <row r="6" spans="2:2" customFormat="false" ht="5.25" customHeight="1" thickBot="1">
      <c r="B6" s="335"/>
    </row>
    <row r="7" spans="2:4" customFormat="false" ht="12.75" customHeight="1" thickTop="1" thickBot="1">
      <c r="B7" s="430" t="s">
        <v>1114</v>
      </c>
      <c r="C7" s="431" t="s">
        <v>1115</v>
      </c>
      <c r="D7" s="436" t="s">
        <v>1100</v>
      </c>
    </row>
    <row r="8" spans="2:4" customFormat="false" ht="15.75" thickTop="1">
      <c r="B8" s="434" t="s">
        <v>1116</v>
      </c>
      <c r="C8" s="422" t="s">
        <v>1117</v>
      </c>
      <c r="D8" s="435" t="s">
        <v>1118</v>
      </c>
    </row>
    <row r="9" spans="2:4" customFormat="false">
      <c r="B9" s="416" t="s">
        <v>1119</v>
      </c>
      <c r="C9" s="417" t="s">
        <v>1286</v>
      </c>
      <c r="D9" s="418" t="s">
        <v>1120</v>
      </c>
    </row>
    <row r="10" spans="2:4" customFormat="false">
      <c r="B10" s="416" t="s">
        <v>1121</v>
      </c>
      <c r="C10" s="417" t="s">
        <v>1287</v>
      </c>
      <c r="D10" s="418" t="s">
        <v>1122</v>
      </c>
    </row>
    <row r="11" spans="2:4" customFormat="false">
      <c r="B11" s="486" t="s">
        <v>1123</v>
      </c>
      <c r="C11" s="421" t="s">
        <v>1124</v>
      </c>
      <c r="D11" s="487" t="s">
        <v>1125</v>
      </c>
    </row>
    <row r="12" spans="2:4" customFormat="false">
      <c r="B12" s="486"/>
      <c r="C12" s="422" t="s">
        <v>1288</v>
      </c>
      <c r="D12" s="487"/>
    </row>
    <row r="13" spans="2:4" customFormat="false">
      <c r="B13" s="486" t="s">
        <v>1126</v>
      </c>
      <c r="C13" s="421" t="s">
        <v>1127</v>
      </c>
      <c r="D13" s="487" t="s">
        <v>1128</v>
      </c>
    </row>
    <row r="14" spans="2:4" customFormat="false">
      <c r="B14" s="486"/>
      <c r="C14" s="422" t="s">
        <v>1289</v>
      </c>
      <c r="D14" s="487"/>
    </row>
    <row r="15" spans="2:4" customFormat="false">
      <c r="B15" s="416" t="s">
        <v>1129</v>
      </c>
      <c r="C15" s="417" t="s">
        <v>1130</v>
      </c>
      <c r="D15" s="418" t="s">
        <v>1474</v>
      </c>
    </row>
    <row r="16" spans="2:4" customFormat="false">
      <c r="B16" s="416" t="s">
        <v>1131</v>
      </c>
      <c r="C16" s="417" t="s">
        <v>1132</v>
      </c>
      <c r="D16" s="418" t="s">
        <v>1475</v>
      </c>
    </row>
    <row r="17" spans="2:4" customFormat="false">
      <c r="B17" s="416" t="s">
        <v>1133</v>
      </c>
      <c r="C17" s="417" t="s">
        <v>1134</v>
      </c>
      <c r="D17" s="418" t="s">
        <v>1476</v>
      </c>
    </row>
    <row r="18" spans="2:4" customFormat="false">
      <c r="B18" s="416" t="s">
        <v>1135</v>
      </c>
      <c r="C18" s="417" t="s">
        <v>1136</v>
      </c>
      <c r="D18" s="418" t="s">
        <v>1477</v>
      </c>
    </row>
    <row r="19" spans="2:4" customFormat="false">
      <c r="B19" s="416" t="s">
        <v>1137</v>
      </c>
      <c r="C19" s="417" t="s">
        <v>1138</v>
      </c>
      <c r="D19" s="418" t="s">
        <v>1478</v>
      </c>
    </row>
    <row r="20" spans="2:4" customFormat="false">
      <c r="B20" s="416" t="s">
        <v>1139</v>
      </c>
      <c r="C20" s="417" t="s">
        <v>1140</v>
      </c>
      <c r="D20" s="418" t="s">
        <v>1479</v>
      </c>
    </row>
    <row r="21" spans="2:4" customFormat="false">
      <c r="B21" s="416" t="s">
        <v>1141</v>
      </c>
      <c r="C21" s="417" t="s">
        <v>1258</v>
      </c>
      <c r="D21" s="418" t="s">
        <v>1480</v>
      </c>
    </row>
    <row r="22" spans="2:4" customFormat="false" ht="12.6" customHeight="1">
      <c r="B22" s="416" t="s">
        <v>1142</v>
      </c>
      <c r="C22" s="421" t="s">
        <v>1497</v>
      </c>
      <c r="D22" s="418" t="s">
        <v>1481</v>
      </c>
    </row>
    <row r="23" spans="2:4" customFormat="false" ht="12.6" customHeight="1">
      <c r="B23" s="416" t="s">
        <v>1143</v>
      </c>
      <c r="C23" s="421" t="s">
        <v>1512</v>
      </c>
      <c r="D23" s="418" t="s">
        <v>1144</v>
      </c>
    </row>
    <row r="24" spans="2:4" customFormat="false" ht="12.6" customHeight="1">
      <c r="B24" s="416" t="s">
        <v>1145</v>
      </c>
      <c r="C24" s="421" t="s">
        <v>1513</v>
      </c>
      <c r="D24" s="418" t="s">
        <v>1146</v>
      </c>
    </row>
    <row r="25" spans="2:4" customFormat="false" ht="12.6" customHeight="1">
      <c r="B25" s="416" t="s">
        <v>1147</v>
      </c>
      <c r="C25" s="421" t="s">
        <v>1514</v>
      </c>
      <c r="D25" s="418" t="s">
        <v>1148</v>
      </c>
    </row>
    <row r="26" spans="2:4" customFormat="false" ht="12.6" customHeight="1">
      <c r="B26" s="462" t="s">
        <v>1149</v>
      </c>
      <c r="C26" s="421" t="s">
        <v>1150</v>
      </c>
      <c r="D26" s="465" t="s">
        <v>1152</v>
      </c>
    </row>
    <row r="27" spans="2:4" customFormat="false" ht="12.6" customHeight="1">
      <c r="B27" s="434"/>
      <c r="C27" s="422" t="s">
        <v>1151</v>
      </c>
      <c r="D27" s="435"/>
    </row>
    <row r="28" spans="2:4" customFormat="false" ht="12.6" customHeight="1">
      <c r="B28" s="486" t="s">
        <v>1153</v>
      </c>
      <c r="C28" s="421" t="s">
        <v>1150</v>
      </c>
      <c r="D28" s="487" t="s">
        <v>1155</v>
      </c>
    </row>
    <row r="29" spans="2:4" customFormat="false" ht="12.6" customHeight="1">
      <c r="B29" s="486"/>
      <c r="C29" s="422" t="s">
        <v>1154</v>
      </c>
      <c r="D29" s="487"/>
    </row>
    <row r="30" spans="2:4" customFormat="false" ht="12.6" customHeight="1">
      <c r="B30" s="486" t="s">
        <v>1156</v>
      </c>
      <c r="C30" s="421" t="s">
        <v>1157</v>
      </c>
      <c r="D30" s="487" t="s">
        <v>1158</v>
      </c>
    </row>
    <row r="31" spans="2:4" customFormat="false" ht="12.6" customHeight="1">
      <c r="B31" s="486"/>
      <c r="C31" s="422" t="s">
        <v>1151</v>
      </c>
      <c r="D31" s="487"/>
    </row>
    <row r="32" spans="2:4" customFormat="false" ht="12.6" customHeight="1">
      <c r="B32" s="486" t="s">
        <v>1159</v>
      </c>
      <c r="C32" s="421" t="s">
        <v>1157</v>
      </c>
      <c r="D32" s="487" t="s">
        <v>1160</v>
      </c>
    </row>
    <row r="33" spans="2:4" customFormat="false" ht="12.6" customHeight="1">
      <c r="B33" s="486"/>
      <c r="C33" s="422" t="s">
        <v>1154</v>
      </c>
      <c r="D33" s="487"/>
    </row>
    <row r="34" spans="2:4" customFormat="false" ht="12.6" customHeight="1">
      <c r="B34" s="486" t="s">
        <v>1161</v>
      </c>
      <c r="C34" s="421" t="s">
        <v>1162</v>
      </c>
      <c r="D34" s="487" t="s">
        <v>1163</v>
      </c>
    </row>
    <row r="35" spans="2:4" customFormat="false" ht="12.6" customHeight="1">
      <c r="B35" s="486"/>
      <c r="C35" s="422" t="s">
        <v>1151</v>
      </c>
      <c r="D35" s="487"/>
    </row>
    <row r="36" spans="2:4" customFormat="false" ht="12.6" customHeight="1">
      <c r="B36" s="486" t="s">
        <v>1164</v>
      </c>
      <c r="C36" s="421" t="s">
        <v>1162</v>
      </c>
      <c r="D36" s="487" t="s">
        <v>1165</v>
      </c>
    </row>
    <row r="37" spans="2:4" customFormat="false" ht="12.6" customHeight="1">
      <c r="B37" s="486"/>
      <c r="C37" s="422" t="s">
        <v>1154</v>
      </c>
      <c r="D37" s="487"/>
    </row>
    <row r="38" spans="2:4" customFormat="false" ht="12.6" customHeight="1">
      <c r="B38" s="416" t="s">
        <v>1166</v>
      </c>
      <c r="C38" s="421" t="s">
        <v>1498</v>
      </c>
      <c r="D38" s="418" t="s">
        <v>1167</v>
      </c>
    </row>
    <row r="39" spans="2:4" customFormat="false" ht="12.6" customHeight="1">
      <c r="B39" s="416" t="s">
        <v>1168</v>
      </c>
      <c r="C39" s="421" t="s">
        <v>1499</v>
      </c>
      <c r="D39" s="418" t="s">
        <v>1170</v>
      </c>
    </row>
    <row r="40" spans="2:4" customFormat="false" ht="12.6" customHeight="1">
      <c r="B40" s="416" t="s">
        <v>1171</v>
      </c>
      <c r="C40" s="421" t="s">
        <v>1500</v>
      </c>
      <c r="D40" s="418" t="s">
        <v>1172</v>
      </c>
    </row>
    <row r="41" spans="2:4" customFormat="false" ht="12.6" customHeight="1">
      <c r="B41" s="416" t="s">
        <v>1173</v>
      </c>
      <c r="C41" s="421" t="s">
        <v>1501</v>
      </c>
      <c r="D41" s="418" t="s">
        <v>1175</v>
      </c>
    </row>
    <row r="42" spans="2:4" customFormat="false" ht="12.6" customHeight="1">
      <c r="B42" s="416" t="s">
        <v>1176</v>
      </c>
      <c r="C42" s="421" t="s">
        <v>1515</v>
      </c>
      <c r="D42" s="418" t="s">
        <v>1177</v>
      </c>
    </row>
    <row r="43" spans="2:4" customFormat="false" ht="12.6" customHeight="1">
      <c r="B43" s="416" t="s">
        <v>1178</v>
      </c>
      <c r="C43" s="421" t="s">
        <v>1516</v>
      </c>
      <c r="D43" s="418" t="s">
        <v>1179</v>
      </c>
    </row>
    <row r="44" spans="2:4" customFormat="false" ht="12.6" customHeight="1">
      <c r="B44" s="486" t="s">
        <v>1180</v>
      </c>
      <c r="C44" s="421" t="s">
        <v>1181</v>
      </c>
      <c r="D44" s="487" t="s">
        <v>1182</v>
      </c>
    </row>
    <row r="45" spans="2:4" customFormat="false" ht="12.6" customHeight="1">
      <c r="B45" s="486"/>
      <c r="C45" s="422" t="s">
        <v>1151</v>
      </c>
      <c r="D45" s="487"/>
    </row>
    <row r="46" spans="2:4" customFormat="false" ht="12.6" customHeight="1">
      <c r="B46" s="486" t="s">
        <v>1183</v>
      </c>
      <c r="C46" s="421" t="s">
        <v>1181</v>
      </c>
      <c r="D46" s="487" t="s">
        <v>1184</v>
      </c>
    </row>
    <row r="47" spans="2:4" customFormat="false" ht="12.6" customHeight="1">
      <c r="B47" s="486"/>
      <c r="C47" s="422" t="s">
        <v>1154</v>
      </c>
      <c r="D47" s="487"/>
    </row>
    <row r="48" spans="2:4" customFormat="false" ht="12.6" customHeight="1">
      <c r="B48" s="486" t="s">
        <v>1185</v>
      </c>
      <c r="C48" s="421" t="s">
        <v>1186</v>
      </c>
      <c r="D48" s="487" t="s">
        <v>1187</v>
      </c>
    </row>
    <row r="49" spans="2:4" customFormat="false" ht="12.6" customHeight="1">
      <c r="B49" s="486"/>
      <c r="C49" s="422" t="s">
        <v>1151</v>
      </c>
      <c r="D49" s="487"/>
    </row>
    <row r="50" spans="2:4" customFormat="false" ht="12.6" customHeight="1">
      <c r="B50" s="486" t="s">
        <v>1188</v>
      </c>
      <c r="C50" s="421" t="s">
        <v>1186</v>
      </c>
      <c r="D50" s="487" t="s">
        <v>1189</v>
      </c>
    </row>
    <row r="51" spans="2:4" customFormat="false" ht="12.6" customHeight="1">
      <c r="B51" s="486"/>
      <c r="C51" s="422" t="s">
        <v>1154</v>
      </c>
      <c r="D51" s="487"/>
    </row>
    <row r="52" spans="2:4" customFormat="false" ht="12.6" customHeight="1">
      <c r="B52" s="416" t="s">
        <v>1190</v>
      </c>
      <c r="C52" s="421" t="s">
        <v>1517</v>
      </c>
      <c r="D52" s="418" t="s">
        <v>1191</v>
      </c>
    </row>
    <row r="53" spans="2:4" customFormat="false" ht="12" customHeight="1">
      <c r="B53" s="416" t="s">
        <v>1192</v>
      </c>
      <c r="C53" s="421" t="s">
        <v>1518</v>
      </c>
      <c r="D53" s="418" t="s">
        <v>1193</v>
      </c>
    </row>
    <row r="54" spans="2:4" customFormat="false" ht="12.6" customHeight="1">
      <c r="B54" s="416" t="s">
        <v>1194</v>
      </c>
      <c r="C54" s="421" t="s">
        <v>1502</v>
      </c>
      <c r="D54" s="418" t="s">
        <v>1195</v>
      </c>
    </row>
    <row r="55" spans="2:4" customFormat="false" ht="12.6" customHeight="1">
      <c r="B55" s="416" t="s">
        <v>1196</v>
      </c>
      <c r="C55" s="421" t="s">
        <v>1503</v>
      </c>
      <c r="D55" s="418" t="s">
        <v>1197</v>
      </c>
    </row>
    <row r="56" spans="2:4" customFormat="false" ht="12.6" customHeight="1">
      <c r="B56" s="416" t="s">
        <v>1198</v>
      </c>
      <c r="C56" s="421" t="s">
        <v>1504</v>
      </c>
      <c r="D56" s="418" t="s">
        <v>1199</v>
      </c>
    </row>
    <row r="57" spans="2:4" customFormat="false" ht="12.6" customHeight="1">
      <c r="B57" s="416" t="s">
        <v>1200</v>
      </c>
      <c r="C57" s="421" t="s">
        <v>1505</v>
      </c>
      <c r="D57" s="418" t="s">
        <v>1201</v>
      </c>
    </row>
    <row r="58" spans="2:4" customFormat="false" ht="12.6" customHeight="1">
      <c r="B58" s="416" t="s">
        <v>1202</v>
      </c>
      <c r="C58" s="421" t="s">
        <v>1506</v>
      </c>
      <c r="D58" s="418" t="s">
        <v>1203</v>
      </c>
    </row>
    <row r="59" spans="2:4" customFormat="false" ht="12.6" customHeight="1">
      <c r="B59" s="416" t="s">
        <v>1204</v>
      </c>
      <c r="C59" s="421" t="s">
        <v>1507</v>
      </c>
      <c r="D59" s="418" t="s">
        <v>1205</v>
      </c>
    </row>
    <row r="60" spans="2:4" customFormat="false" ht="12.6" customHeight="1">
      <c r="B60" s="486" t="s">
        <v>1206</v>
      </c>
      <c r="C60" s="421" t="s">
        <v>1207</v>
      </c>
      <c r="D60" s="487" t="s">
        <v>1208</v>
      </c>
    </row>
    <row r="61" spans="2:4" customFormat="false" ht="12.6" customHeight="1">
      <c r="B61" s="486"/>
      <c r="C61" s="422" t="s">
        <v>1151</v>
      </c>
      <c r="D61" s="487"/>
    </row>
    <row r="62" spans="2:4" customFormat="false" ht="12.6" customHeight="1">
      <c r="B62" s="486" t="s">
        <v>1209</v>
      </c>
      <c r="C62" s="421" t="s">
        <v>1207</v>
      </c>
      <c r="D62" s="487" t="s">
        <v>1210</v>
      </c>
    </row>
    <row r="63" spans="2:4" customFormat="false" ht="12.6" customHeight="1">
      <c r="B63" s="486"/>
      <c r="C63" s="422" t="s">
        <v>1154</v>
      </c>
      <c r="D63" s="487"/>
    </row>
    <row r="64" spans="2:4" customFormat="false" ht="12.6" customHeight="1">
      <c r="B64" s="486" t="s">
        <v>1211</v>
      </c>
      <c r="C64" s="421" t="s">
        <v>1212</v>
      </c>
      <c r="D64" s="487" t="s">
        <v>1213</v>
      </c>
    </row>
    <row r="65" spans="2:4" customFormat="false" ht="12.6" customHeight="1">
      <c r="B65" s="486"/>
      <c r="C65" s="422" t="s">
        <v>1151</v>
      </c>
      <c r="D65" s="487"/>
    </row>
    <row r="66" spans="2:4" customFormat="false" ht="12.6" customHeight="1">
      <c r="B66" s="486" t="s">
        <v>1214</v>
      </c>
      <c r="C66" s="421" t="s">
        <v>1212</v>
      </c>
      <c r="D66" s="487" t="s">
        <v>1215</v>
      </c>
    </row>
    <row r="67" spans="2:4" customFormat="false" ht="12.6" customHeight="1">
      <c r="B67" s="486"/>
      <c r="C67" s="422" t="s">
        <v>1154</v>
      </c>
      <c r="D67" s="487"/>
    </row>
    <row r="68" spans="2:4" customFormat="false" ht="12.6" customHeight="1">
      <c r="B68" s="486" t="s">
        <v>1216</v>
      </c>
      <c r="C68" s="421" t="s">
        <v>1217</v>
      </c>
      <c r="D68" s="487" t="s">
        <v>1218</v>
      </c>
    </row>
    <row r="69" spans="2:4" customFormat="false" ht="12.6" customHeight="1">
      <c r="B69" s="486"/>
      <c r="C69" s="422" t="s">
        <v>1151</v>
      </c>
      <c r="D69" s="487"/>
    </row>
    <row r="70" spans="2:4" customFormat="false" ht="12.6" customHeight="1">
      <c r="B70" s="486" t="s">
        <v>1219</v>
      </c>
      <c r="C70" s="421" t="s">
        <v>1217</v>
      </c>
      <c r="D70" s="487" t="s">
        <v>1220</v>
      </c>
    </row>
    <row r="71" spans="2:4" customFormat="false" ht="12.6" customHeight="1">
      <c r="B71" s="486"/>
      <c r="C71" s="422" t="s">
        <v>1174</v>
      </c>
      <c r="D71" s="487"/>
    </row>
    <row r="72" spans="2:4" customFormat="false" ht="12.6" customHeight="1">
      <c r="B72" s="416" t="s">
        <v>1221</v>
      </c>
      <c r="C72" s="421" t="s">
        <v>1508</v>
      </c>
      <c r="D72" s="418" t="s">
        <v>1222</v>
      </c>
    </row>
    <row r="73" spans="2:4" customFormat="false" ht="12.6" customHeight="1">
      <c r="B73" s="416" t="s">
        <v>1223</v>
      </c>
      <c r="C73" s="421" t="s">
        <v>1509</v>
      </c>
      <c r="D73" s="418" t="s">
        <v>1224</v>
      </c>
    </row>
    <row r="74" spans="2:4" customFormat="false" ht="12.6" customHeight="1">
      <c r="B74" s="416" t="s">
        <v>1225</v>
      </c>
      <c r="C74" s="421" t="s">
        <v>1510</v>
      </c>
      <c r="D74" s="418" t="s">
        <v>1226</v>
      </c>
    </row>
    <row r="75" spans="2:4" customFormat="false" ht="12.6" customHeight="1">
      <c r="B75" s="416" t="s">
        <v>1227</v>
      </c>
      <c r="C75" s="421" t="s">
        <v>1511</v>
      </c>
      <c r="D75" s="418" t="s">
        <v>1228</v>
      </c>
    </row>
    <row r="76" spans="2:4" customFormat="false" ht="12.6" customHeight="1">
      <c r="B76" s="486" t="s">
        <v>1229</v>
      </c>
      <c r="C76" s="421" t="s">
        <v>1230</v>
      </c>
      <c r="D76" s="487" t="s">
        <v>1231</v>
      </c>
    </row>
    <row r="77" spans="2:4" customFormat="false" ht="12.6" customHeight="1">
      <c r="B77" s="486"/>
      <c r="C77" s="422" t="s">
        <v>1151</v>
      </c>
      <c r="D77" s="487"/>
    </row>
    <row r="78" spans="2:4" customFormat="false" ht="12.6" customHeight="1">
      <c r="B78" s="486" t="s">
        <v>1232</v>
      </c>
      <c r="C78" s="421" t="s">
        <v>1230</v>
      </c>
      <c r="D78" s="487" t="s">
        <v>1233</v>
      </c>
    </row>
    <row r="79" spans="2:4" customFormat="false" ht="12.6" customHeight="1">
      <c r="B79" s="486"/>
      <c r="C79" s="422" t="s">
        <v>1154</v>
      </c>
      <c r="D79" s="487"/>
    </row>
    <row r="80" spans="2:4" customFormat="false" ht="12.6" customHeight="1">
      <c r="B80" s="416" t="s">
        <v>1234</v>
      </c>
      <c r="C80" s="417" t="s">
        <v>1235</v>
      </c>
      <c r="D80" s="418" t="s">
        <v>1236</v>
      </c>
    </row>
    <row r="81" spans="2:4" customFormat="false" ht="12.6" customHeight="1">
      <c r="B81" s="486" t="s">
        <v>1237</v>
      </c>
      <c r="C81" s="421" t="s">
        <v>1238</v>
      </c>
      <c r="D81" s="487" t="s">
        <v>1240</v>
      </c>
    </row>
    <row r="82" spans="2:4" customFormat="false" ht="12.6" customHeight="1">
      <c r="B82" s="486"/>
      <c r="C82" s="422" t="s">
        <v>1239</v>
      </c>
      <c r="D82" s="487"/>
    </row>
    <row r="83" spans="2:4" customFormat="false" ht="12.6" customHeight="1">
      <c r="B83" s="486" t="s">
        <v>1241</v>
      </c>
      <c r="C83" s="421" t="s">
        <v>1238</v>
      </c>
      <c r="D83" s="487" t="s">
        <v>1243</v>
      </c>
    </row>
    <row r="84" spans="2:4" customFormat="false" ht="12.6" customHeight="1">
      <c r="B84" s="486"/>
      <c r="C84" s="422" t="s">
        <v>1242</v>
      </c>
      <c r="D84" s="487"/>
    </row>
    <row r="85" spans="2:4" customFormat="false" ht="12.6" customHeight="1">
      <c r="B85" s="486" t="s">
        <v>1244</v>
      </c>
      <c r="C85" s="421" t="s">
        <v>1245</v>
      </c>
      <c r="D85" s="487" t="s">
        <v>1247</v>
      </c>
    </row>
    <row r="86" spans="2:4" customFormat="false" ht="12.6" customHeight="1">
      <c r="B86" s="486"/>
      <c r="C86" s="422" t="s">
        <v>1246</v>
      </c>
      <c r="D86" s="487"/>
    </row>
    <row r="87" spans="2:4" customFormat="false" ht="12.6" customHeight="1">
      <c r="B87" s="486" t="s">
        <v>1248</v>
      </c>
      <c r="C87" s="421" t="s">
        <v>1245</v>
      </c>
      <c r="D87" s="487" t="s">
        <v>1250</v>
      </c>
    </row>
    <row r="88" spans="2:4" customFormat="false" ht="12.6" customHeight="1">
      <c r="B88" s="486"/>
      <c r="C88" s="422" t="s">
        <v>1249</v>
      </c>
      <c r="D88" s="487"/>
    </row>
    <row r="89" spans="2:4" customFormat="false" ht="12.6" customHeight="1">
      <c r="B89" s="486" t="s">
        <v>1251</v>
      </c>
      <c r="C89" s="421" t="s">
        <v>1252</v>
      </c>
      <c r="D89" s="487" t="s">
        <v>1254</v>
      </c>
    </row>
    <row r="90" spans="2:4" customFormat="false" ht="12.6" customHeight="1">
      <c r="B90" s="486"/>
      <c r="C90" s="422" t="s">
        <v>1253</v>
      </c>
      <c r="D90" s="487"/>
    </row>
    <row r="91" spans="2:4" customFormat="false" ht="12.6" customHeight="1">
      <c r="B91" s="486" t="s">
        <v>1255</v>
      </c>
      <c r="C91" s="421" t="s">
        <v>1256</v>
      </c>
      <c r="D91" s="487" t="s">
        <v>1257</v>
      </c>
    </row>
    <row r="92" spans="2:4" customFormat="false" ht="12.6" customHeight="1" thickBot="1">
      <c r="B92" s="488"/>
      <c r="C92" s="423" t="s">
        <v>1253</v>
      </c>
      <c r="D92" s="489"/>
    </row>
    <row r="93" spans="2:2" customFormat="false" ht="15.75" thickTop="1">
      <c r="B93" s="335"/>
    </row>
    <row r="94" spans="2:2" customFormat="false">
      <c r="B94" s="335"/>
    </row>
    <row r="95" spans="2:2" customFormat="false">
      <c r="B95" s="335"/>
    </row>
  </sheetData>
  <mergeCells count="54"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  <mergeCell ref="B81:B82"/>
    <mergeCell ref="D81:D82"/>
    <mergeCell ref="B76:B77"/>
    <mergeCell ref="D76:D77"/>
    <mergeCell ref="B70:B71"/>
    <mergeCell ref="D70:D71"/>
    <mergeCell ref="B64:B65"/>
    <mergeCell ref="D64:D65"/>
    <mergeCell ref="B68:B69"/>
    <mergeCell ref="D68:D69"/>
    <mergeCell ref="B66:B67"/>
    <mergeCell ref="D66:D67"/>
    <mergeCell ref="B62:B63"/>
    <mergeCell ref="D62:D63"/>
    <mergeCell ref="B60:B61"/>
    <mergeCell ref="D60:D61"/>
    <mergeCell ref="B48:B49"/>
    <mergeCell ref="D48:D49"/>
    <mergeCell ref="B50:B51"/>
    <mergeCell ref="D50:D51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11:B12"/>
    <mergeCell ref="D11:D12"/>
    <mergeCell ref="B13:B14"/>
    <mergeCell ref="D13:D14"/>
    <mergeCell ref="B28:B29"/>
    <mergeCell ref="D28:D29"/>
  </mergeCells>
  <pageMargins left="0.7" right="0.7" top="0.5" bottom="0.75" header="0.3" footer="0.3"/>
  <pageSetup scale="96" fitToHeight="0" orientation="portrait" r:id="rId1"/>
  <rowBreaks manualBreakCount="1" count="1">
    <brk id="54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6">
    <pageSetUpPr fitToPage="1"/>
  </sheetPr>
  <dimension ref="B1:AY725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5546875" style="75" customWidth="1"/>
    <col min="3" max="4" width="7.77734375" style="20" customWidth="1"/>
    <col min="5" max="5" width="7.77734375" style="26" customWidth="1"/>
    <col min="6" max="6" width="8.33203125" style="20" customWidth="1"/>
    <col min="7" max="10" width="7.77734375" style="20" customWidth="1"/>
    <col min="11" max="13" width="6.77734375" style="20" customWidth="1"/>
    <col min="14" max="14" width="8.77734375" style="20" customWidth="1"/>
    <col min="15" max="15" width="0.88671875" style="20" customWidth="1"/>
    <col min="16" max="16" width="10.6640625" style="20" customWidth="1"/>
    <col min="17" max="17" width="9.77734375" style="20"/>
    <col min="18" max="18" width="32.77734375" style="75" customWidth="1"/>
    <col min="19" max="19" width="9.77734375" style="20"/>
    <col min="20" max="20" width="12.88671875" style="20" customWidth="1"/>
    <col min="21" max="26" width="9.77734375" style="20"/>
    <col min="27" max="27" width="10.33203125" style="20" customWidth="1"/>
    <col min="28" max="29" width="9.77734375" style="20"/>
    <col min="30" max="30" width="9.77734375" style="1"/>
    <col min="31" max="31" width="9.77734375" style="1" customWidth="1"/>
    <col min="32" max="16384" width="9.77734375" style="1"/>
  </cols>
  <sheetData>
    <row r="1" spans="2:16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</row>
    <row r="2" spans="2:16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</row>
    <row r="3" spans="2:16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2:3" customFormat="false" ht="15" customHeight="1">
      <c r="B4" s="355"/>
      <c r="C4" s="443" t="s">
        <v>1658</v>
      </c>
    </row>
    <row r="5" spans="2:3" customFormat="false" ht="10.5" customHeight="1">
      <c r="B5" s="355"/>
      <c r="C5" s="443" t="s">
        <v>312</v>
      </c>
    </row>
    <row r="6" spans="2:47" ht="5.25" customHeight="1"/>
    <row r="7" spans="2:16" customFormat="false" ht="16.5" thickBot="1">
      <c r="B7" s="322" t="s">
        <v>1369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customFormat="false" ht="15.75" thickTop="1">
      <c r="B8" s="451" t="s">
        <v>1527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0" t="s">
        <v>1529</v>
      </c>
      <c r="L8" s="491"/>
      <c r="M8" s="491"/>
      <c r="N8" s="492"/>
      <c r="P8" s="156" t="str">
        <f>YourData!$E$48</f>
        <v>Tested Prg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customFormat="false" ht="15">
      <c r="B9" s="452" t="s">
        <v>1528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1371</v>
      </c>
      <c r="P9" s="156" t="str">
        <f>YourData!$E$52</f>
        <v>Org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customFormat="false" ht="15">
      <c r="B10" s="453" t="s">
        <v>1526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1373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customFormat="false" ht="14.45" customHeight="1">
      <c r="B11" s="374" t="s">
        <v>1370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 t="str">
        <f>IF(ISNUMBER(YourData!$B65),YourData!$B65,"")</f>
        <v/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customFormat="false" ht="14.4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 t="str">
        <f>IF(ISNUMBER(YourData!$B66),YourData!$B66,"")</f>
        <v/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customFormat="false" ht="14.4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 t="str">
        <f>IF(ISNUMBER(YourData!$B67),YourData!$B67,"")</f>
        <v/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customFormat="false" ht="14.4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 t="str">
        <f>IF(ISNUMBER(YourData!$B68),YourData!$B68,"")</f>
        <v/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customFormat="false" ht="14.45" customHeight="1">
      <c r="B15" s="374" t="s">
        <v>1629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 t="str">
        <f>IF(ISNUMBER(YourData!$B69),YourData!$B69,"")</f>
        <v/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customFormat="false" ht="14.4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1372</v>
      </c>
      <c r="P16" s="159" t="str">
        <f>IF(ISNUMBER(YourData!$B70),YourData!$B70,"")</f>
        <v/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customFormat="false" ht="14.4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 t="str">
        <f>IF(ISNUMBER(YourData!$B71),YourData!$B71,"")</f>
        <v/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customFormat="false" ht="14.4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 t="str">
        <f>IF(ISNUMBER(YourData!$B72),YourData!$B72,"")</f>
        <v/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customFormat="false" ht="14.4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 t="str">
        <f>IF(ISNUMBER(YourData!$B73),YourData!$B73,"")</f>
        <v/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customFormat="false" ht="14.4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 t="str">
        <f>IF(ISNUMBER(YourData!$B74),YourData!$B74,"")</f>
        <v/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customFormat="false" ht="14.45" customHeight="1">
      <c r="B21" s="374" t="s">
        <v>1634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 t="str">
        <f>IF(ISNUMBER(YourData!$B75),YourData!$B75,"")</f>
        <v/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customFormat="false" ht="14.4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1372</v>
      </c>
      <c r="P22" s="158" t="str">
        <f>IF(ISNUMBER(YourData!$B76),YourData!$B76,"")</f>
        <v/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customFormat="false" ht="14.4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 t="str">
        <f>IF(ISNUMBER(YourData!$B77),YourData!$B77,"")</f>
        <v/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customFormat="false" ht="14.4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 t="str">
        <f>IF(ISNUMBER(YourData!$B78),YourData!$B78,"")</f>
        <v/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customFormat="false" ht="14.45" customHeight="1">
      <c r="B25" s="374" t="s">
        <v>1544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 t="str">
        <f>IF(ISNUMBER(YourData!$B79),YourData!$B79,"")</f>
        <v/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customFormat="false" ht="14.45" customHeight="1">
      <c r="B26" s="375" t="s">
        <v>1519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 t="str">
        <f>IF(ISNUMBER(YourData!$B80),YourData!$B80,"")</f>
        <v/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customFormat="false" ht="14.45" customHeight="1">
      <c r="B27" s="374" t="s">
        <v>1520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 t="str">
        <f>IF(ISNUMBER(YourData!$B81),YourData!$B81,"")</f>
        <v/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customFormat="false" ht="14.4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 t="str">
        <f>IF(ISNUMBER(YourData!$B82),YourData!$B82,"")</f>
        <v/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customFormat="false" ht="14.4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 t="str">
        <f>IF(ISNUMBER(YourData!$B83),YourData!$B83,"")</f>
        <v/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customFormat="false" ht="14.4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 t="str">
        <f>IF(ISNUMBER(YourData!$B84),YourData!$B84,"")</f>
        <v/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customFormat="false" ht="14.4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 t="str">
        <f>IF(ISNUMBER(YourData!$B85),YourData!$B85,"")</f>
        <v/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customFormat="false" ht="14.45" customHeight="1">
      <c r="B32" s="374" t="s">
        <v>1533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 t="str">
        <f>IF(ISNUMBER(YourData!$B86),YourData!$B86,"")</f>
        <v/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customFormat="false" ht="14.4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 t="str">
        <f>IF(ISNUMBER(YourData!$B87),YourData!$B87,"")</f>
        <v/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customFormat="false" ht="14.4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 t="str">
        <f>IF(ISNUMBER(YourData!$B88),YourData!$B88,"")</f>
        <v/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customFormat="false" ht="14.4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 t="str">
        <f>IF(ISNUMBER(YourData!$B89),YourData!$B89,"")</f>
        <v/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customFormat="false" ht="14.4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 t="str">
        <f>IF(ISNUMBER(YourData!$B90),YourData!$B90,"")</f>
        <v/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customFormat="false" ht="14.4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 t="str">
        <f>IF(ISNUMBER(YourData!$B91),YourData!$B91,"")</f>
        <v/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customFormat="false" ht="14.4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 t="str">
        <f>IF(ISNUMBER(YourData!$B92),YourData!$B92,"")</f>
        <v/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customFormat="false" ht="14.4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 t="str">
        <f>IF(ISNUMBER(YourData!$B93),YourData!$B93,"")</f>
        <v/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customFormat="false" ht="14.4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 t="str">
        <f>IF(ISNUMBER(YourData!$B94),YourData!$B94,"")</f>
        <v/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customFormat="false" ht="14.4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 t="str">
        <f>IF(ISNUMBER(YourData!$B95),YourData!$B95,"")</f>
        <v/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customFormat="false" ht="14.4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 t="str">
        <f>IF(ISNUMBER(YourData!$B96),YourData!$B96,"")</f>
        <v/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customFormat="false" ht="14.4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 t="str">
        <f>IF(ISNUMBER(YourData!$B97),YourData!$B97,"")</f>
        <v/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customFormat="false" ht="14.4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 t="str">
        <f>IF(ISNUMBER(YourData!$B98),YourData!$B98,"")</f>
        <v/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customFormat="false" ht="14.4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 t="str">
        <f>IF(ISNUMBER(YourData!$B99),YourData!$B99,"")</f>
        <v/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customFormat="false" ht="14.45" customHeight="1" thickTop="1">
      <c r="B46" s="379" t="s">
        <v>1653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customFormat="false" ht="14.45" customHeight="1">
      <c r="B47" s="360" t="s">
        <v>1521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16" customFormat="false" ht="16.5" thickBot="1">
      <c r="B48" s="322" t="s">
        <v>1374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customFormat="false" ht="15.75" thickTop="1">
      <c r="B49" s="451" t="s">
        <v>1527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0" t="s">
        <v>1529</v>
      </c>
      <c r="L49" s="491"/>
      <c r="M49" s="491"/>
      <c r="N49" s="492"/>
      <c r="P49" s="156" t="str">
        <f>YourData!$E$48</f>
        <v>Tested Prg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customFormat="false" ht="15">
      <c r="B50" s="452" t="s">
        <v>1528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1371</v>
      </c>
      <c r="P50" s="156" t="str">
        <f>YourData!$E$52</f>
        <v>Org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customFormat="false" ht="15">
      <c r="B51" s="453" t="s">
        <v>1526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1373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customFormat="false" ht="14.45" customHeight="1">
      <c r="B52" s="374" t="s">
        <v>1370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 t="str">
        <f>IF(ISNUMBER(YourData!$B104),YourData!$B104,"")</f>
        <v/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customFormat="false" ht="14.4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 t="str">
        <f>IF(ISNUMBER(YourData!$B105),YourData!$B105,"")</f>
        <v/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customFormat="false" ht="14.4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 t="str">
        <f>IF(ISNUMBER(YourData!$B106),YourData!$B106,"")</f>
        <v/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customFormat="false" ht="14.4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 t="str">
        <f>IF(ISNUMBER(YourData!$B107),YourData!$B107,"")</f>
        <v/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customFormat="false" ht="14.45" customHeight="1">
      <c r="B56" s="374" t="s">
        <v>1629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 t="str">
        <f>IF(ISNUMBER(YourData!$B108),YourData!$B108,"")</f>
        <v/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customFormat="false" ht="14.4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 t="str">
        <f>IF(ISNUMBER(YourData!$B109),YourData!$B109,"")</f>
        <v/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customFormat="false" ht="14.4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 t="str">
        <f>IF(ISNUMBER(YourData!$B110),YourData!$B110,"")</f>
        <v/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customFormat="false" ht="14.4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 t="str">
        <f>IF(ISNUMBER(YourData!$B111),YourData!$B111,"")</f>
        <v/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customFormat="false" ht="14.4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 t="str">
        <f>IF(ISNUMBER(YourData!$B112),YourData!$B112,"")</f>
        <v/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customFormat="false" ht="14.4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 t="str">
        <f>IF(ISNUMBER(YourData!$B113),YourData!$B113,"")</f>
        <v/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customFormat="false" ht="14.4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 t="str">
        <f>IF(ISNUMBER(YourData!$B114),YourData!$B114,"")</f>
        <v/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customFormat="false" ht="14.4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 t="str">
        <f>IF(ISNUMBER(YourData!$B115),YourData!$B115,"")</f>
        <v/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customFormat="false" ht="14.4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 t="str">
        <f>IF(ISNUMBER(YourData!$B116),YourData!$B116,"")</f>
        <v/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customFormat="false" ht="14.4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 t="str">
        <f>IF(ISNUMBER(YourData!$B117),YourData!$B117,"")</f>
        <v/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customFormat="false" ht="14.45" customHeight="1">
      <c r="B66" s="374" t="s">
        <v>1544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 t="str">
        <f>IF(ISNUMBER(YourData!$B118),YourData!$B118,"")</f>
        <v/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customFormat="false" ht="14.45" customHeight="1">
      <c r="B67" s="375" t="s">
        <v>1519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 t="str">
        <f>IF(ISNUMBER(YourData!$B119),YourData!$B119,"")</f>
        <v/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customFormat="false" ht="14.45" customHeight="1">
      <c r="B68" s="374" t="s">
        <v>1520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 t="str">
        <f>IF(ISNUMBER(YourData!$B120),YourData!$B120,"")</f>
        <v/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customFormat="false" ht="14.4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 t="str">
        <f>IF(ISNUMBER(YourData!$B121),YourData!$B121,"")</f>
        <v/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customFormat="false" ht="14.4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 t="str">
        <f>IF(ISNUMBER(YourData!$B122),YourData!$B122,"")</f>
        <v/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customFormat="false" ht="14.4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 t="str">
        <f>IF(ISNUMBER(YourData!$B123),YourData!$B123,"")</f>
        <v/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customFormat="false" ht="14.4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 t="str">
        <f>IF(ISNUMBER(YourData!$B124),YourData!$B124,"")</f>
        <v/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customFormat="false" ht="14.45" customHeight="1">
      <c r="B73" s="374" t="s">
        <v>1533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 t="str">
        <f>IF(ISNUMBER(YourData!$B125),YourData!$B125,"")</f>
        <v/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customFormat="false" ht="14.4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 t="str">
        <f>IF(ISNUMBER(YourData!$B126),YourData!$B126,"")</f>
        <v/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customFormat="false" ht="14.4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 t="str">
        <f>IF(ISNUMBER(YourData!$B127),YourData!$B127,"")</f>
        <v/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customFormat="false" ht="14.4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 t="str">
        <f>IF(ISNUMBER(YourData!$B128),YourData!$B128,"")</f>
        <v/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customFormat="false" ht="14.4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 t="str">
        <f>IF(ISNUMBER(YourData!$B129),YourData!$B129,"")</f>
        <v/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customFormat="false" ht="14.4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 t="str">
        <f>IF(ISNUMBER(YourData!$B130),YourData!$B130,"")</f>
        <v/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customFormat="false" ht="14.4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 t="str">
        <f>IF(ISNUMBER(YourData!$B131),YourData!$B131,"")</f>
        <v/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customFormat="false" ht="14.4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 t="str">
        <f>IF(ISNUMBER(YourData!$B132),YourData!$B132,"")</f>
        <v/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customFormat="false" ht="14.4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 t="str">
        <f>IF(ISNUMBER(YourData!$B133),YourData!$B133,"")</f>
        <v/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customFormat="false" ht="14.4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 t="str">
        <f>IF(ISNUMBER(YourData!$B134),YourData!$B134,"")</f>
        <v/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customFormat="false" ht="14.4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 t="str">
        <f>IF(ISNUMBER(YourData!$B135),YourData!$B135,"")</f>
        <v/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customFormat="false" ht="14.4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 t="str">
        <f>IF(ISNUMBER(YourData!$B136),YourData!$B136,"")</f>
        <v/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customFormat="false" ht="14.4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 t="str">
        <f>IF(ISNUMBER(YourData!$B137),YourData!$B137,"")</f>
        <v/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customFormat="false" ht="14.4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 t="str">
        <f>IF(ISNUMBER(YourData!$B138),YourData!$B138,"")</f>
        <v/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45" customHeight="1" thickTop="1">
      <c r="B87" s="379" t="s">
        <v>1654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45" customHeight="1">
      <c r="B88" s="360" t="s">
        <v>1655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45" customHeight="1">
      <c r="B89" s="360" t="s">
        <v>1521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5:47" customFormat="false" ht="15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5:47" customFormat="false" ht="15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18:47" customFormat="false" ht="15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13:47" customFormat="false" ht="15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13:47" customFormat="false" ht="15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13:47" customFormat="false" ht="15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13:47" customFormat="false" ht="15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13:47" customFormat="false" ht="15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18:47" customFormat="false" ht="15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18:47" customFormat="false" ht="15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18:47" customFormat="false" ht="15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18:47" customFormat="false" ht="15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18:47" customFormat="false" ht="15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18:47" customFormat="false" ht="15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customFormat="false" ht="15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customFormat="false" ht="15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11:47" customFormat="false" ht="15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18:47" customFormat="false" ht="15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customFormat="false" ht="15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customFormat="false" ht="15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customFormat="false" ht="15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customFormat="false" ht="15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customFormat="false" ht="15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18:47" customFormat="false" ht="15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18:47" customFormat="false" ht="15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18:47" customFormat="false" ht="15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18:47" customFormat="false" ht="15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18:47" customFormat="false" ht="15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18:47" customFormat="false" ht="15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18:47" customFormat="false" ht="15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18:47" customFormat="false" ht="15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18:47" customFormat="false" ht="1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18:47" customFormat="false" ht="1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customFormat="false" ht="15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customFormat="false" ht="15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11:47" customFormat="false" ht="15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18:47" customFormat="false" ht="1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customFormat="false" ht="15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customFormat="false" ht="15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18:47" customFormat="false" ht="15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18:47" customFormat="false" ht="15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18:47" customFormat="false" ht="15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18:47" customFormat="false" ht="15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18:47" customFormat="false" ht="15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18:47" customFormat="false" ht="15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18:47" customFormat="false" ht="15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18:47" customFormat="false" ht="15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18:51" customFormat="false" ht="15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18:51" customFormat="false" ht="15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18:51" customFormat="false" ht="15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18:51" customFormat="false" ht="15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18:51" customFormat="false" ht="15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18:51" customFormat="false" ht="15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customFormat="false" ht="15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customFormat="false" ht="15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11:51" customFormat="false" ht="15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18:51" customFormat="false" ht="15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3:51" customFormat="false" ht="15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3:51" customFormat="false" ht="15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18:51" customFormat="false" ht="15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18:51" customFormat="false" ht="15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18:51" customFormat="false" ht="15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18:51" customFormat="false" ht="15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18:51" customFormat="false" ht="15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18:51" customFormat="false" ht="15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customFormat="false" ht="15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customFormat="false" ht="15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customFormat="false" ht="15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customFormat="false" ht="15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customFormat="false" ht="15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customFormat="false" ht="15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customFormat="false" ht="15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customFormat="false" ht="15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customFormat="false" ht="15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customFormat="false" ht="15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customFormat="false" ht="15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customFormat="false" ht="15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customFormat="false" ht="15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customFormat="false" ht="15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customFormat="false" ht="15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customFormat="false" ht="15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customFormat="false" ht="15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customFormat="false" ht="15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customFormat="false" ht="15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customFormat="false" ht="15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customFormat="false" ht="15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customFormat="false" ht="15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customFormat="false" ht="15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customFormat="false" ht="15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customFormat="false" ht="15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customFormat="false" ht="15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customFormat="false" ht="15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customFormat="false" ht="15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customFormat="false" ht="15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customFormat="false" ht="15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customFormat="false" ht="15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customFormat="false" ht="15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customFormat="false" ht="15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5:51" customFormat="false" ht="15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5:51" customFormat="false" ht="15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5:51" customFormat="false" ht="15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5:51" customFormat="false" ht="15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5:51" customFormat="false" ht="15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5:51" customFormat="false" ht="15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5:51" customFormat="false" ht="15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customFormat="false" ht="15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customFormat="false" ht="15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customFormat="false" ht="15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customFormat="false" ht="15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customFormat="false" ht="15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customFormat="false" ht="15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customFormat="false" ht="15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customFormat="false" ht="15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customFormat="false" ht="15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customFormat="false" ht="15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customFormat="false" ht="15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customFormat="false" ht="15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customFormat="false" ht="15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customFormat="false" ht="15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customFormat="false" ht="15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customFormat="false" ht="15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customFormat="false" ht="15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customFormat="false" ht="15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customFormat="false" ht="15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customFormat="false" ht="15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customFormat="false" ht="15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customFormat="false" ht="15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5:51" customFormat="false" ht="15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5:51" customFormat="false" ht="15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5:51" customFormat="false" ht="15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5:51" customFormat="false" ht="15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5:51" customFormat="false" ht="15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5:51" customFormat="false" ht="15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5:51" customFormat="false" ht="15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customFormat="false" ht="15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customFormat="false" ht="15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customFormat="false" ht="15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customFormat="false" ht="15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customFormat="false" ht="15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customFormat="false" ht="15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customFormat="false" ht="15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customFormat="false" ht="15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4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4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4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4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4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4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4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47" customFormat="false" ht="15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47" customFormat="false" ht="15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47" customFormat="false" ht="15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customFormat="false" ht="15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customFormat="false" ht="15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customFormat="false" ht="15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customFormat="false" ht="15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customFormat="false" ht="15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customFormat="false" ht="15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customFormat="false" ht="15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customFormat="false" ht="15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customFormat="false" ht="15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customFormat="false" ht="15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customFormat="false" ht="15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5:47" customFormat="false" ht="15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5:47" customFormat="false" ht="15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5:47" customFormat="false" ht="15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5:47" customFormat="false" ht="15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5:47" customFormat="false" ht="15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5:47" customFormat="false" ht="15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5:47" customFormat="false" ht="15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customFormat="false" ht="15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customFormat="false" ht="15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customFormat="false" ht="15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customFormat="false" ht="15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customFormat="false" ht="15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customFormat="false" ht="15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customFormat="false" ht="15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customFormat="false" ht="15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16" customFormat="false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16" customFormat="false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16" customFormat="false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16" customFormat="false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16" customFormat="false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16" customFormat="false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16" customFormat="false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16" customFormat="false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16" customFormat="false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16" customFormat="false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16" customFormat="false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16" customFormat="false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16" customFormat="false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16" customFormat="false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 customFormat="false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 customFormat="false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 customFormat="false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5:5" customFormat="false">
      <c r="E308" s="20"/>
    </row>
    <row r="309" spans="5:5" customFormat="false">
      <c r="E309" s="20"/>
    </row>
    <row r="310" spans="5:5" customFormat="false">
      <c r="E310" s="20"/>
    </row>
    <row r="311" spans="5:5" customFormat="false">
      <c r="E311" s="20"/>
    </row>
    <row r="312" spans="5:5" customFormat="false">
      <c r="E312" s="20"/>
    </row>
    <row r="313" spans="5:5" customFormat="false">
      <c r="E313" s="20"/>
    </row>
    <row r="314" spans="5:16" customFormat="false">
      <c r="E314" s="20"/>
      <c r="P314" s="23"/>
    </row>
    <row r="315" spans="2:16" customFormat="false">
      <c r="B315" s="28"/>
      <c r="E315" s="20"/>
      <c r="P315" s="23"/>
    </row>
    <row r="316" spans="2:16" customFormat="false">
      <c r="B316" s="28"/>
      <c r="E316" s="20"/>
      <c r="P316" s="28"/>
    </row>
    <row r="317" spans="2:16" customFormat="false">
      <c r="B317" s="28"/>
      <c r="E317" s="20"/>
      <c r="P317" s="69"/>
    </row>
    <row r="318" spans="2:16" customFormat="false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 customFormat="false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 customFormat="false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 customFormat="false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 customFormat="false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 customFormat="false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 customFormat="false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 customFormat="false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 customFormat="false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 customFormat="false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 customFormat="false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 customFormat="false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 customFormat="false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 customFormat="false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 customFormat="false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 customFormat="false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 customFormat="false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 customFormat="false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 customFormat="false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 customFormat="false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 customFormat="false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 customFormat="false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 customFormat="false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 customFormat="false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 customFormat="false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 customFormat="false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 customFormat="false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 customFormat="false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 customFormat="false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5:5" customFormat="false">
      <c r="E347" s="20"/>
    </row>
    <row r="348" spans="5:5" customFormat="false">
      <c r="E348" s="20"/>
    </row>
    <row r="349" spans="5:5" customFormat="false">
      <c r="E349" s="20"/>
    </row>
    <row r="350" spans="5:5" customFormat="false">
      <c r="E350" s="20"/>
    </row>
    <row r="351" spans="5:5" customFormat="false">
      <c r="E351" s="20"/>
    </row>
    <row r="352" spans="5:5" customFormat="false">
      <c r="E352" s="20"/>
    </row>
    <row r="353" spans="5:16" customFormat="false">
      <c r="E353" s="20"/>
      <c r="P353" s="23"/>
    </row>
    <row r="354" spans="5:16" customFormat="false">
      <c r="E354" s="20"/>
      <c r="P354" s="23"/>
    </row>
    <row r="355" spans="2:16" customFormat="false">
      <c r="B355" s="28"/>
      <c r="E355" s="20"/>
      <c r="P355" s="28"/>
    </row>
    <row r="356" spans="2:16" customFormat="false">
      <c r="B356" s="28"/>
      <c r="E356" s="20"/>
      <c r="P356" s="69"/>
    </row>
    <row r="357" spans="2:5" customFormat="false">
      <c r="B357" s="28"/>
      <c r="E357" s="20"/>
    </row>
    <row r="358" spans="2:16" customFormat="false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 customFormat="false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 customFormat="false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 customFormat="false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 customFormat="false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 customFormat="false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 customFormat="false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 customFormat="false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 customFormat="false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 customFormat="false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 customFormat="false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 customFormat="false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 customFormat="false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 customFormat="false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 customFormat="false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 customFormat="false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 customFormat="false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 customFormat="false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 customFormat="false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 customFormat="false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 customFormat="false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 customFormat="false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 customFormat="false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 customFormat="false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 customFormat="false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 customFormat="false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 customFormat="false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 customFormat="false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 customFormat="false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5:5" customFormat="false">
      <c r="E387" s="20"/>
    </row>
    <row r="388" spans="5:5" customFormat="false">
      <c r="E388" s="20"/>
    </row>
    <row r="389" spans="5:5" customFormat="false">
      <c r="E389" s="20"/>
    </row>
    <row r="390" spans="5:5" customFormat="false">
      <c r="E390" s="20"/>
    </row>
    <row r="391" spans="5:5" customFormat="false">
      <c r="E391" s="20"/>
    </row>
    <row r="392" spans="5:16" customFormat="false">
      <c r="E392" s="20"/>
      <c r="P392" s="23"/>
    </row>
    <row r="393" spans="5:16" customFormat="false">
      <c r="E393" s="20"/>
      <c r="P393" s="23"/>
    </row>
    <row r="394" spans="5:16" customFormat="false">
      <c r="E394" s="20"/>
      <c r="P394" s="28"/>
    </row>
    <row r="395" spans="2:16" customFormat="false">
      <c r="B395" s="28"/>
      <c r="E395" s="20"/>
      <c r="P395" s="69"/>
    </row>
    <row r="396" spans="2:5" customFormat="false">
      <c r="B396" s="28"/>
      <c r="E396" s="20"/>
    </row>
    <row r="397" spans="2:5" customFormat="false">
      <c r="B397" s="28"/>
      <c r="E397" s="20"/>
    </row>
    <row r="398" spans="2:16" customFormat="false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 customFormat="false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 customFormat="false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 customFormat="false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 customFormat="false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 customFormat="false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 customFormat="false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 customFormat="false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 customFormat="false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 customFormat="false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 customFormat="false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 customFormat="false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 customFormat="false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 customFormat="false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 customFormat="false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 customFormat="false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 customFormat="false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 customFormat="false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 customFormat="false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 customFormat="false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 customFormat="false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 customFormat="false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 customFormat="false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 customFormat="false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 customFormat="false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 customFormat="false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 customFormat="false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 customFormat="false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 customFormat="false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5:5" customFormat="false">
      <c r="E427" s="20"/>
    </row>
    <row r="428" spans="5:5" customFormat="false">
      <c r="E428" s="20"/>
    </row>
    <row r="429" spans="5:5" customFormat="false">
      <c r="E429" s="20"/>
    </row>
    <row r="430" spans="5:5" customFormat="false">
      <c r="E430" s="20"/>
    </row>
    <row r="431" spans="5:16" customFormat="false">
      <c r="E431" s="20"/>
      <c r="P431" s="23"/>
    </row>
    <row r="432" spans="5:16" customFormat="false">
      <c r="E432" s="20"/>
      <c r="P432" s="23"/>
    </row>
    <row r="433" spans="5:16" customFormat="false">
      <c r="E433" s="20"/>
      <c r="P433" s="28"/>
    </row>
    <row r="434" spans="5:16" customFormat="false">
      <c r="E434" s="20"/>
      <c r="P434" s="69"/>
    </row>
    <row r="435" spans="2:5" customFormat="false">
      <c r="B435" s="28"/>
      <c r="E435" s="20"/>
    </row>
    <row r="436" spans="2:5" customFormat="false">
      <c r="B436" s="28"/>
      <c r="E436" s="20"/>
    </row>
    <row r="437" spans="2:5" customFormat="false">
      <c r="B437" s="28"/>
      <c r="E437" s="20"/>
    </row>
    <row r="438" spans="2:16" customFormat="false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 customFormat="false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 customFormat="false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 customFormat="false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 customFormat="false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 customFormat="false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 customFormat="false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 customFormat="false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 customFormat="false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 customFormat="false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 customFormat="false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 customFormat="false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 customFormat="false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 customFormat="false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 customFormat="false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 customFormat="false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 customFormat="false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 customFormat="false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 customFormat="false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 customFormat="false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 customFormat="false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 customFormat="false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 customFormat="false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 customFormat="false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 customFormat="false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 customFormat="false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 customFormat="false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 customFormat="false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 customFormat="false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5:5" customFormat="false">
      <c r="E467" s="20"/>
    </row>
    <row r="468" spans="5:5" customFormat="false">
      <c r="E468" s="20"/>
    </row>
    <row r="469" spans="5:5" customFormat="false">
      <c r="E469" s="20"/>
    </row>
    <row r="470" spans="5:16" customFormat="false">
      <c r="E470" s="20"/>
      <c r="P470" s="23"/>
    </row>
    <row r="471" spans="5:16" customFormat="false">
      <c r="E471" s="20"/>
      <c r="P471" s="23"/>
    </row>
    <row r="472" spans="5:16" customFormat="false">
      <c r="E472" s="20"/>
      <c r="P472" s="23"/>
    </row>
    <row r="473" spans="5:16" customFormat="false">
      <c r="E473" s="20"/>
      <c r="P473" s="69"/>
    </row>
    <row r="474" spans="5:5" customFormat="false">
      <c r="E474" s="20"/>
    </row>
    <row r="475" spans="2:5" customFormat="false">
      <c r="B475" s="28"/>
      <c r="E475" s="20"/>
    </row>
    <row r="476" spans="2:5" customFormat="false">
      <c r="B476" s="28"/>
      <c r="E476" s="20"/>
    </row>
    <row r="477" spans="2:5" customFormat="false">
      <c r="B477" s="28"/>
      <c r="E477" s="20"/>
    </row>
    <row r="478" spans="2:16" customFormat="false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 customFormat="false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 customFormat="false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 customFormat="false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 customFormat="false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 customFormat="false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 customFormat="false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 customFormat="false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 customFormat="false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 customFormat="false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 customFormat="false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 customFormat="false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 customFormat="false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 customFormat="false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 customFormat="false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 customFormat="false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 customFormat="false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 customFormat="false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 customFormat="false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 customFormat="false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 customFormat="false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 customFormat="false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 customFormat="false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 customFormat="false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 customFormat="false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 customFormat="false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 customFormat="false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 customFormat="false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 customFormat="false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5:5" customFormat="false">
      <c r="E507" s="20"/>
    </row>
    <row r="508" spans="5:5" customFormat="false">
      <c r="E508" s="20"/>
    </row>
    <row r="509" spans="5:16" customFormat="false">
      <c r="E509" s="20"/>
      <c r="P509" s="23"/>
    </row>
    <row r="510" spans="5:16" customFormat="false">
      <c r="E510" s="20"/>
      <c r="P510" s="23"/>
    </row>
    <row r="511" spans="5:16" customFormat="false">
      <c r="E511" s="20"/>
      <c r="P511" s="23"/>
    </row>
    <row r="512" spans="5:16" customFormat="false">
      <c r="E512" s="20"/>
      <c r="P512" s="69"/>
    </row>
    <row r="513" spans="5:5" customFormat="false">
      <c r="E513" s="20"/>
    </row>
    <row r="514" spans="5:5" customFormat="false">
      <c r="E514" s="20"/>
    </row>
    <row r="515" spans="2:5" customFormat="false">
      <c r="B515" s="28"/>
      <c r="E515" s="20"/>
    </row>
    <row r="516" spans="2:5" customFormat="false">
      <c r="B516" s="28"/>
      <c r="E516" s="20"/>
    </row>
    <row r="517" spans="2:5" customFormat="false">
      <c r="B517" s="28"/>
      <c r="E517" s="20"/>
    </row>
    <row r="518" spans="2:16" customFormat="false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 customFormat="false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 customFormat="false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 customFormat="false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 customFormat="false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 customFormat="false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 customFormat="false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 customFormat="false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 customFormat="false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 customFormat="false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 customFormat="false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 customFormat="false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 customFormat="false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 customFormat="false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 customFormat="false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 customFormat="false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 customFormat="false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 customFormat="false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 customFormat="false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 customFormat="false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 customFormat="false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 customFormat="false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 customFormat="false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 customFormat="false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 customFormat="false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 customFormat="false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 customFormat="false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 customFormat="false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 customFormat="false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5:7" customFormat="false">
      <c r="E547" s="20"/>
      <c r="F547" s="26"/>
      <c r="G547" s="26"/>
    </row>
    <row r="548" spans="5:7" customFormat="false">
      <c r="E548" s="20"/>
      <c r="F548" s="26"/>
      <c r="G548" s="26"/>
    </row>
    <row r="549" spans="5:7" customFormat="false">
      <c r="E549" s="20"/>
      <c r="F549" s="26"/>
      <c r="G549" s="26"/>
    </row>
    <row r="550" spans="5:7" customFormat="false">
      <c r="E550" s="20"/>
      <c r="F550" s="26"/>
      <c r="G550" s="26"/>
    </row>
    <row r="551" spans="5:7" customFormat="false">
      <c r="E551" s="20"/>
      <c r="F551" s="26"/>
      <c r="G551" s="26"/>
    </row>
    <row r="552" spans="5:7" customFormat="false">
      <c r="E552" s="20"/>
      <c r="F552" s="26"/>
      <c r="G552" s="26"/>
    </row>
    <row r="553" spans="5:7" customFormat="false">
      <c r="E553" s="20"/>
      <c r="F553" s="26"/>
      <c r="G553" s="26"/>
    </row>
    <row r="554" spans="5:7" customFormat="false">
      <c r="E554" s="20"/>
      <c r="F554" s="26"/>
      <c r="G554" s="26"/>
    </row>
    <row r="555" spans="2:7" customFormat="false">
      <c r="B555" s="28"/>
      <c r="E555" s="20"/>
      <c r="F555" s="26"/>
      <c r="G555" s="26"/>
    </row>
    <row r="556" spans="2:7" customFormat="false">
      <c r="B556" s="28"/>
      <c r="E556" s="20"/>
      <c r="F556" s="26"/>
      <c r="G556" s="26"/>
    </row>
    <row r="557" spans="2:7" customFormat="false">
      <c r="B557" s="28"/>
      <c r="E557" s="20"/>
      <c r="F557" s="26"/>
      <c r="G557" s="26"/>
    </row>
    <row r="558" spans="2:7" customFormat="false">
      <c r="B558" s="28"/>
      <c r="E558" s="20"/>
      <c r="F558" s="26"/>
      <c r="G558" s="26"/>
    </row>
    <row r="559" spans="2:16" customFormat="false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 customFormat="false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 customFormat="false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 customFormat="false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 customFormat="false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 customFormat="false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 customFormat="false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 customFormat="false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 customFormat="false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 customFormat="false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 customFormat="false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 customFormat="false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 customFormat="false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 customFormat="false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 customFormat="false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 customFormat="false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 customFormat="false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 customFormat="false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 customFormat="false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 customFormat="false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 customFormat="false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 customFormat="false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 customFormat="false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 customFormat="false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 customFormat="false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 customFormat="false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 customFormat="false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 customFormat="false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 customFormat="false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 customFormat="false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 customFormat="false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 customFormat="false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 customFormat="false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 customFormat="false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 customFormat="false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11:11" customFormat="false">
      <c r="K716" s="29"/>
    </row>
    <row r="717" spans="11:11" customFormat="false">
      <c r="K717" s="29"/>
    </row>
    <row r="718" spans="11:11" customFormat="false">
      <c r="K718" s="29"/>
    </row>
    <row r="719" spans="11:11" customFormat="false">
      <c r="K719" s="29"/>
    </row>
    <row r="720" spans="11:11" customFormat="false">
      <c r="K720" s="29"/>
    </row>
    <row r="721" spans="11:11" customFormat="false">
      <c r="K721" s="29"/>
    </row>
    <row r="722" spans="11:11" customFormat="false">
      <c r="K722" s="69"/>
    </row>
    <row r="723" spans="11:11" customFormat="false">
      <c r="K723" s="69"/>
    </row>
    <row r="724" spans="11:11" customFormat="false">
      <c r="K724" s="69"/>
    </row>
    <row r="725" spans="11:11" customFormat="false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 r:id="rId1"/>
  <headerFooter alignWithMargins="false"/>
  <rowBreaks manualBreakCount="7" 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syncVertical="1" syncRef="A1" transitionEvaluation="1" codeName="Sheet7">
    <pageSetUpPr fitToPage="1"/>
  </sheetPr>
  <dimension ref="B1:BO752"/>
  <sheetViews>
    <sheetView showGridLines="false" zoomScaleNormal="100" workbookViewId="0"/>
  </sheetViews>
  <sheetFormatPr defaultColWidth="9.77734375" defaultRowHeight="12.75"/>
  <cols>
    <col min="1" max="1" width="2.5546875" style="1" customWidth="1"/>
    <col min="2" max="2" width="32.109375" style="75" customWidth="1"/>
    <col min="3" max="3" width="5" style="20" customWidth="1"/>
    <col min="4" max="4" width="5.5546875" style="20" customWidth="1"/>
    <col min="5" max="5" width="2.88671875" style="20" customWidth="1"/>
    <col min="6" max="6" width="5" style="20" customWidth="1"/>
    <col min="7" max="7" width="5.5546875" style="20" customWidth="1"/>
    <col min="8" max="8" width="2.88671875" style="20" customWidth="1"/>
    <col min="9" max="9" width="5" style="20" customWidth="1"/>
    <col min="10" max="10" width="5.5546875" style="20" customWidth="1"/>
    <col min="11" max="11" width="3.109375" style="20" customWidth="1"/>
    <col min="12" max="12" width="5" style="20" customWidth="1"/>
    <col min="13" max="13" width="5.5546875" style="20" customWidth="1"/>
    <col min="14" max="14" width="2.88671875" style="20" customWidth="1"/>
    <col min="15" max="15" width="4.21875" style="20" customWidth="1"/>
    <col min="16" max="16" width="0.21875" style="20" customWidth="1"/>
    <col min="17" max="17" width="0.33203125" style="20" customWidth="1"/>
    <col min="18" max="18" width="5" style="20" customWidth="1"/>
    <col min="19" max="19" width="5.5546875" style="20" customWidth="1"/>
    <col min="20" max="20" width="2.88671875" style="20" customWidth="1"/>
    <col min="21" max="21" width="5" style="20" customWidth="1"/>
    <col min="22" max="22" width="5.5546875" style="20" customWidth="1"/>
    <col min="23" max="23" width="2.88671875" style="20" customWidth="1"/>
    <col min="24" max="24" width="5" style="20" customWidth="1"/>
    <col min="25" max="25" width="5.5546875" style="20" customWidth="1"/>
    <col min="26" max="26" width="2.88671875" style="20" customWidth="1"/>
    <col min="27" max="29" width="5.5546875" style="20" customWidth="1"/>
    <col min="30" max="30" width="8" style="20" customWidth="1"/>
    <col min="31" max="31" width="0.6640625" style="20" customWidth="1"/>
    <col min="32" max="32" width="4.88671875" style="20" customWidth="1"/>
    <col min="33" max="33" width="5.5546875" style="20" customWidth="1"/>
    <col min="34" max="34" width="2.88671875" style="20" customWidth="1"/>
    <col min="35" max="35" width="9.77734375" style="20"/>
    <col min="36" max="36" width="12.88671875" style="20" customWidth="1"/>
    <col min="37" max="42" width="9.77734375" style="20"/>
    <col min="43" max="43" width="10.33203125" style="20" customWidth="1"/>
    <col min="44" max="45" width="9.77734375" style="20"/>
    <col min="46" max="46" width="9.77734375" style="1"/>
    <col min="47" max="47" width="9.77734375" style="1" customWidth="1"/>
    <col min="48" max="16384" width="9.77734375" style="1"/>
  </cols>
  <sheetData>
    <row r="1" spans="2:30" customFormat="false">
      <c r="B1" s="483" t="str">
        <f>'Title Page'!$B$30</f>
        <v>ASHRAE Standard 140-2014, Informative Annex B8, Section B8.1</v>
      </c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3"/>
      <c r="AB1" s="483"/>
      <c r="AC1" s="483"/>
      <c r="AD1" s="483"/>
    </row>
    <row r="2" spans="2:30" customFormat="false">
      <c r="B2" s="483" t="str">
        <f>'Title Page'!$B$32</f>
        <v>Example Results for Section 5.2 - Building Thermal Envelope and Fabric Load Cases 195-960 &amp; 600FF-950FF</v>
      </c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  <c r="T2" s="483"/>
      <c r="U2" s="483"/>
      <c r="V2" s="483"/>
      <c r="W2" s="483"/>
      <c r="X2" s="483"/>
      <c r="Y2" s="483"/>
      <c r="Z2" s="483"/>
      <c r="AA2" s="483"/>
      <c r="AB2" s="483"/>
      <c r="AC2" s="483"/>
      <c r="AD2" s="483"/>
    </row>
    <row r="3" spans="2:30" customFormat="false">
      <c r="B3" s="483" t="str">
        <f>'Title Page'!$B$34</f>
        <v/>
      </c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  <c r="T3" s="483"/>
      <c r="U3" s="483"/>
      <c r="V3" s="483"/>
      <c r="W3" s="483"/>
      <c r="X3" s="483"/>
      <c r="Y3" s="483"/>
      <c r="Z3" s="483"/>
      <c r="AA3" s="483"/>
      <c r="AB3" s="483"/>
      <c r="AC3" s="483"/>
      <c r="AD3" s="483"/>
    </row>
    <row r="4" spans="6:6" customFormat="false" ht="15" customHeight="1">
      <c r="F4" s="443" t="s">
        <v>1658</v>
      </c>
    </row>
    <row r="5" spans="6:6" customFormat="false" ht="10.5" customHeight="1">
      <c r="F5" s="443" t="s">
        <v>312</v>
      </c>
    </row>
    <row r="6" spans="1:63" ht="5.25" customHeight="1"/>
    <row r="7" spans="1:63" customFormat="false" ht="16.5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customFormat="false" ht="15.75" thickTop="1">
      <c r="A8" s="190"/>
      <c r="B8" s="450" t="s">
        <v>1527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0" t="s">
        <v>1522</v>
      </c>
      <c r="AB8" s="491"/>
      <c r="AC8" s="491"/>
      <c r="AD8" s="492"/>
      <c r="AF8" s="195" t="str">
        <f>YourData!$E$48</f>
        <v>Tested Prg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customFormat="false" ht="15">
      <c r="A9" s="190"/>
      <c r="B9" s="449" t="s">
        <v>1528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1524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1375</v>
      </c>
      <c r="AF9" s="197" t="str">
        <f>YourData!$E$52</f>
        <v>Org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customFormat="false" ht="15">
      <c r="A10" s="190"/>
      <c r="B10" s="448" t="s">
        <v>1526</v>
      </c>
      <c r="C10" s="382" t="s">
        <v>194</v>
      </c>
      <c r="D10" s="383" t="s">
        <v>1377</v>
      </c>
      <c r="E10" s="384" t="s">
        <v>1378</v>
      </c>
      <c r="F10" s="205" t="s">
        <v>194</v>
      </c>
      <c r="G10" s="206" t="s">
        <v>1377</v>
      </c>
      <c r="H10" s="200" t="s">
        <v>1378</v>
      </c>
      <c r="I10" s="205" t="s">
        <v>194</v>
      </c>
      <c r="J10" s="206" t="s">
        <v>1377</v>
      </c>
      <c r="K10" s="200" t="s">
        <v>1378</v>
      </c>
      <c r="L10" s="205" t="s">
        <v>194</v>
      </c>
      <c r="M10" s="206" t="s">
        <v>1377</v>
      </c>
      <c r="N10" s="200" t="s">
        <v>1378</v>
      </c>
      <c r="O10" s="445"/>
      <c r="P10" s="206"/>
      <c r="Q10" s="200"/>
      <c r="R10" s="205" t="s">
        <v>194</v>
      </c>
      <c r="S10" s="206" t="s">
        <v>1377</v>
      </c>
      <c r="T10" s="200" t="s">
        <v>1378</v>
      </c>
      <c r="U10" s="205" t="s">
        <v>194</v>
      </c>
      <c r="V10" s="206" t="s">
        <v>1377</v>
      </c>
      <c r="W10" s="200" t="s">
        <v>1378</v>
      </c>
      <c r="X10" s="205" t="s">
        <v>194</v>
      </c>
      <c r="Y10" s="206" t="s">
        <v>1377</v>
      </c>
      <c r="Z10" s="206" t="s">
        <v>1378</v>
      </c>
      <c r="AA10" s="385" t="s">
        <v>194</v>
      </c>
      <c r="AB10" s="386" t="s">
        <v>194</v>
      </c>
      <c r="AC10" s="387" t="s">
        <v>194</v>
      </c>
      <c r="AD10" s="381" t="s">
        <v>1373</v>
      </c>
      <c r="AF10" s="208" t="s">
        <v>194</v>
      </c>
      <c r="AG10" s="206" t="s">
        <v>1377</v>
      </c>
      <c r="AH10" s="209" t="s">
        <v>1378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2:63" customFormat="false" ht="15">
      <c r="B11" s="374" t="s">
        <v>1370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41643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41643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41643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41643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41643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41643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 t="str">
        <f>IF(ISNUMBER(YourData!$B146),YourData!$B146,"")</f>
        <v/>
      </c>
      <c r="AG11" s="301" t="str">
        <f>IF(ISBLANK(YourData!$C146),"",IF(ISTEXT(YourData!$C146),IF(TRIM(YourData!$C146)="","",DATEVALUE(YourData!$C146)),YourData!$C146))</f>
        <v/>
      </c>
      <c r="AH11" s="304" t="str">
        <f>IF(ISNUMBER(YourData!$D146),YourData!$D146,"")</f>
        <v/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2:63" customFormat="false" ht="15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41643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41643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41643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41643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41643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41643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 t="str">
        <f>IF(ISNUMBER(YourData!$B147),YourData!$B147,"")</f>
        <v/>
      </c>
      <c r="AG12" s="305" t="str">
        <f>IF(ISBLANK(YourData!$C147),"",IF(ISTEXT(YourData!$C147),IF(TRIM(YourData!$C147)="","",DATEVALUE(YourData!$C147)),YourData!$C147))</f>
        <v/>
      </c>
      <c r="AH12" s="307" t="str">
        <f>IF(ISNUMBER(YourData!$D147),YourData!$D147,"")</f>
        <v/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2:63" customFormat="false" ht="15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41643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41643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41643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41643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41643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41643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 t="str">
        <f>IF(ISNUMBER(YourData!$B148),YourData!$B148,"")</f>
        <v/>
      </c>
      <c r="AG13" s="305" t="str">
        <f>IF(ISBLANK(YourData!$C148),"",IF(ISTEXT(YourData!$C148),IF(TRIM(YourData!$C148)="","",DATEVALUE(YourData!$C148)),YourData!$C148))</f>
        <v/>
      </c>
      <c r="AH13" s="307" t="str">
        <f>IF(ISNUMBER(YourData!$D148),YourData!$D148,"")</f>
        <v/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2:63" customFormat="false" ht="15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41643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41643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41643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41643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41643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 t="str">
        <f>IF(ISNUMBER(YourData!$B149),YourData!$B149,"")</f>
        <v/>
      </c>
      <c r="AG14" s="305" t="str">
        <f>IF(ISBLANK(YourData!$C149),"",IF(ISTEXT(YourData!$C149),IF(TRIM(YourData!$C149)="","",DATEVALUE(YourData!$C149)),YourData!$C149))</f>
        <v/>
      </c>
      <c r="AH14" s="307" t="str">
        <f>IF(ISNUMBER(YourData!$D149),YourData!$D149,"")</f>
        <v/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2:63" customFormat="false" ht="15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41643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41643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41643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41643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41643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41643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 t="str">
        <f>IF(ISNUMBER(YourData!$B150),YourData!$B150,"")</f>
        <v/>
      </c>
      <c r="AG15" s="305" t="str">
        <f>IF(ISBLANK(YourData!$C150),"",IF(ISTEXT(YourData!$C150),IF(TRIM(YourData!$C150)="","",DATEVALUE(YourData!$C150)),YourData!$C150))</f>
        <v/>
      </c>
      <c r="AH15" s="307" t="str">
        <f>IF(ISNUMBER(YourData!$D150),YourData!$D150,"")</f>
        <v/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2:63" customFormat="false" ht="15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41643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 t="str">
        <f>IF(ISNUMBER(YourData!$B151),YourData!$B151,"")</f>
        <v/>
      </c>
      <c r="AG16" s="308" t="str">
        <f>IF(ISBLANK(YourData!$C151),"",IF(ISTEXT(YourData!$C151),IF(TRIM(YourData!$C151)="","",DATEVALUE(YourData!$C151)),YourData!$C151))</f>
        <v/>
      </c>
      <c r="AH16" s="310" t="str">
        <f>IF(ISNUMBER(YourData!$D151),YourData!$D151,"")</f>
        <v/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customFormat="false" ht="15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41643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41643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41643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41643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41643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41643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 t="str">
        <f>IF(ISNUMBER(YourData!$B152),YourData!$B152,"")</f>
        <v/>
      </c>
      <c r="AG17" s="305" t="str">
        <f>IF(ISBLANK(YourData!$C152),"",IF(ISTEXT(YourData!$C152),IF(TRIM(YourData!$C152)="","",DATEVALUE(YourData!$C152)),YourData!$C152))</f>
        <v/>
      </c>
      <c r="AH17" s="307" t="str">
        <f>IF(ISNUMBER(YourData!$D152),YourData!$D152,"")</f>
        <v/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customFormat="false" ht="15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41643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41643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41643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41643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41643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41643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 t="str">
        <f>IF(ISNUMBER(YourData!$B153),YourData!$B153,"")</f>
        <v/>
      </c>
      <c r="AG18" s="305" t="str">
        <f>IF(ISBLANK(YourData!$C153),"",IF(ISTEXT(YourData!$C153),IF(TRIM(YourData!$C153)="","",DATEVALUE(YourData!$C153)),YourData!$C153))</f>
        <v/>
      </c>
      <c r="AH18" s="307" t="str">
        <f>IF(ISNUMBER(YourData!$D153),YourData!$D153,"")</f>
        <v/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customFormat="false" ht="15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41643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41643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41643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41643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41643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41643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 t="str">
        <f>IF(ISNUMBER(YourData!$B154),YourData!$B154,"")</f>
        <v/>
      </c>
      <c r="AG19" s="305" t="str">
        <f>IF(ISBLANK(YourData!$C154),"",IF(ISTEXT(YourData!$C154),IF(TRIM(YourData!$C154)="","",DATEVALUE(YourData!$C154)),YourData!$C154))</f>
        <v/>
      </c>
      <c r="AH19" s="307" t="str">
        <f>IF(ISNUMBER(YourData!$D154),YourData!$D154,"")</f>
        <v/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customFormat="false" ht="15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41643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41643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41643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41643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41643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 t="str">
        <f>IF(ISNUMBER(YourData!$B155),YourData!$B155,"")</f>
        <v/>
      </c>
      <c r="AG20" s="305" t="str">
        <f>IF(ISBLANK(YourData!$C155),"",IF(ISTEXT(YourData!$C155),IF(TRIM(YourData!$C155)="","",DATEVALUE(YourData!$C155)),YourData!$C155))</f>
        <v/>
      </c>
      <c r="AH20" s="307" t="str">
        <f>IF(ISNUMBER(YourData!$D155),YourData!$D155,"")</f>
        <v/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customFormat="false" ht="15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41643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41643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41643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41643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41642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41643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 t="str">
        <f>IF(ISNUMBER(YourData!$B156),YourData!$B156,"")</f>
        <v/>
      </c>
      <c r="AG21" s="305" t="str">
        <f>IF(ISBLANK(YourData!$C156),"",IF(ISTEXT(YourData!$C156),IF(TRIM(YourData!$C156)="","",DATEVALUE(YourData!$C156)),YourData!$C156))</f>
        <v/>
      </c>
      <c r="AH21" s="307" t="str">
        <f>IF(ISNUMBER(YourData!$D156),YourData!$D156,"")</f>
        <v/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customFormat="false" ht="15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 t="str">
        <f>IF(ISNUMBER(YourData!$B157),YourData!$B157,"")</f>
        <v/>
      </c>
      <c r="AG22" s="305" t="str">
        <f>IF(ISBLANK(YourData!$C157),"",IF(ISTEXT(YourData!$C157),IF(TRIM(YourData!$C157)="","",DATEVALUE(YourData!$C157)),YourData!$C157))</f>
        <v/>
      </c>
      <c r="AH22" s="307" t="str">
        <f>IF(ISNUMBER(YourData!$D157),YourData!$D157,"")</f>
        <v/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customFormat="false" ht="15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41643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41643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41643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41643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41643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41643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 t="str">
        <f>IF(ISNUMBER(YourData!$B158),YourData!$B158,"")</f>
        <v/>
      </c>
      <c r="AG23" s="308" t="str">
        <f>IF(ISBLANK(YourData!$C158),"",IF(ISTEXT(YourData!$C158),IF(TRIM(YourData!$C158)="","",DATEVALUE(YourData!$C158)),YourData!$C158))</f>
        <v/>
      </c>
      <c r="AH23" s="310" t="str">
        <f>IF(ISNUMBER(YourData!$D158),YourData!$D158,"")</f>
        <v/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customFormat="false" ht="15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 t="str">
        <f>IF(ISNUMBER(YourData!$B159),YourData!$B159,"")</f>
        <v/>
      </c>
      <c r="AG24" s="305" t="str">
        <f>IF(ISBLANK(YourData!$C159),"",IF(ISTEXT(YourData!$C159),IF(TRIM(YourData!$C159)="","",DATEVALUE(YourData!$C159)),YourData!$C159))</f>
        <v/>
      </c>
      <c r="AH24" s="307" t="str">
        <f>IF(ISNUMBER(YourData!$D159),YourData!$D159,"")</f>
        <v/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customFormat="false" ht="15">
      <c r="B25" s="374" t="s">
        <v>1544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 t="str">
        <f>IF(ISNUMBER(YourData!$B160),YourData!$B160,"")</f>
        <v/>
      </c>
      <c r="AG25" s="305" t="str">
        <f>IF(ISBLANK(YourData!$C160),"",IF(ISTEXT(YourData!$C160),IF(TRIM(YourData!$C160)="","",DATEVALUE(YourData!$C160)),YourData!$C160))</f>
        <v/>
      </c>
      <c r="AH25" s="307" t="str">
        <f>IF(ISNUMBER(YourData!$D160),YourData!$D160,"")</f>
        <v/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customFormat="false" ht="15">
      <c r="B26" s="375" t="s">
        <v>1519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41643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41643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41643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 t="str">
        <f>IF(ISNUMBER(YourData!$B161),YourData!$B161,"")</f>
        <v/>
      </c>
      <c r="AG26" s="305" t="str">
        <f>IF(ISBLANK(YourData!$C161),"",IF(ISTEXT(YourData!$C161),IF(TRIM(YourData!$C161)="","",DATEVALUE(YourData!$C161)),YourData!$C161))</f>
        <v/>
      </c>
      <c r="AH26" s="307" t="str">
        <f>IF(ISNUMBER(YourData!$D161),YourData!$D161,"")</f>
        <v/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customFormat="false" ht="15">
      <c r="B27" s="374" t="s">
        <v>1520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 t="str">
        <f>IF(ISNUMBER(YourData!$B162),YourData!$B162,"")</f>
        <v/>
      </c>
      <c r="AG27" s="305" t="str">
        <f>IF(ISBLANK(YourData!$C162),"",IF(ISTEXT(YourData!$C162),IF(TRIM(YourData!$C162)="","",DATEVALUE(YourData!$C162)),YourData!$C162))</f>
        <v/>
      </c>
      <c r="AH27" s="307" t="str">
        <f>IF(ISNUMBER(YourData!$D162),YourData!$D162,"")</f>
        <v/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customFormat="false" ht="15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41643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41643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41643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41643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41643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41643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 t="str">
        <f>IF(ISNUMBER(YourData!$B163),YourData!$B163,"")</f>
        <v/>
      </c>
      <c r="AG28" s="305" t="str">
        <f>IF(ISBLANK(YourData!$C163),"",IF(ISTEXT(YourData!$C163),IF(TRIM(YourData!$C163)="","",DATEVALUE(YourData!$C163)),YourData!$C163))</f>
        <v/>
      </c>
      <c r="AH28" s="307" t="str">
        <f>IF(ISNUMBER(YourData!$D163),YourData!$D163,"")</f>
        <v/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customFormat="false" ht="15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41643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41643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41643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41643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41643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41643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 t="str">
        <f>IF(ISNUMBER(YourData!$B164),YourData!$B164,"")</f>
        <v/>
      </c>
      <c r="AG29" s="305" t="str">
        <f>IF(ISBLANK(YourData!$C164),"",IF(ISTEXT(YourData!$C164),IF(TRIM(YourData!$C164)="","",DATEVALUE(YourData!$C164)),YourData!$C164))</f>
        <v/>
      </c>
      <c r="AH29" s="307" t="str">
        <f>IF(ISNUMBER(YourData!$D164),YourData!$D164,"")</f>
        <v/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customFormat="false" ht="15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41643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41643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41643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41643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41643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41643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 t="str">
        <f>IF(ISNUMBER(YourData!$B165),YourData!$B165,"")</f>
        <v/>
      </c>
      <c r="AG30" s="305" t="str">
        <f>IF(ISBLANK(YourData!$C165),"",IF(ISTEXT(YourData!$C165),IF(TRIM(YourData!$C165)="","",DATEVALUE(YourData!$C165)),YourData!$C165))</f>
        <v/>
      </c>
      <c r="AH30" s="307" t="str">
        <f>IF(ISNUMBER(YourData!$D165),YourData!$D165,"")</f>
        <v/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customFormat="false" ht="15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41643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41643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41643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41643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41643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41643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 t="str">
        <f>IF(ISNUMBER(YourData!$B166),YourData!$B166,"")</f>
        <v/>
      </c>
      <c r="AG31" s="305" t="str">
        <f>IF(ISBLANK(YourData!$C166),"",IF(ISTEXT(YourData!$C166),IF(TRIM(YourData!$C166)="","",DATEVALUE(YourData!$C166)),YourData!$C166))</f>
        <v/>
      </c>
      <c r="AH31" s="307" t="str">
        <f>IF(ISNUMBER(YourData!$D166),YourData!$D166,"")</f>
        <v/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customFormat="false" ht="15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41643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41643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41643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41643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 t="str">
        <f>IF(ISNUMBER(YourData!$B167),YourData!$B167,"")</f>
        <v/>
      </c>
      <c r="AG32" s="305" t="str">
        <f>IF(ISBLANK(YourData!$C167),"",IF(ISTEXT(YourData!$C167),IF(TRIM(YourData!$C167)="","",DATEVALUE(YourData!$C167)),YourData!$C167))</f>
        <v/>
      </c>
      <c r="AH32" s="307" t="str">
        <f>IF(ISNUMBER(YourData!$D167),YourData!$D167,"")</f>
        <v/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customFormat="false" ht="15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41643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41643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41643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41643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 t="str">
        <f>IF(ISNUMBER(YourData!$B168),YourData!$B168,"")</f>
        <v/>
      </c>
      <c r="AG33" s="305" t="str">
        <f>IF(ISBLANK(YourData!$C168),"",IF(ISTEXT(YourData!$C168),IF(TRIM(YourData!$C168)="","",DATEVALUE(YourData!$C168)),YourData!$C168))</f>
        <v/>
      </c>
      <c r="AH33" s="307" t="str">
        <f>IF(ISNUMBER(YourData!$D168),YourData!$D168,"")</f>
        <v/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customFormat="false" ht="15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41643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41643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41643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41643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 t="str">
        <f>IF(ISNUMBER(YourData!$B169),YourData!$B169,"")</f>
        <v/>
      </c>
      <c r="AG34" s="305" t="str">
        <f>IF(ISBLANK(YourData!$C169),"",IF(ISTEXT(YourData!$C169),IF(TRIM(YourData!$C169)="","",DATEVALUE(YourData!$C169)),YourData!$C169))</f>
        <v/>
      </c>
      <c r="AH34" s="307" t="str">
        <f>IF(ISNUMBER(YourData!$D169),YourData!$D169,"")</f>
        <v/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customFormat="false" ht="15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41643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41643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41643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41643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 t="str">
        <f>IF(ISNUMBER(YourData!$B170),YourData!$B170,"")</f>
        <v/>
      </c>
      <c r="AG35" s="305" t="str">
        <f>IF(ISBLANK(YourData!$C170),"",IF(ISTEXT(YourData!$C170),IF(TRIM(YourData!$C170)="","",DATEVALUE(YourData!$C170)),YourData!$C170))</f>
        <v/>
      </c>
      <c r="AH35" s="307" t="str">
        <f>IF(ISNUMBER(YourData!$D170),YourData!$D170,"")</f>
        <v/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customFormat="false" ht="15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41643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41643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41643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 t="str">
        <f>IF(ISNUMBER(YourData!$B171),YourData!$B171,"")</f>
        <v/>
      </c>
      <c r="AG36" s="305" t="str">
        <f>IF(ISBLANK(YourData!$C171),"",IF(ISTEXT(YourData!$C171),IF(TRIM(YourData!$C171)="","",DATEVALUE(YourData!$C171)),YourData!$C171))</f>
        <v/>
      </c>
      <c r="AH36" s="307" t="str">
        <f>IF(ISNUMBER(YourData!$D171),YourData!$D171,"")</f>
        <v/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customFormat="false" ht="15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41643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41643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41643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41643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 t="str">
        <f>IF(ISNUMBER(YourData!$B172),YourData!$B172,"")</f>
        <v/>
      </c>
      <c r="AG37" s="308" t="str">
        <f>IF(ISBLANK(YourData!$C172),"",IF(ISTEXT(YourData!$C172),IF(TRIM(YourData!$C172)="","",DATEVALUE(YourData!$C172)),YourData!$C172))</f>
        <v/>
      </c>
      <c r="AH37" s="310" t="str">
        <f>IF(ISNUMBER(YourData!$D172),YourData!$D172,"")</f>
        <v/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customFormat="false" ht="15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41643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41643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41643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41643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41643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41643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 t="str">
        <f>IF(ISNUMBER(YourData!$B173),YourData!$B173,"")</f>
        <v/>
      </c>
      <c r="AG38" s="305" t="str">
        <f>IF(ISBLANK(YourData!$C173),"",IF(ISTEXT(YourData!$C173),IF(TRIM(YourData!$C173)="","",DATEVALUE(YourData!$C173)),YourData!$C173))</f>
        <v/>
      </c>
      <c r="AH38" s="307" t="str">
        <f>IF(ISNUMBER(YourData!$D173),YourData!$D173,"")</f>
        <v/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customFormat="false" ht="15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41643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41643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41643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41643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41643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41643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 t="str">
        <f>IF(ISNUMBER(YourData!$B174),YourData!$B174,"")</f>
        <v/>
      </c>
      <c r="AG39" s="305" t="str">
        <f>IF(ISBLANK(YourData!$C174),"",IF(ISTEXT(YourData!$C174),IF(TRIM(YourData!$C174)="","",DATEVALUE(YourData!$C174)),YourData!$C174))</f>
        <v/>
      </c>
      <c r="AH39" s="307" t="str">
        <f>IF(ISNUMBER(YourData!$D174),YourData!$D174,"")</f>
        <v/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customFormat="false" ht="15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41643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41643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41643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41643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41643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41643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 t="str">
        <f>IF(ISNUMBER(YourData!$B175),YourData!$B175,"")</f>
        <v/>
      </c>
      <c r="AG40" s="305" t="str">
        <f>IF(ISBLANK(YourData!$C175),"",IF(ISTEXT(YourData!$C175),IF(TRIM(YourData!$C175)="","",DATEVALUE(YourData!$C175)),YourData!$C175))</f>
        <v/>
      </c>
      <c r="AH40" s="307" t="str">
        <f>IF(ISNUMBER(YourData!$D175),YourData!$D175,"")</f>
        <v/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customFormat="false" ht="15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41643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41643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41643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41643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41643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41643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 t="str">
        <f>IF(ISNUMBER(YourData!$B176),YourData!$B176,"")</f>
        <v/>
      </c>
      <c r="AG41" s="305" t="str">
        <f>IF(ISBLANK(YourData!$C176),"",IF(ISTEXT(YourData!$C176),IF(TRIM(YourData!$C176)="","",DATEVALUE(YourData!$C176)),YourData!$C176))</f>
        <v/>
      </c>
      <c r="AH41" s="307" t="str">
        <f>IF(ISNUMBER(YourData!$D176),YourData!$D176,"")</f>
        <v/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customFormat="false" ht="15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41643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41643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41643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41643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41643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41643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 t="str">
        <f>IF(ISNUMBER(YourData!$B177),YourData!$B177,"")</f>
        <v/>
      </c>
      <c r="AG42" s="305" t="str">
        <f>IF(ISBLANK(YourData!$C177),"",IF(ISTEXT(YourData!$C177),IF(TRIM(YourData!$C177)="","",DATEVALUE(YourData!$C177)),YourData!$C177))</f>
        <v/>
      </c>
      <c r="AH42" s="307" t="str">
        <f>IF(ISNUMBER(YourData!$D177),YourData!$D177,"")</f>
        <v/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customFormat="false" ht="15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41643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41643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41643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41643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 t="str">
        <f>IF(ISNUMBER(YourData!$B178),YourData!$B178,"")</f>
        <v/>
      </c>
      <c r="AG43" s="308" t="str">
        <f>IF(ISBLANK(YourData!$C178),"",IF(ISTEXT(YourData!$C178),IF(TRIM(YourData!$C178)="","",DATEVALUE(YourData!$C178)),YourData!$C178))</f>
        <v/>
      </c>
      <c r="AH43" s="310" t="str">
        <f>IF(ISNUMBER(YourData!$D178),YourData!$D178,"")</f>
        <v/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customFormat="false" ht="15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41643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41643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41643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41643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41643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41643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 t="str">
        <f>IF(ISNUMBER(YourData!$B179),YourData!$B179,"")</f>
        <v/>
      </c>
      <c r="AG44" s="305" t="str">
        <f>IF(ISBLANK(YourData!$C179),"",IF(ISTEXT(YourData!$C179),IF(TRIM(YourData!$C179)="","",DATEVALUE(YourData!$C179)),YourData!$C179))</f>
        <v/>
      </c>
      <c r="AH44" s="307" t="str">
        <f>IF(ISNUMBER(YourData!$D179),YourData!$D179,"")</f>
        <v/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customFormat="false" ht="15.75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41643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41643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41643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41643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 t="str">
        <f>IF(ISNUMBER(YourData!$B180),YourData!$B180,"")</f>
        <v/>
      </c>
      <c r="AG45" s="311" t="str">
        <f>IF(ISBLANK(YourData!$C180),"",IF(ISTEXT(YourData!$C180),IF(TRIM(YourData!$C180)="","",DATEVALUE(YourData!$C180)),YourData!$C180))</f>
        <v/>
      </c>
      <c r="AH45" s="313" t="str">
        <f>IF(ISNUMBER(YourData!$D180),YourData!$D180,"")</f>
        <v/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5.75" thickTop="1">
      <c r="B46" s="379" t="s">
        <v>1525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5">
      <c r="B47" s="360" t="s">
        <v>1521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6.5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customFormat="false" ht="15.75" thickTop="1">
      <c r="A49" s="190"/>
      <c r="B49" s="450" t="s">
        <v>1527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0" t="s">
        <v>1522</v>
      </c>
      <c r="AB49" s="491"/>
      <c r="AC49" s="491"/>
      <c r="AD49" s="492"/>
      <c r="AF49" s="195" t="str">
        <f>YourData!$E$48</f>
        <v>Tested Prg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customFormat="false" ht="15">
      <c r="A50" s="190"/>
      <c r="B50" s="449" t="s">
        <v>1528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1524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1375</v>
      </c>
      <c r="AF50" s="197" t="str">
        <f>YourData!$E$52</f>
        <v>Org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customFormat="false" ht="15">
      <c r="A51" s="190"/>
      <c r="B51" s="192" t="s">
        <v>1526</v>
      </c>
      <c r="C51" s="205" t="s">
        <v>194</v>
      </c>
      <c r="D51" s="206" t="s">
        <v>1377</v>
      </c>
      <c r="E51" s="200" t="s">
        <v>1378</v>
      </c>
      <c r="F51" s="205" t="s">
        <v>194</v>
      </c>
      <c r="G51" s="206" t="s">
        <v>1377</v>
      </c>
      <c r="H51" s="200" t="s">
        <v>1378</v>
      </c>
      <c r="I51" s="205" t="s">
        <v>194</v>
      </c>
      <c r="J51" s="206" t="s">
        <v>1377</v>
      </c>
      <c r="K51" s="200" t="s">
        <v>1378</v>
      </c>
      <c r="L51" s="205" t="s">
        <v>194</v>
      </c>
      <c r="M51" s="206" t="s">
        <v>1377</v>
      </c>
      <c r="N51" s="200" t="s">
        <v>1378</v>
      </c>
      <c r="O51" s="445"/>
      <c r="P51" s="206"/>
      <c r="Q51" s="200"/>
      <c r="R51" s="205" t="s">
        <v>194</v>
      </c>
      <c r="S51" s="206" t="s">
        <v>1377</v>
      </c>
      <c r="T51" s="200" t="s">
        <v>1378</v>
      </c>
      <c r="U51" s="205" t="s">
        <v>194</v>
      </c>
      <c r="V51" s="206" t="s">
        <v>1377</v>
      </c>
      <c r="W51" s="200" t="s">
        <v>1378</v>
      </c>
      <c r="X51" s="205" t="s">
        <v>194</v>
      </c>
      <c r="Y51" s="206" t="s">
        <v>1377</v>
      </c>
      <c r="Z51" s="206" t="s">
        <v>1378</v>
      </c>
      <c r="AA51" s="142" t="s">
        <v>194</v>
      </c>
      <c r="AB51" s="141" t="s">
        <v>194</v>
      </c>
      <c r="AC51" s="116" t="s">
        <v>194</v>
      </c>
      <c r="AD51" s="381" t="s">
        <v>1373</v>
      </c>
      <c r="AF51" s="208" t="s">
        <v>194</v>
      </c>
      <c r="AG51" s="206" t="s">
        <v>1377</v>
      </c>
      <c r="AH51" s="209" t="s">
        <v>1378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2:63" customFormat="false" ht="15">
      <c r="B52" s="374" t="s">
        <v>1370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41928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41928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41928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41968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41929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 t="str">
        <f>IF(ISNUMBER(YourData!$B199),YourData!$B199,"")</f>
        <v/>
      </c>
      <c r="AG52" s="301" t="str">
        <f>IF(ISBLANK(YourData!$C199),"",IF(ISTEXT(YourData!$C199),IF(TRIM(YourData!$C199)="","",DATEVALUE(YourData!$C199)),YourData!$C199))</f>
        <v/>
      </c>
      <c r="AH52" s="307" t="str">
        <f>IF(ISNUMBER(YourData!$D199),YourData!$D199,"")</f>
        <v/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2:63" customFormat="false" ht="15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41968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41652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41968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41968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41929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 t="str">
        <f>IF(ISNUMBER(YourData!$B200),YourData!$B200,"")</f>
        <v/>
      </c>
      <c r="AG53" s="305" t="str">
        <f>IF(ISBLANK(YourData!$C200),"",IF(ISTEXT(YourData!$C200),IF(TRIM(YourData!$C200)="","",DATEVALUE(YourData!$C200)),YourData!$C200))</f>
        <v/>
      </c>
      <c r="AH53" s="307" t="str">
        <f>IF(ISNUMBER(YourData!$D200),YourData!$D200,"")</f>
        <v/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2:63" customFormat="false" ht="15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41846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41846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41846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41846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41846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 t="str">
        <f>IF(ISNUMBER(YourData!$B201),YourData!$B201,"")</f>
        <v/>
      </c>
      <c r="AG54" s="305" t="str">
        <f>IF(ISBLANK(YourData!$C201),"",IF(ISTEXT(YourData!$C201),IF(TRIM(YourData!$C201)="","",DATEVALUE(YourData!$C201)),YourData!$C201))</f>
        <v/>
      </c>
      <c r="AH54" s="307" t="str">
        <f>IF(ISNUMBER(YourData!$D201),YourData!$D201,"")</f>
        <v/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2:63" customFormat="false" ht="15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41846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41846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41846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41846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 t="str">
        <f>IF(ISNUMBER(YourData!$B202),YourData!$B202,"")</f>
        <v/>
      </c>
      <c r="AG55" s="305" t="str">
        <f>IF(ISBLANK(YourData!$C202),"",IF(ISTEXT(YourData!$C202),IF(TRIM(YourData!$C202)="","",DATEVALUE(YourData!$C202)),YourData!$C202))</f>
        <v/>
      </c>
      <c r="AH55" s="307" t="str">
        <f>IF(ISNUMBER(YourData!$D202),YourData!$D202,"")</f>
        <v/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2:63" customFormat="false" ht="15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41928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41928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41928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41968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41929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 t="str">
        <f>IF(ISNUMBER(YourData!$B203),YourData!$B203,"")</f>
        <v/>
      </c>
      <c r="AG56" s="305" t="str">
        <f>IF(ISBLANK(YourData!$C203),"",IF(ISTEXT(YourData!$C203),IF(TRIM(YourData!$C203)="","",DATEVALUE(YourData!$C203)),YourData!$C203))</f>
        <v/>
      </c>
      <c r="AH56" s="307" t="str">
        <f>IF(ISNUMBER(YourData!$D203),YourData!$D203,"")</f>
        <v/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2:63" customFormat="false" ht="15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41928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41928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41928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41968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41929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 t="str">
        <f>IF(ISNUMBER(YourData!$B204),YourData!$B204,"")</f>
        <v/>
      </c>
      <c r="AG57" s="308" t="str">
        <f>IF(ISBLANK(YourData!$C204),"",IF(ISTEXT(YourData!$C204),IF(TRIM(YourData!$C204)="","",DATEVALUE(YourData!$C204)),YourData!$C204))</f>
        <v/>
      </c>
      <c r="AH57" s="310" t="str">
        <f>IF(ISNUMBER(YourData!$D204),YourData!$D204,"")</f>
        <v/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2:63" customFormat="false" ht="15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41918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41929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41929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41929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41929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 t="str">
        <f>IF(ISNUMBER(YourData!$B205),YourData!$B205,"")</f>
        <v/>
      </c>
      <c r="AG58" s="305" t="str">
        <f>IF(ISBLANK(YourData!$C205),"",IF(ISTEXT(YourData!$C205),IF(TRIM(YourData!$C205)="","",DATEVALUE(YourData!$C205)),YourData!$C205))</f>
        <v/>
      </c>
      <c r="AH58" s="307" t="str">
        <f>IF(ISNUMBER(YourData!$D205),YourData!$D205,"")</f>
        <v/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2:63" customFormat="false" ht="15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41933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41929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41929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41929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41929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 t="str">
        <f>IF(ISNUMBER(YourData!$B206),YourData!$B206,"")</f>
        <v/>
      </c>
      <c r="AG59" s="305" t="str">
        <f>IF(ISBLANK(YourData!$C206),"",IF(ISTEXT(YourData!$C206),IF(TRIM(YourData!$C206)="","",DATEVALUE(YourData!$C206)),YourData!$C206))</f>
        <v/>
      </c>
      <c r="AH59" s="307" t="str">
        <f>IF(ISNUMBER(YourData!$D206),YourData!$D206,"")</f>
        <v/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2:63" customFormat="false" ht="15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41846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41846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41846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41846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41846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 t="str">
        <f>IF(ISNUMBER(YourData!$B207),YourData!$B207,"")</f>
        <v/>
      </c>
      <c r="AG60" s="305" t="str">
        <f>IF(ISBLANK(YourData!$C207),"",IF(ISTEXT(YourData!$C207),IF(TRIM(YourData!$C207)="","",DATEVALUE(YourData!$C207)),YourData!$C207))</f>
        <v/>
      </c>
      <c r="AH60" s="307" t="str">
        <f>IF(ISNUMBER(YourData!$D207),YourData!$D207,"")</f>
        <v/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2:63" customFormat="false" ht="15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41846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41846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41846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41846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 t="str">
        <f>IF(ISNUMBER(YourData!$B208),YourData!$B208,"")</f>
        <v/>
      </c>
      <c r="AG61" s="305" t="str">
        <f>IF(ISBLANK(YourData!$C208),"",IF(ISTEXT(YourData!$C208),IF(TRIM(YourData!$C208)="","",DATEVALUE(YourData!$C208)),YourData!$C208))</f>
        <v/>
      </c>
      <c r="AH61" s="307" t="str">
        <f>IF(ISNUMBER(YourData!$D208),YourData!$D208,"")</f>
        <v/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2:63" customFormat="false" ht="15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41918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41929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41929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41929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41929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 t="str">
        <f>IF(ISNUMBER(YourData!$B209),YourData!$B209,"")</f>
        <v/>
      </c>
      <c r="AG62" s="305" t="str">
        <f>IF(ISBLANK(YourData!$C209),"",IF(ISTEXT(YourData!$C209),IF(TRIM(YourData!$C209)="","",DATEVALUE(YourData!$C209)),YourData!$C209))</f>
        <v/>
      </c>
      <c r="AH62" s="307" t="str">
        <f>IF(ISNUMBER(YourData!$D209),YourData!$D209,"")</f>
        <v/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2:63" customFormat="false" ht="15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41884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41884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41884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41884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41884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 t="str">
        <f>IF(ISNUMBER(YourData!$B210),YourData!$B210,"")</f>
        <v/>
      </c>
      <c r="AG63" s="305" t="str">
        <f>IF(ISBLANK(YourData!$C210),"",IF(ISTEXT(YourData!$C210),IF(TRIM(YourData!$C210)="","",DATEVALUE(YourData!$C210)),YourData!$C210))</f>
        <v/>
      </c>
      <c r="AH63" s="307" t="str">
        <f>IF(ISNUMBER(YourData!$D210),YourData!$D210,"")</f>
        <v/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2:63" customFormat="false" ht="15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41846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41846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41846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41846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41846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 t="str">
        <f>IF(ISNUMBER(YourData!$B211),YourData!$B211,"")</f>
        <v/>
      </c>
      <c r="AG64" s="308" t="str">
        <f>IF(ISBLANK(YourData!$C211),"",IF(ISTEXT(YourData!$C211),IF(TRIM(YourData!$C211)="","",DATEVALUE(YourData!$C211)),YourData!$C211))</f>
        <v/>
      </c>
      <c r="AH64" s="310" t="str">
        <f>IF(ISNUMBER(YourData!$D211),YourData!$D211,"")</f>
        <v/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customFormat="false" ht="15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 t="str">
        <f>IF(ISNUMBER(YourData!$B212),YourData!$B212,"")</f>
        <v/>
      </c>
      <c r="AG65" s="305" t="str">
        <f>IF(ISBLANK(YourData!$C212),"",IF(ISTEXT(YourData!$C212),IF(TRIM(YourData!$C212)="","",DATEVALUE(YourData!$C212)),YourData!$C212))</f>
        <v/>
      </c>
      <c r="AH65" s="307" t="str">
        <f>IF(ISNUMBER(YourData!$D212),YourData!$D212,"")</f>
        <v/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customFormat="false" ht="15">
      <c r="B66" s="374" t="s">
        <v>1544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 t="str">
        <f>IF(ISNUMBER(YourData!$B213),YourData!$B213,"")</f>
        <v/>
      </c>
      <c r="AG66" s="305" t="str">
        <f>IF(ISBLANK(YourData!$C213),"",IF(ISTEXT(YourData!$C213),IF(TRIM(YourData!$C213)="","",DATEVALUE(YourData!$C213)),YourData!$C213))</f>
        <v/>
      </c>
      <c r="AH66" s="307" t="str">
        <f>IF(ISNUMBER(YourData!$D213),YourData!$D213,"")</f>
        <v/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customFormat="false" ht="15">
      <c r="B67" s="375" t="s">
        <v>1519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41846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41846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 t="str">
        <f>IF(ISNUMBER(YourData!$B214),YourData!$B214,"")</f>
        <v/>
      </c>
      <c r="AG67" s="305" t="str">
        <f>IF(ISBLANK(YourData!$C214),"",IF(ISTEXT(YourData!$C214),IF(TRIM(YourData!$C214)="","",DATEVALUE(YourData!$C214)),YourData!$C214))</f>
        <v/>
      </c>
      <c r="AH67" s="307" t="str">
        <f>IF(ISNUMBER(YourData!$D214),YourData!$D214,"")</f>
        <v/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customFormat="false" ht="15">
      <c r="B68" s="374" t="s">
        <v>1520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 t="str">
        <f>IF(ISNUMBER(YourData!$B215),YourData!$B215,"")</f>
        <v/>
      </c>
      <c r="AG68" s="305" t="str">
        <f>IF(ISBLANK(YourData!$C215),"",IF(ISTEXT(YourData!$C215),IF(TRIM(YourData!$C215)="","",DATEVALUE(YourData!$C215)),YourData!$C215))</f>
        <v/>
      </c>
      <c r="AH68" s="307" t="str">
        <f>IF(ISNUMBER(YourData!$D215),YourData!$D215,"")</f>
        <v/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customFormat="false" ht="15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41846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41847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41846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41846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41846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 t="str">
        <f>IF(ISNUMBER(YourData!$B216),YourData!$B216,"")</f>
        <v/>
      </c>
      <c r="AG69" s="305" t="str">
        <f>IF(ISBLANK(YourData!$C216),"",IF(ISTEXT(YourData!$C216),IF(TRIM(YourData!$C216)="","",DATEVALUE(YourData!$C216)),YourData!$C216))</f>
        <v/>
      </c>
      <c r="AH69" s="307" t="str">
        <f>IF(ISNUMBER(YourData!$D216),YourData!$D216,"")</f>
        <v/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customFormat="false" ht="15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41846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41847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41846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41846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41846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 t="str">
        <f>IF(ISNUMBER(YourData!$B217),YourData!$B217,"")</f>
        <v/>
      </c>
      <c r="AG70" s="305" t="str">
        <f>IF(ISBLANK(YourData!$C217),"",IF(ISTEXT(YourData!$C217),IF(TRIM(YourData!$C217)="","",DATEVALUE(YourData!$C217)),YourData!$C217))</f>
        <v/>
      </c>
      <c r="AH70" s="307" t="str">
        <f>IF(ISNUMBER(YourData!$D217),YourData!$D217,"")</f>
        <v/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customFormat="false" ht="15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41846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41847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41846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41846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41846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 t="str">
        <f>IF(ISNUMBER(YourData!$B218),YourData!$B218,"")</f>
        <v/>
      </c>
      <c r="AG71" s="305" t="str">
        <f>IF(ISBLANK(YourData!$C218),"",IF(ISTEXT(YourData!$C218),IF(TRIM(YourData!$C218)="","",DATEVALUE(YourData!$C218)),YourData!$C218))</f>
        <v/>
      </c>
      <c r="AH71" s="307" t="str">
        <f>IF(ISNUMBER(YourData!$D218),YourData!$D218,"")</f>
        <v/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customFormat="false" ht="15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41887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41887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41877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41877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41887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 t="str">
        <f>IF(ISNUMBER(YourData!$B219),YourData!$B219,"")</f>
        <v/>
      </c>
      <c r="AG72" s="305" t="str">
        <f>IF(ISBLANK(YourData!$C219),"",IF(ISTEXT(YourData!$C219),IF(TRIM(YourData!$C219)="","",DATEVALUE(YourData!$C219)),YourData!$C219))</f>
        <v/>
      </c>
      <c r="AH72" s="307" t="str">
        <f>IF(ISNUMBER(YourData!$D219),YourData!$D219,"")</f>
        <v/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customFormat="false" ht="15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41968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41928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41928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 t="str">
        <f>IF(ISNUMBER(YourData!$B220),YourData!$B220,"")</f>
        <v/>
      </c>
      <c r="AG73" s="305" t="str">
        <f>IF(ISBLANK(YourData!$C220),"",IF(ISTEXT(YourData!$C220),IF(TRIM(YourData!$C220)="","",DATEVALUE(YourData!$C220)),YourData!$C220))</f>
        <v/>
      </c>
      <c r="AH73" s="307" t="str">
        <f>IF(ISNUMBER(YourData!$D220),YourData!$D220,"")</f>
        <v/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customFormat="false" ht="15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41968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41928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41928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 t="str">
        <f>IF(ISNUMBER(YourData!$B221),YourData!$B221,"")</f>
        <v/>
      </c>
      <c r="AG74" s="305" t="str">
        <f>IF(ISBLANK(YourData!$C221),"",IF(ISTEXT(YourData!$C221),IF(TRIM(YourData!$C221)="","",DATEVALUE(YourData!$C221)),YourData!$C221))</f>
        <v/>
      </c>
      <c r="AH74" s="307" t="str">
        <f>IF(ISNUMBER(YourData!$D221),YourData!$D221,"")</f>
        <v/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customFormat="false" ht="15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41968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41968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41968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 t="str">
        <f>IF(ISNUMBER(YourData!$B222),YourData!$B222,"")</f>
        <v/>
      </c>
      <c r="AG75" s="305" t="str">
        <f>IF(ISBLANK(YourData!$C222),"",IF(ISTEXT(YourData!$C222),IF(TRIM(YourData!$C222)="","",DATEVALUE(YourData!$C222)),YourData!$C222))</f>
        <v/>
      </c>
      <c r="AH75" s="307" t="str">
        <f>IF(ISNUMBER(YourData!$D222),YourData!$D222,"")</f>
        <v/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customFormat="false" ht="15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41846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41846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41846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 t="str">
        <f>IF(ISNUMBER(YourData!$B223),YourData!$B223,"")</f>
        <v/>
      </c>
      <c r="AG76" s="305" t="str">
        <f>IF(ISBLANK(YourData!$C223),"",IF(ISTEXT(YourData!$C223),IF(TRIM(YourData!$C223)="","",DATEVALUE(YourData!$C223)),YourData!$C223))</f>
        <v/>
      </c>
      <c r="AH76" s="307" t="str">
        <f>IF(ISNUMBER(YourData!$D223),YourData!$D223,"")</f>
        <v/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customFormat="false" ht="15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41820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41846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 t="str">
        <f>IF(ISNUMBER(YourData!$B224),YourData!$B224,"")</f>
        <v/>
      </c>
      <c r="AG77" s="305" t="str">
        <f>IF(ISBLANK(YourData!$C224),"",IF(ISTEXT(YourData!$C224),IF(TRIM(YourData!$C224)="","",DATEVALUE(YourData!$C224)),YourData!$C224))</f>
        <v/>
      </c>
      <c r="AH77" s="307" t="str">
        <f>IF(ISNUMBER(YourData!$D224),YourData!$D224,"")</f>
        <v/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customFormat="false" ht="15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41968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41928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41928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 t="str">
        <f>IF(ISNUMBER(YourData!$B225),YourData!$B225,"")</f>
        <v/>
      </c>
      <c r="AG78" s="308" t="str">
        <f>IF(ISBLANK(YourData!$C225),"",IF(ISTEXT(YourData!$C225),IF(TRIM(YourData!$C225)="","",DATEVALUE(YourData!$C225)),YourData!$C225))</f>
        <v/>
      </c>
      <c r="AH78" s="310" t="str">
        <f>IF(ISNUMBER(YourData!$D225),YourData!$D225,"")</f>
        <v/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customFormat="false" ht="15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41846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41846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41846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41846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 t="str">
        <f>IF(ISNUMBER(YourData!$B226),YourData!$B226,"")</f>
        <v/>
      </c>
      <c r="AG79" s="305" t="str">
        <f>IF(ISBLANK(YourData!$C226),"",IF(ISTEXT(YourData!$C226),IF(TRIM(YourData!$C226)="","",DATEVALUE(YourData!$C226)),YourData!$C226))</f>
        <v/>
      </c>
      <c r="AH79" s="307" t="str">
        <f>IF(ISNUMBER(YourData!$D226),YourData!$D226,"")</f>
        <v/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customFormat="false" ht="15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41846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41847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41846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41846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41846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 t="str">
        <f>IF(ISNUMBER(YourData!$B227),YourData!$B227,"")</f>
        <v/>
      </c>
      <c r="AG80" s="305" t="str">
        <f>IF(ISBLANK(YourData!$C227),"",IF(ISTEXT(YourData!$C227),IF(TRIM(YourData!$C227)="","",DATEVALUE(YourData!$C227)),YourData!$C227))</f>
        <v/>
      </c>
      <c r="AH80" s="307" t="str">
        <f>IF(ISNUMBER(YourData!$D227),YourData!$D227,"")</f>
        <v/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customFormat="false" ht="15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41846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41847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41846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41846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41846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 t="str">
        <f>IF(ISNUMBER(YourData!$B228),YourData!$B228,"")</f>
        <v/>
      </c>
      <c r="AG81" s="305" t="str">
        <f>IF(ISBLANK(YourData!$C228),"",IF(ISTEXT(YourData!$C228),IF(TRIM(YourData!$C228)="","",DATEVALUE(YourData!$C228)),YourData!$C228))</f>
        <v/>
      </c>
      <c r="AH81" s="307" t="str">
        <f>IF(ISNUMBER(YourData!$D228),YourData!$D228,"")</f>
        <v/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customFormat="false" ht="15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41846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41847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41846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41846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41846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 t="str">
        <f>IF(ISNUMBER(YourData!$B229),YourData!$B229,"")</f>
        <v/>
      </c>
      <c r="AG82" s="305" t="str">
        <f>IF(ISBLANK(YourData!$C229),"",IF(ISTEXT(YourData!$C229),IF(TRIM(YourData!$C229)="","",DATEVALUE(YourData!$C229)),YourData!$C229))</f>
        <v/>
      </c>
      <c r="AH82" s="307" t="str">
        <f>IF(ISNUMBER(YourData!$D229),YourData!$D229,"")</f>
        <v/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customFormat="false" ht="15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41877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41867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41846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41846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41887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 t="str">
        <f>IF(ISNUMBER(YourData!$B230),YourData!$B230,"")</f>
        <v/>
      </c>
      <c r="AG83" s="305" t="str">
        <f>IF(ISBLANK(YourData!$C230),"",IF(ISTEXT(YourData!$C230),IF(TRIM(YourData!$C230)="","",DATEVALUE(YourData!$C230)),YourData!$C230))</f>
        <v/>
      </c>
      <c r="AH83" s="307" t="str">
        <f>IF(ISNUMBER(YourData!$D230),YourData!$D230,"")</f>
        <v/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customFormat="false" ht="15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41928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41928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41929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 t="str">
        <f>IF(ISNUMBER(YourData!$B231),YourData!$B231,"")</f>
        <v/>
      </c>
      <c r="AG84" s="308" t="str">
        <f>IF(ISBLANK(YourData!$C231),"",IF(ISTEXT(YourData!$C231),IF(TRIM(YourData!$C231)="","",DATEVALUE(YourData!$C231)),YourData!$C231))</f>
        <v/>
      </c>
      <c r="AH84" s="310" t="str">
        <f>IF(ISNUMBER(YourData!$D231),YourData!$D231,"")</f>
        <v/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customFormat="false" ht="15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41867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41848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41847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41847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41887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 t="str">
        <f>IF(ISNUMBER(YourData!$B232),YourData!$B232,"")</f>
        <v/>
      </c>
      <c r="AG85" s="305" t="str">
        <f>IF(ISBLANK(YourData!$C232),"",IF(ISTEXT(YourData!$C232),IF(TRIM(YourData!$C232)="","",DATEVALUE(YourData!$C232)),YourData!$C232))</f>
        <v/>
      </c>
      <c r="AH85" s="307" t="str">
        <f>IF(ISNUMBER(YourData!$D232),YourData!$D232,"")</f>
        <v/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customFormat="false" ht="15.75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41877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41884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41884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 t="str">
        <f>IF(ISNUMBER(YourData!$B233),YourData!$B233,"")</f>
        <v/>
      </c>
      <c r="AG86" s="311" t="str">
        <f>IF(ISBLANK(YourData!$C233),"",IF(ISTEXT(YourData!$C233),IF(TRIM(YourData!$C233)="","",DATEVALUE(YourData!$C233)),YourData!$C233))</f>
        <v/>
      </c>
      <c r="AH86" s="313" t="str">
        <f>IF(ISNUMBER(YourData!$D233),YourData!$D233,"")</f>
        <v/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customFormat="false" ht="15.75" thickTop="1">
      <c r="B87" s="379" t="s">
        <v>1525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customFormat="false" ht="15">
      <c r="B88" s="360" t="s">
        <v>1521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6.5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5.75" thickTop="1">
      <c r="B90" s="389" t="s">
        <v>1530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customFormat="false" ht="15">
      <c r="B91" s="454" t="s">
        <v>1527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3" t="s">
        <v>1522</v>
      </c>
      <c r="AB91" s="494"/>
      <c r="AC91" s="494"/>
      <c r="AD91" s="495"/>
      <c r="AF91" s="197" t="str">
        <f>YourData!$E$48</f>
        <v>Tested Prg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customFormat="false" ht="15" customHeight="1">
      <c r="B92" s="449" t="s">
        <v>1528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1524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1375</v>
      </c>
      <c r="AF92" s="197" t="str">
        <f>YourData!$E$52</f>
        <v>Org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5">
      <c r="B93" s="192" t="s">
        <v>1526</v>
      </c>
      <c r="C93" s="382" t="s">
        <v>1381</v>
      </c>
      <c r="D93" s="383" t="s">
        <v>1377</v>
      </c>
      <c r="E93" s="384" t="s">
        <v>1378</v>
      </c>
      <c r="F93" s="205" t="s">
        <v>1382</v>
      </c>
      <c r="G93" s="206" t="s">
        <v>1377</v>
      </c>
      <c r="H93" s="200" t="s">
        <v>1378</v>
      </c>
      <c r="I93" s="205" t="s">
        <v>1382</v>
      </c>
      <c r="J93" s="206" t="s">
        <v>1377</v>
      </c>
      <c r="K93" s="200" t="s">
        <v>1378</v>
      </c>
      <c r="L93" s="382" t="s">
        <v>1382</v>
      </c>
      <c r="M93" s="206" t="s">
        <v>1377</v>
      </c>
      <c r="N93" s="200" t="s">
        <v>1378</v>
      </c>
      <c r="O93" s="445"/>
      <c r="P93" s="206"/>
      <c r="Q93" s="200"/>
      <c r="R93" s="205" t="s">
        <v>1382</v>
      </c>
      <c r="S93" s="206" t="s">
        <v>1377</v>
      </c>
      <c r="T93" s="200" t="s">
        <v>1378</v>
      </c>
      <c r="U93" s="205" t="s">
        <v>1382</v>
      </c>
      <c r="V93" s="206" t="s">
        <v>1377</v>
      </c>
      <c r="W93" s="200" t="s">
        <v>1378</v>
      </c>
      <c r="X93" s="205" t="s">
        <v>1382</v>
      </c>
      <c r="Y93" s="206" t="s">
        <v>1377</v>
      </c>
      <c r="Z93" s="206" t="s">
        <v>1378</v>
      </c>
      <c r="AA93" s="269" t="s">
        <v>1382</v>
      </c>
      <c r="AB93" s="205" t="s">
        <v>1382</v>
      </c>
      <c r="AC93" s="205" t="s">
        <v>1382</v>
      </c>
      <c r="AD93" s="380" t="s">
        <v>1373</v>
      </c>
      <c r="AE93" s="26"/>
      <c r="AF93" s="208" t="s">
        <v>1382</v>
      </c>
      <c r="AG93" s="206" t="s">
        <v>1377</v>
      </c>
      <c r="AH93" s="209" t="s">
        <v>1378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customFormat="false" ht="15">
      <c r="B94" s="388" t="s">
        <v>1379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41928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41929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41928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41928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41929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41927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 t="str">
        <f>IF(ISNUMBER(YourData!$B254),YourData!$B254,"")</f>
        <v/>
      </c>
      <c r="AG94" s="305" t="str">
        <f>IF(ISBLANK(YourData!$C254),"",IF(ISTEXT(YourData!$C254),IF(TRIM(YourData!$C254)="","",DATEVALUE(YourData!$C254)),YourData!$C254))</f>
        <v/>
      </c>
      <c r="AH94" s="307" t="str">
        <f>IF(ISNUMBER(YourData!$D254),YourData!$D254,"")</f>
        <v/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customFormat="false" ht="15">
      <c r="B95" s="388" t="s">
        <v>1380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41884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41884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41884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41884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41929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41897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 t="str">
        <f>IF(ISNUMBER(YourData!$B255),YourData!$B255,"")</f>
        <v/>
      </c>
      <c r="AG95" s="305" t="str">
        <f>IF(ISBLANK(YourData!$C255),"",IF(ISTEXT(YourData!$C255),IF(TRIM(YourData!$C255)="","",DATEVALUE(YourData!$C255)),YourData!$C255))</f>
        <v/>
      </c>
      <c r="AH95" s="307" t="str">
        <f>IF(ISNUMBER(YourData!$D255),YourData!$D255,"")</f>
        <v/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customFormat="false" ht="15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41928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41929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41928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41928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41929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41928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 t="str">
        <f>IF(ISNUMBER(YourData!$B256),YourData!$B256,"")</f>
        <v/>
      </c>
      <c r="AG96" s="305" t="str">
        <f>IF(ISBLANK(YourData!$C256),"",IF(ISTEXT(YourData!$C256),IF(TRIM(YourData!$C256)="","",DATEVALUE(YourData!$C256)),YourData!$C256))</f>
        <v/>
      </c>
      <c r="AH96" s="307" t="str">
        <f>IF(ISNUMBER(YourData!$D256),YourData!$D256,"")</f>
        <v/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customFormat="false" ht="15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41884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41884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41884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41884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41884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41897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 t="str">
        <f>IF(ISNUMBER(YourData!$B257),YourData!$B257,"")</f>
        <v/>
      </c>
      <c r="AG97" s="305" t="str">
        <f>IF(ISBLANK(YourData!$C257),"",IF(ISTEXT(YourData!$C257),IF(TRIM(YourData!$C257)="","",DATEVALUE(YourData!$C257)),YourData!$C257))</f>
        <v/>
      </c>
      <c r="AH97" s="307" t="str">
        <f>IF(ISNUMBER(YourData!$D257),YourData!$D257,"")</f>
        <v/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customFormat="false" ht="15.75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41918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41929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41929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41929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41929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41927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 t="str">
        <f>IF(ISNUMBER(YourData!$B258),YourData!$B258,"")</f>
        <v/>
      </c>
      <c r="AG98" s="305" t="str">
        <f>IF(ISBLANK(YourData!$C258),"",IF(ISTEXT(YourData!$C258),IF(TRIM(YourData!$C258)="","",DATEVALUE(YourData!$C258)),YourData!$C258))</f>
        <v/>
      </c>
      <c r="AH98" s="307" t="str">
        <f>IF(ISNUMBER(YourData!$D258),YourData!$D258,"")</f>
        <v/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customFormat="false" ht="15.75" thickTop="1">
      <c r="B99" s="390" t="s">
        <v>1531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customFormat="false" ht="15">
      <c r="B100" s="454" t="s">
        <v>1527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3" t="s">
        <v>1522</v>
      </c>
      <c r="AB100" s="494"/>
      <c r="AC100" s="494"/>
      <c r="AD100" s="495"/>
      <c r="AF100" s="197" t="str">
        <f>YourData!$E$48</f>
        <v>Tested Prg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customFormat="false" ht="15">
      <c r="B101" s="449" t="s">
        <v>1528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1524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1375</v>
      </c>
      <c r="AF101" s="197" t="str">
        <f>YourData!$E$52</f>
        <v>Org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5">
      <c r="B102" s="192" t="s">
        <v>1526</v>
      </c>
      <c r="C102" s="205" t="s">
        <v>1382</v>
      </c>
      <c r="D102" s="206" t="s">
        <v>1377</v>
      </c>
      <c r="E102" s="200" t="s">
        <v>1378</v>
      </c>
      <c r="F102" s="205" t="s">
        <v>1382</v>
      </c>
      <c r="G102" s="206" t="s">
        <v>1377</v>
      </c>
      <c r="H102" s="200" t="s">
        <v>1378</v>
      </c>
      <c r="I102" s="205" t="s">
        <v>1382</v>
      </c>
      <c r="J102" s="206" t="s">
        <v>1377</v>
      </c>
      <c r="K102" s="200" t="s">
        <v>1378</v>
      </c>
      <c r="L102" s="205" t="s">
        <v>1382</v>
      </c>
      <c r="M102" s="206" t="s">
        <v>1377</v>
      </c>
      <c r="N102" s="200" t="s">
        <v>1378</v>
      </c>
      <c r="O102" s="445"/>
      <c r="P102" s="206"/>
      <c r="Q102" s="200"/>
      <c r="R102" s="205" t="s">
        <v>1382</v>
      </c>
      <c r="S102" s="206" t="s">
        <v>1377</v>
      </c>
      <c r="T102" s="200" t="s">
        <v>1378</v>
      </c>
      <c r="U102" s="205" t="s">
        <v>1382</v>
      </c>
      <c r="V102" s="206" t="s">
        <v>1377</v>
      </c>
      <c r="W102" s="200" t="s">
        <v>1378</v>
      </c>
      <c r="X102" s="205" t="s">
        <v>1382</v>
      </c>
      <c r="Y102" s="206" t="s">
        <v>1377</v>
      </c>
      <c r="Z102" s="206" t="s">
        <v>1378</v>
      </c>
      <c r="AA102" s="269" t="s">
        <v>1382</v>
      </c>
      <c r="AB102" s="205" t="s">
        <v>1382</v>
      </c>
      <c r="AC102" s="205" t="s">
        <v>1382</v>
      </c>
      <c r="AD102" s="380" t="s">
        <v>1373</v>
      </c>
      <c r="AE102" s="26"/>
      <c r="AF102" s="208" t="s">
        <v>1382</v>
      </c>
      <c r="AG102" s="206" t="s">
        <v>1377</v>
      </c>
      <c r="AH102" s="209" t="s">
        <v>1378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customFormat="false" ht="15">
      <c r="B103" s="388" t="s">
        <v>1379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41643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41643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41643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41643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41643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41647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 t="str">
        <f>IF(ISNUMBER(YourData!$B263),YourData!$B263,"")</f>
        <v/>
      </c>
      <c r="AG103" s="305" t="str">
        <f>IF(ISBLANK(YourData!$C263),"",IF(ISTEXT(YourData!$C263),IF(TRIM(YourData!$C263)="","",DATEVALUE(YourData!$C263)),YourData!$C263))</f>
        <v/>
      </c>
      <c r="AH103" s="307" t="str">
        <f>IF(ISNUMBER(YourData!$D263),YourData!$D263,"")</f>
        <v/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customFormat="false" ht="15">
      <c r="B104" s="388" t="s">
        <v>1380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41643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41643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41643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41643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41643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41647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 t="str">
        <f>IF(ISNUMBER(YourData!$B264),YourData!$B264,"")</f>
        <v/>
      </c>
      <c r="AG104" s="305" t="str">
        <f>IF(ISBLANK(YourData!$C264),"",IF(ISTEXT(YourData!$C264),IF(TRIM(YourData!$C264)="","",DATEVALUE(YourData!$C264)),YourData!$C264))</f>
        <v/>
      </c>
      <c r="AH104" s="307" t="str">
        <f>IF(ISNUMBER(YourData!$D264),YourData!$D264,"")</f>
        <v/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customFormat="false" ht="15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41643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41643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41643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41643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41643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41641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 t="str">
        <f>IF(ISNUMBER(YourData!$B265),YourData!$B265,"")</f>
        <v/>
      </c>
      <c r="AG105" s="305" t="str">
        <f>IF(ISBLANK(YourData!$C265),"",IF(ISTEXT(YourData!$C265),IF(TRIM(YourData!$C265)="","",DATEVALUE(YourData!$C265)),YourData!$C265))</f>
        <v/>
      </c>
      <c r="AH105" s="307" t="str">
        <f>IF(ISNUMBER(YourData!$D265),YourData!$D265,"")</f>
        <v/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customFormat="false" ht="15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41643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41643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41643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41643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41643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41646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 t="str">
        <f>IF(ISNUMBER(YourData!$B266),YourData!$B266,"")</f>
        <v/>
      </c>
      <c r="AG106" s="305" t="str">
        <f>IF(ISBLANK(YourData!$C266),"",IF(ISTEXT(YourData!$C266),IF(TRIM(YourData!$C266)="","",DATEVALUE(YourData!$C266)),YourData!$C266))</f>
        <v/>
      </c>
      <c r="AH106" s="307" t="str">
        <f>IF(ISNUMBER(YourData!$D266),YourData!$D266,"")</f>
        <v/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customFormat="false" ht="15.75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41676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41676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41676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41676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41643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41675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 t="str">
        <f>IF(ISNUMBER(YourData!$B267),YourData!$B267,"")</f>
        <v/>
      </c>
      <c r="AG107" s="305" t="str">
        <f>IF(ISBLANK(YourData!$C267),"",IF(ISTEXT(YourData!$C267),IF(TRIM(YourData!$C267)="","",DATEVALUE(YourData!$C267)),YourData!$C267))</f>
        <v/>
      </c>
      <c r="AH107" s="307" t="str">
        <f>IF(ISNUMBER(YourData!$D267),YourData!$D267,"")</f>
        <v/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customFormat="false" ht="15.75" thickTop="1">
      <c r="B108" s="390" t="s">
        <v>1532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customFormat="false" ht="15">
      <c r="B109" s="454" t="s">
        <v>1527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3" t="s">
        <v>1522</v>
      </c>
      <c r="AB109" s="494"/>
      <c r="AC109" s="494"/>
      <c r="AD109" s="495"/>
      <c r="AF109" s="197" t="str">
        <f>YourData!$E$48</f>
        <v>Tested Prg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customFormat="false" ht="15">
      <c r="B110" s="449" t="s">
        <v>1528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1375</v>
      </c>
      <c r="AF110" s="197" t="str">
        <f>YourData!$E$52</f>
        <v>Org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customFormat="false" ht="15">
      <c r="B111" s="192" t="s">
        <v>1526</v>
      </c>
      <c r="C111" s="173" t="s">
        <v>1382</v>
      </c>
      <c r="D111" s="188"/>
      <c r="E111" s="207"/>
      <c r="F111" s="173" t="s">
        <v>1382</v>
      </c>
      <c r="G111" s="188"/>
      <c r="H111" s="207"/>
      <c r="I111" s="173" t="s">
        <v>1382</v>
      </c>
      <c r="J111" s="188"/>
      <c r="K111" s="207"/>
      <c r="L111" s="173" t="s">
        <v>1382</v>
      </c>
      <c r="M111" s="188"/>
      <c r="N111" s="207"/>
      <c r="O111" s="447" t="s">
        <v>1382</v>
      </c>
      <c r="P111" s="188"/>
      <c r="Q111" s="207"/>
      <c r="R111" s="173" t="s">
        <v>1382</v>
      </c>
      <c r="S111" s="188"/>
      <c r="T111" s="207"/>
      <c r="U111" s="173" t="s">
        <v>1382</v>
      </c>
      <c r="V111" s="188"/>
      <c r="W111" s="207"/>
      <c r="X111" s="173" t="s">
        <v>1382</v>
      </c>
      <c r="Y111" s="188"/>
      <c r="Z111" s="188"/>
      <c r="AA111" s="269" t="s">
        <v>1382</v>
      </c>
      <c r="AB111" s="205" t="s">
        <v>1382</v>
      </c>
      <c r="AC111" s="205" t="s">
        <v>1382</v>
      </c>
      <c r="AD111" s="380" t="s">
        <v>1373</v>
      </c>
      <c r="AF111" s="214" t="s">
        <v>1382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customFormat="false" ht="15">
      <c r="B112" s="388" t="s">
        <v>1379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 t="str">
        <f>IF(ISNUMBER(YourData!$B272),YourData!$B272,"")</f>
        <v/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customFormat="false" ht="15">
      <c r="B113" s="388" t="s">
        <v>1380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 t="str">
        <f>IF(ISNUMBER(YourData!$B273),YourData!$B273,"")</f>
        <v/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customFormat="false" ht="15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 t="str">
        <f>IF(ISNUMBER(YourData!$B274),YourData!$B274,"")</f>
        <v/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customFormat="false" ht="15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 t="str">
        <f>IF(ISNUMBER(YourData!$B275),YourData!$B275,"")</f>
        <v/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customFormat="false" ht="15.75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 t="str">
        <f>IF(ISNUMBER(YourData!$B276),YourData!$B276,"")</f>
        <v/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5.75" thickTop="1">
      <c r="B117" s="379" t="s">
        <v>1525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5">
      <c r="B118" s="360" t="s">
        <v>1521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35:63" customFormat="false" ht="15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9:63" customFormat="false" ht="15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9:63" customFormat="false" ht="15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9:63" customFormat="false" ht="15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9:63" customFormat="false" ht="15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9:63" customFormat="false" ht="15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35:63" customFormat="false" ht="15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35:63" customFormat="false" ht="15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35:63" customFormat="false" ht="15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35:63" customFormat="false" ht="15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5:63" customFormat="false" ht="15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5:63" customFormat="false" ht="15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customFormat="false" ht="15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customFormat="false" ht="15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27:63" customFormat="false" ht="15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5:63" customFormat="false" ht="15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customFormat="false" ht="15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customFormat="false" ht="15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customFormat="false" ht="15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customFormat="false" ht="15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customFormat="false" ht="15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5:63" customFormat="false" ht="15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5:63" customFormat="false" ht="15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5:63" customFormat="false" ht="15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5:63" customFormat="false" ht="15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5:63" customFormat="false" ht="15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5:63" customFormat="false" ht="15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5:63" customFormat="false" ht="15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5:63" customFormat="false" ht="15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5:63" customFormat="false" ht="15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5:63" customFormat="false" ht="15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customFormat="false" ht="15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customFormat="false" ht="15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27:63" customFormat="false" ht="15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5:63" customFormat="false" ht="15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customFormat="false" ht="15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customFormat="false" ht="15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5:63" customFormat="false" ht="15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5:63" customFormat="false" ht="15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5:63" customFormat="false" ht="15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5:63" customFormat="false" ht="15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5:63" customFormat="false" ht="15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5:63" customFormat="false" ht="15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5:63" customFormat="false" ht="15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5:63" customFormat="false" ht="15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5:67" customFormat="false" ht="15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5:67" customFormat="false" ht="15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5:67" customFormat="false" ht="15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5:67" customFormat="false" ht="15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5:67" customFormat="false" ht="15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5:67" customFormat="false" ht="15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customFormat="false" ht="15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customFormat="false" ht="15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27:67" customFormat="false" ht="15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5:67" customFormat="false" ht="15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customFormat="false" ht="15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customFormat="false" ht="15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5:67" customFormat="false" ht="15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35:67" customFormat="false" ht="15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35:67" customFormat="false" ht="15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35:67" customFormat="false" ht="15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35:67" customFormat="false" ht="15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35:67" customFormat="false" ht="15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customFormat="false" ht="15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customFormat="false" ht="15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customFormat="false" ht="15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customFormat="false" ht="15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customFormat="false" ht="15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customFormat="false" ht="15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customFormat="false" ht="15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customFormat="false" ht="15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customFormat="false" ht="15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customFormat="false" ht="15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customFormat="false" ht="15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customFormat="false" ht="15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customFormat="false" ht="15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customFormat="false" ht="15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customFormat="false" ht="15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customFormat="false" ht="15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customFormat="false" ht="15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customFormat="false" ht="15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customFormat="false" ht="15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customFormat="false" ht="15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customFormat="false" ht="15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customFormat="false" ht="15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customFormat="false" ht="15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customFormat="false" ht="15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customFormat="false" ht="15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customFormat="false" ht="15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customFormat="false" ht="15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customFormat="false" ht="15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customFormat="false" ht="15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customFormat="false" ht="15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customFormat="false" ht="15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customFormat="false" ht="15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customFormat="false" ht="15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35:67" customFormat="false" ht="15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35:67" customFormat="false" ht="15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35:67" customFormat="false" ht="15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35:67" customFormat="false" ht="15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35:67" customFormat="false" ht="15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35:67" customFormat="false" ht="15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35:67" customFormat="false" ht="15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customFormat="false" ht="15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customFormat="false" ht="15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customFormat="false" ht="15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customFormat="false" ht="15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customFormat="false" ht="15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customFormat="false" ht="15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customFormat="false" ht="15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customFormat="false" ht="15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customFormat="false" ht="15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customFormat="false" ht="15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customFormat="false" ht="15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customFormat="false" ht="15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customFormat="false" ht="15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customFormat="false" ht="15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customFormat="false" ht="15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customFormat="false" ht="15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customFormat="false" ht="15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customFormat="false" ht="15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customFormat="false" ht="15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customFormat="false" ht="15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customFormat="false" ht="15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customFormat="false" ht="15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customFormat="false" ht="15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customFormat="false" ht="15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customFormat="false" ht="15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customFormat="false" ht="15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customFormat="false" ht="15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customFormat="false" ht="15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customFormat="false" ht="15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customFormat="false" ht="15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customFormat="false" ht="15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customFormat="false" ht="15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customFormat="false" ht="15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35:67" customFormat="false" ht="15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35:67" customFormat="false" ht="15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35:67" customFormat="false" ht="15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35:67" customFormat="false" ht="15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35:67" customFormat="false" ht="15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35:67" customFormat="false" ht="15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35:67" customFormat="false" ht="15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customFormat="false" ht="15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customFormat="false" ht="15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customFormat="false" ht="15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customFormat="false" ht="15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customFormat="false" ht="15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customFormat="false" ht="15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customFormat="false" ht="15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customFormat="false" ht="15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customFormat="false" ht="15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customFormat="false" ht="15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customFormat="false" ht="15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customFormat="false" ht="15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3" customFormat="false" ht="15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3" customFormat="false" ht="15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3" customFormat="false" ht="15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3" customFormat="false" ht="15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3" customFormat="false" ht="15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3" customFormat="false" ht="15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3" customFormat="false" ht="15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3" customFormat="false" ht="15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3" customFormat="false" ht="15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3" customFormat="false" ht="15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3" customFormat="false" ht="15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3" customFormat="false" ht="15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3" customFormat="false" ht="15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3" customFormat="false" ht="15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3" customFormat="false" ht="15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customFormat="false" ht="15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customFormat="false" ht="15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customFormat="false" ht="15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customFormat="false" ht="15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customFormat="false" ht="15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customFormat="false" ht="15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35:63" customFormat="false" ht="15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35:63" customFormat="false" ht="15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35:63" customFormat="false" ht="15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35:63" customFormat="false" ht="15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35:63" customFormat="false" ht="15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35:63" customFormat="false" ht="15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35:63" customFormat="false" ht="15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customFormat="false" ht="15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customFormat="false" ht="15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customFormat="false" ht="15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customFormat="false" ht="15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customFormat="false" ht="15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customFormat="false" ht="15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customFormat="false" ht="15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customFormat="false" ht="15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customFormat="false" ht="15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customFormat="false" ht="15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customFormat="false" ht="15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customFormat="false" ht="15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customFormat="false" ht="15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customFormat="false" ht="15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customFormat="false" ht="15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customFormat="false" ht="15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34" customFormat="false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34" customFormat="false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34" customFormat="false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 customFormat="false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 customFormat="false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 customFormat="false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 customFormat="false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 customFormat="false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 customFormat="false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 customFormat="false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 customFormat="false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 customFormat="false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 customFormat="false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 customFormat="false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 customFormat="false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 customFormat="false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 customFormat="false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32:32" customFormat="false">
      <c r="AF341" s="23"/>
    </row>
    <row r="342" spans="2:32" customFormat="false">
      <c r="B342" s="28"/>
      <c r="AF342" s="23"/>
    </row>
    <row r="343" spans="2:32" customFormat="false">
      <c r="B343" s="28"/>
      <c r="AF343" s="28"/>
    </row>
    <row r="344" spans="2:32" customFormat="false">
      <c r="B344" s="28"/>
      <c r="AF344" s="69"/>
    </row>
    <row r="345" spans="2:34" customFormat="false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 customFormat="false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 customFormat="false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 customFormat="false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 customFormat="false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 customFormat="false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 customFormat="false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 customFormat="false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 customFormat="false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 customFormat="false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 customFormat="false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 customFormat="false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 customFormat="false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 customFormat="false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 customFormat="false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 customFormat="false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 customFormat="false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 customFormat="false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 customFormat="false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 customFormat="false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 customFormat="false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 customFormat="false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 customFormat="false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 customFormat="false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 customFormat="false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 customFormat="false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 customFormat="false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 customFormat="false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 customFormat="false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32:32" customFormat="false">
      <c r="AF380" s="23"/>
    </row>
    <row r="381" spans="32:32" customFormat="false">
      <c r="AF381" s="23"/>
    </row>
    <row r="382" spans="2:32" customFormat="false">
      <c r="B382" s="28"/>
      <c r="AF382" s="28"/>
    </row>
    <row r="383" spans="2:32" customFormat="false">
      <c r="B383" s="28"/>
      <c r="AF383" s="69"/>
    </row>
    <row r="384" spans="2:2" customFormat="false">
      <c r="B384" s="28"/>
    </row>
    <row r="385" spans="2:34" customFormat="false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 customFormat="false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 customFormat="false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 customFormat="false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 customFormat="false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 customFormat="false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 customFormat="false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 customFormat="false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 customFormat="false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 customFormat="false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 customFormat="false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 customFormat="false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 customFormat="false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 customFormat="false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 customFormat="false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 customFormat="false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 customFormat="false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 customFormat="false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 customFormat="false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 customFormat="false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 customFormat="false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 customFormat="false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 customFormat="false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 customFormat="false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 customFormat="false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 customFormat="false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 customFormat="false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 customFormat="false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 customFormat="false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32:32" customFormat="false">
      <c r="AF419" s="23"/>
    </row>
    <row r="420" spans="32:32" customFormat="false">
      <c r="AF420" s="23"/>
    </row>
    <row r="421" spans="32:32" customFormat="false">
      <c r="AF421" s="28"/>
    </row>
    <row r="422" spans="2:32" customFormat="false">
      <c r="B422" s="28"/>
      <c r="AF422" s="69"/>
    </row>
    <row r="423" spans="2:2" customFormat="false">
      <c r="B423" s="28"/>
    </row>
    <row r="424" spans="2:2" customFormat="false">
      <c r="B424" s="28"/>
    </row>
    <row r="425" spans="2:34" customFormat="false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 customFormat="false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 customFormat="false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 customFormat="false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 customFormat="false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 customFormat="false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 customFormat="false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 customFormat="false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 customFormat="false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 customFormat="false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 customFormat="false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 customFormat="false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 customFormat="false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 customFormat="false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 customFormat="false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 customFormat="false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 customFormat="false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 customFormat="false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 customFormat="false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 customFormat="false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 customFormat="false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 customFormat="false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 customFormat="false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 customFormat="false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 customFormat="false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 customFormat="false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 customFormat="false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 customFormat="false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 customFormat="false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32:32" customFormat="false">
      <c r="AF458" s="23"/>
    </row>
    <row r="459" spans="32:32" customFormat="false">
      <c r="AF459" s="23"/>
    </row>
    <row r="460" spans="32:32" customFormat="false">
      <c r="AF460" s="28"/>
    </row>
    <row r="461" spans="32:32" customFormat="false">
      <c r="AF461" s="69"/>
    </row>
    <row r="462" spans="2:2" customFormat="false">
      <c r="B462" s="28"/>
    </row>
    <row r="463" spans="2:2" customFormat="false">
      <c r="B463" s="28"/>
    </row>
    <row r="464" spans="2:2" customFormat="false">
      <c r="B464" s="28"/>
    </row>
    <row r="465" spans="2:34" customFormat="false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 customFormat="false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 customFormat="false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 customFormat="false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 customFormat="false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 customFormat="false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 customFormat="false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 customFormat="false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 customFormat="false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 customFormat="false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 customFormat="false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 customFormat="false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 customFormat="false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 customFormat="false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 customFormat="false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 customFormat="false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 customFormat="false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 customFormat="false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 customFormat="false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 customFormat="false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 customFormat="false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 customFormat="false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 customFormat="false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 customFormat="false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 customFormat="false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 customFormat="false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 customFormat="false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 customFormat="false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 customFormat="false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32:32" customFormat="false">
      <c r="AF497" s="23"/>
    </row>
    <row r="498" spans="32:32" customFormat="false">
      <c r="AF498" s="23"/>
    </row>
    <row r="499" spans="32:32" customFormat="false">
      <c r="AF499" s="23"/>
    </row>
    <row r="500" spans="32:32" customFormat="false">
      <c r="AF500" s="69"/>
    </row>
    <row r="502" spans="2:2" customFormat="false">
      <c r="B502" s="28"/>
    </row>
    <row r="503" spans="2:2" customFormat="false">
      <c r="B503" s="28"/>
    </row>
    <row r="504" spans="2:2" customFormat="false">
      <c r="B504" s="28"/>
    </row>
    <row r="505" spans="2:34" customFormat="false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 customFormat="false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 customFormat="false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 customFormat="false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 customFormat="false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 customFormat="false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 customFormat="false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 customFormat="false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 customFormat="false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 customFormat="false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 customFormat="false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 customFormat="false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 customFormat="false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 customFormat="false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 customFormat="false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 customFormat="false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 customFormat="false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 customFormat="false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 customFormat="false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 customFormat="false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 customFormat="false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 customFormat="false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 customFormat="false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 customFormat="false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 customFormat="false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 customFormat="false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 customFormat="false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 customFormat="false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 customFormat="false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32:32" customFormat="false">
      <c r="AF536" s="23"/>
    </row>
    <row r="537" spans="32:32" customFormat="false">
      <c r="AF537" s="23"/>
    </row>
    <row r="538" spans="32:32" customFormat="false">
      <c r="AF538" s="23"/>
    </row>
    <row r="539" spans="32:32" customFormat="false">
      <c r="AF539" s="69"/>
    </row>
    <row r="542" spans="2:2" customFormat="false">
      <c r="B542" s="28"/>
    </row>
    <row r="543" spans="2:2" customFormat="false">
      <c r="B543" s="28"/>
    </row>
    <row r="544" spans="2:2" customFormat="false">
      <c r="B544" s="28"/>
    </row>
    <row r="545" spans="2:34" customFormat="false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 customFormat="false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 customFormat="false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 customFormat="false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 customFormat="false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 customFormat="false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 customFormat="false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 customFormat="false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 customFormat="false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 customFormat="false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 customFormat="false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 customFormat="false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 customFormat="false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 customFormat="false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 customFormat="false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 customFormat="false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 customFormat="false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 customFormat="false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 customFormat="false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 customFormat="false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 customFormat="false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 customFormat="false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 customFormat="false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 customFormat="false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 customFormat="false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 customFormat="false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 customFormat="false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 customFormat="false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 customFormat="false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2" customFormat="false">
      <c r="B582" s="28"/>
    </row>
    <row r="583" spans="2:2" customFormat="false">
      <c r="B583" s="28"/>
    </row>
    <row r="584" spans="2:2" customFormat="false">
      <c r="B584" s="28"/>
    </row>
    <row r="585" spans="2:2" customFormat="false">
      <c r="B585" s="28"/>
    </row>
    <row r="586" spans="2:34" customFormat="false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 customFormat="false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 customFormat="false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 customFormat="false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 customFormat="false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 customFormat="false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 customFormat="false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 customFormat="false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 customFormat="false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 customFormat="false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 customFormat="false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 customFormat="false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 customFormat="false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 customFormat="false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 customFormat="false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 customFormat="false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 customFormat="false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 customFormat="false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 customFormat="false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 customFormat="false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 customFormat="false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 customFormat="false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 customFormat="false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 customFormat="false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 customFormat="false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 customFormat="false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 customFormat="false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 customFormat="false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 customFormat="false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 customFormat="false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 customFormat="false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 customFormat="false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 customFormat="false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 customFormat="false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 customFormat="false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 customFormat="false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 customFormat="false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 customFormat="false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 customFormat="false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 customFormat="false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 customFormat="false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 customFormat="false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 customFormat="false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 customFormat="false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 customFormat="false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 customFormat="false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 customFormat="false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 customFormat="false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 customFormat="false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 customFormat="false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 customFormat="false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 customFormat="false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 customFormat="false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 customFormat="false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 customFormat="false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 customFormat="false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 customFormat="false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 customFormat="false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 customFormat="false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 customFormat="false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 customFormat="false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 customFormat="false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 customFormat="false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 customFormat="false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 customFormat="false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 customFormat="false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 customFormat="false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 customFormat="false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 customFormat="false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 customFormat="false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 customFormat="false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 customFormat="false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 customFormat="false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 customFormat="false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 customFormat="false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 customFormat="false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 customFormat="false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 customFormat="false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 customFormat="false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 customFormat="false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 customFormat="false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 customFormat="false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 customFormat="false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 customFormat="false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 customFormat="false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 customFormat="false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 customFormat="false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 customFormat="false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 customFormat="false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 customFormat="false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 customFormat="false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 customFormat="false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 customFormat="false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 customFormat="false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 customFormat="false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 customFormat="false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 customFormat="false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 customFormat="false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 customFormat="false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 customFormat="false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 customFormat="false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 customFormat="false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 customFormat="false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 customFormat="false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 customFormat="false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 customFormat="false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 customFormat="false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 customFormat="false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 customFormat="false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 customFormat="false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 customFormat="false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 customFormat="false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 customFormat="false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 customFormat="false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 customFormat="false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 customFormat="false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 customFormat="false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 customFormat="false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 customFormat="false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 customFormat="false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 customFormat="false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 customFormat="false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 customFormat="false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 customFormat="false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 customFormat="false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 customFormat="false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 customFormat="false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 customFormat="false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 customFormat="false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 customFormat="false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 customFormat="false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 customFormat="false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 customFormat="false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 customFormat="false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 customFormat="false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 customFormat="false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 customFormat="false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 customFormat="false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 customFormat="false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 customFormat="false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 customFormat="false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 customFormat="false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 customFormat="false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 customFormat="false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 customFormat="false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 customFormat="false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 customFormat="false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 customFormat="false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 customFormat="false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 customFormat="false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 customFormat="false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 customFormat="false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 customFormat="false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 customFormat="false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 customFormat="false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 customFormat="false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 customFormat="false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7:27" customFormat="false">
      <c r="AA743" s="29"/>
    </row>
    <row r="744" spans="27:27" customFormat="false">
      <c r="AA744" s="29"/>
    </row>
    <row r="745" spans="27:27" customFormat="false">
      <c r="AA745" s="29"/>
    </row>
    <row r="746" spans="27:27" customFormat="false">
      <c r="AA746" s="29"/>
    </row>
    <row r="747" spans="27:27" customFormat="false">
      <c r="AA747" s="29"/>
    </row>
    <row r="748" spans="27:27" customFormat="false">
      <c r="AA748" s="29"/>
    </row>
    <row r="749" spans="27:27" customFormat="false">
      <c r="AA749" s="69"/>
    </row>
    <row r="750" spans="27:27" customFormat="false">
      <c r="AA750" s="69"/>
    </row>
    <row r="751" spans="27:27" customFormat="false">
      <c r="AA751" s="69"/>
    </row>
    <row r="752" spans="27:27" customFormat="false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 r:id="rId1"/>
  <headerFooter alignWithMargins="false"/>
  <rowBreaks manualBreakCount="8" 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37</vt:i4>
      </vt:variant>
    </vt:vector>
  </HeadingPairs>
  <TitlesOfParts>
    <vt:vector baseType="lpstr" size="118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_Fill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_Regression_Int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dcterms:created xsi:type="dcterms:W3CDTF">1999-11-02T18:01:56Z</dcterms:created>
  <dcterms:modified xsi:type="dcterms:W3CDTF">2014-11-10T20:47:08Z</dcterms:modified>
  <cp:lastModifiedBy>joel neymark</cp:lastModifiedBy>
  <cp:lastPrinted>2014-11-10T20:29:01Z</cp:lastPrinted>
</cp:coreProperties>
</file>