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false" codeName="ThisWorkbook"/>
  <bookViews>
    <workbookView xWindow="-30" yWindow="-180" windowWidth="15360" windowHeight="6630" tabRatio="945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<sst xmlns="http://schemas.openxmlformats.org/spreadsheetml/2006/main" uniqueCount="2221" count="2221">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</sst>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 ht="15.75">
      <c r="A5" s="902" t="s">
        <v>2220</v>
      </c>
    </row>
    <row r="6" spans="1:1" customFormat="false" ht="15.75">
      <c r="A6" s="902" t="s">
        <v>662</v>
      </c>
    </row>
    <row r="7" spans="1:1" customFormat="false" ht="15.75">
      <c r="A7" s="902" t="s">
        <v>550</v>
      </c>
    </row>
    <row r="8" spans="1:1" customFormat="false" ht="15.75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 ht="15.75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1" customFormat="false" ht="15.75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 ht="15.75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 ht="15.75">
      <c r="A13" s="1052"/>
      <c r="C13" s="46"/>
    </row>
    <row r="14" spans="1:2" customFormat="false" ht="15.75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0" t="s">
        <v>2157</v>
      </c>
      <c r="C16" s="1071"/>
      <c r="D16" s="1071"/>
      <c r="E16" s="1071"/>
      <c r="F16" s="1072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0" t="s">
        <v>2160</v>
      </c>
      <c r="C21" s="1071"/>
      <c r="D21" s="1071"/>
      <c r="E21" s="1071"/>
      <c r="F21" s="1072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 ht="15.75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customFormat="false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 customFormat="false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 customFormat="false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 ht="15.75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74">
        <v>34997.7828504315</v>
      </c>
      <c r="C62" s="237">
        <v>24135.69092147077</v>
      </c>
      <c r="D62" s="400"/>
      <c r="E62" s="75">
        <v>10862.091928959257</v>
      </c>
      <c r="F62" s="74">
        <v>78253.7527734532</v>
      </c>
      <c r="G62" s="237">
        <v>55131.30612495067</v>
      </c>
      <c r="H62" s="75">
        <v>23122.446648502693</v>
      </c>
      <c r="I62" s="60">
        <v>3.2422420815738806</v>
      </c>
      <c r="J62" s="77">
        <v>24.099969717801184</v>
      </c>
      <c r="K62" s="61">
        <v>0.009171252959712497</v>
      </c>
      <c r="L62" s="59">
        <v>47.9538131904797</v>
      </c>
      <c r="M62" s="401">
        <v>19.914143835616347</v>
      </c>
      <c r="N62" s="239">
        <v>0.011607902527993237</v>
      </c>
      <c r="O62" s="96"/>
      <c r="P62" s="41" t="s">
        <v>445</v>
      </c>
      <c r="Q62" s="74">
        <v>11996.087101678157</v>
      </c>
      <c r="R62" s="400" t="str">
        <v>20-Jul</v>
      </c>
      <c r="S62" s="402">
        <v>15.0</v>
      </c>
      <c r="T62" s="74">
        <v>23463.694086696138</v>
      </c>
      <c r="U62" s="400" t="str">
        <v>20-Jul</v>
      </c>
      <c r="V62" s="402">
        <v>15.0</v>
      </c>
      <c r="W62" s="74">
        <v>10596.29529817346</v>
      </c>
      <c r="X62" s="400" t="str">
        <v>10-Jul</v>
      </c>
      <c r="Y62" s="402">
        <v>13.0</v>
      </c>
      <c r="Z62" s="74">
        <v>33059.13159618439</v>
      </c>
      <c r="AA62" s="400" t="str">
        <v>20-Jul</v>
      </c>
      <c r="AB62" s="403">
        <v>15.0</v>
      </c>
      <c r="AC62" s="227">
        <v>34.775</v>
      </c>
      <c r="AD62" s="420" t="str">
        <v>20-Jul</v>
      </c>
      <c r="AE62" s="228">
        <v>15.0</v>
      </c>
      <c r="AF62" s="301">
        <v>0.021867908064606263</v>
      </c>
      <c r="AG62" s="420" t="str">
        <v>02-Oct</v>
      </c>
      <c r="AH62" s="228">
        <v>9.0</v>
      </c>
    </row>
    <row r="63" spans="1:28" customFormat="false" ht="15.75">
      <c r="A63" s="41" t="s">
        <v>446</v>
      </c>
      <c r="B63" s="74">
        <v>39393.138871772615</v>
      </c>
      <c r="C63" s="237">
        <v>28531.04694281022</v>
      </c>
      <c r="D63" s="400"/>
      <c r="E63" s="75">
        <v>10862.091928959257</v>
      </c>
      <c r="F63" s="74">
        <v>97212.3302957055</v>
      </c>
      <c r="G63" s="237">
        <v>55031.00088075807</v>
      </c>
      <c r="H63" s="75">
        <v>42181.329414947504</v>
      </c>
      <c r="I63" s="60">
        <v>3.407247217060251</v>
      </c>
      <c r="J63" s="77">
        <v>24.10230504870633</v>
      </c>
      <c r="K63" s="61">
        <v>0.01116644505669075</v>
      </c>
      <c r="L63" s="59">
        <v>58.00589398600127</v>
      </c>
      <c r="M63" s="73"/>
      <c r="N63" s="58"/>
      <c r="O63" s="58"/>
      <c r="P63" s="41" t="s">
        <v>446</v>
      </c>
      <c r="Q63" s="74">
        <v>12572.142915108285</v>
      </c>
      <c r="R63" s="400" t="str">
        <v>20-Jul</v>
      </c>
      <c r="S63" s="402">
        <v>15.0</v>
      </c>
      <c r="T63" s="74">
        <v>23145.345087517955</v>
      </c>
      <c r="U63" s="400" t="str">
        <v>11-Jul</v>
      </c>
      <c r="V63" s="402">
        <v>16.0</v>
      </c>
      <c r="W63" s="74">
        <v>16645.11384839078</v>
      </c>
      <c r="X63" s="400" t="str">
        <v>04-Aug</v>
      </c>
      <c r="Y63" s="402">
        <v>15.0</v>
      </c>
      <c r="Z63" s="74">
        <v>37373.12973937522</v>
      </c>
      <c r="AA63" s="400" t="str">
        <v>17-Sep</v>
      </c>
      <c r="AB63" s="404">
        <v>15.0</v>
      </c>
    </row>
    <row r="64" spans="1:28" customFormat="false" ht="15.75">
      <c r="A64" s="41" t="s">
        <v>447</v>
      </c>
      <c r="B64" s="74">
        <v>39325.153538822175</v>
      </c>
      <c r="C64" s="237">
        <v>28463.061609859742</v>
      </c>
      <c r="D64" s="400"/>
      <c r="E64" s="75">
        <v>10862.091928959257</v>
      </c>
      <c r="F64" s="74">
        <v>97265.8400421247</v>
      </c>
      <c r="G64" s="237">
        <v>61652.67190204716</v>
      </c>
      <c r="H64" s="75">
        <v>35613.1681400775</v>
      </c>
      <c r="I64" s="60">
        <v>3.417265555453506</v>
      </c>
      <c r="J64" s="77">
        <v>24.243313891492633</v>
      </c>
      <c r="K64" s="61">
        <v>0.010041281396213804</v>
      </c>
      <c r="L64" s="59">
        <v>51.45505314165513</v>
      </c>
      <c r="M64" s="73"/>
      <c r="N64" s="58"/>
      <c r="O64" s="58"/>
      <c r="P64" s="41" t="s">
        <v>447</v>
      </c>
      <c r="Q64" s="74">
        <v>12988.801615115517</v>
      </c>
      <c r="R64" s="400" t="str">
        <v>20-Jul</v>
      </c>
      <c r="S64" s="402">
        <v>15.0</v>
      </c>
      <c r="T64" s="74">
        <v>31528.634540023773</v>
      </c>
      <c r="U64" s="400" t="str">
        <v>24-Apr</v>
      </c>
      <c r="V64" s="402">
        <v>15.0</v>
      </c>
      <c r="W64" s="74">
        <v>22755.86725017477</v>
      </c>
      <c r="X64" s="400" t="str">
        <v>02-Oct</v>
      </c>
      <c r="Y64" s="402">
        <v>10.0</v>
      </c>
      <c r="Z64" s="74">
        <v>40096.66450346692</v>
      </c>
      <c r="AA64" s="400" t="str">
        <v>02-Oct</v>
      </c>
      <c r="AB64" s="404">
        <v>10.0</v>
      </c>
    </row>
    <row r="65" spans="1:28" customFormat="false" ht="15.75">
      <c r="A65" s="41" t="s">
        <v>448</v>
      </c>
      <c r="B65" s="74">
        <v>38614.29855013648</v>
      </c>
      <c r="C65" s="237">
        <v>27752.20662117499</v>
      </c>
      <c r="D65" s="400"/>
      <c r="E65" s="75">
        <v>10862.091928959257</v>
      </c>
      <c r="F65" s="74">
        <v>99785.56870048509</v>
      </c>
      <c r="G65" s="237">
        <v>52152.28855988809</v>
      </c>
      <c r="H65" s="75">
        <v>47633.280140597366</v>
      </c>
      <c r="I65" s="60">
        <v>3.5955904358375776</v>
      </c>
      <c r="J65" s="77">
        <v>20.69063817125622</v>
      </c>
      <c r="K65" s="61">
        <v>0.010760343235738072</v>
      </c>
      <c r="L65" s="59">
        <v>66.35398534467085</v>
      </c>
      <c r="M65" s="73"/>
      <c r="N65" s="58"/>
      <c r="O65" s="58"/>
      <c r="P65" s="41" t="s">
        <v>448</v>
      </c>
      <c r="Q65" s="74">
        <v>13356.234896114123</v>
      </c>
      <c r="R65" s="400" t="str">
        <v>20-Jul</v>
      </c>
      <c r="S65" s="402">
        <v>15.0</v>
      </c>
      <c r="T65" s="74">
        <v>34692.60154282556</v>
      </c>
      <c r="U65" s="400" t="str">
        <v>14-Jun</v>
      </c>
      <c r="V65" s="402">
        <v>14.0</v>
      </c>
      <c r="W65" s="74">
        <v>27596.700484402732</v>
      </c>
      <c r="X65" s="400" t="str">
        <v>18-Sep</v>
      </c>
      <c r="Y65" s="402">
        <v>16.0</v>
      </c>
      <c r="Z65" s="74">
        <v>43597.944904315256</v>
      </c>
      <c r="AA65" s="400" t="str">
        <v>02-Oct</v>
      </c>
      <c r="AB65" s="404">
        <v>9.0</v>
      </c>
    </row>
    <row r="66" spans="1:28" customFormat="false" ht="15.75">
      <c r="A66" s="41" t="s">
        <v>449</v>
      </c>
      <c r="B66" s="74">
        <v>38773.44927413718</v>
      </c>
      <c r="C66" s="237">
        <v>27911.35734517517</v>
      </c>
      <c r="D66" s="400"/>
      <c r="E66" s="75">
        <v>10862.091928959257</v>
      </c>
      <c r="F66" s="74">
        <v>100804.51687629499</v>
      </c>
      <c r="G66" s="237">
        <v>52916.049844611975</v>
      </c>
      <c r="H66" s="75">
        <v>47888.467031683154</v>
      </c>
      <c r="I66" s="60">
        <v>3.611594937131222</v>
      </c>
      <c r="J66" s="77">
        <v>20.75320413314294</v>
      </c>
      <c r="K66" s="61">
        <v>0.010923313223281285</v>
      </c>
      <c r="L66" s="59">
        <v>66.83128192802258</v>
      </c>
      <c r="M66" s="73"/>
      <c r="N66" s="58"/>
      <c r="O66" s="58"/>
      <c r="P66" s="41" t="s">
        <v>449</v>
      </c>
      <c r="Q66" s="74">
        <v>13356.234896114123</v>
      </c>
      <c r="R66" s="400" t="str">
        <v>20-Jul</v>
      </c>
      <c r="S66" s="402">
        <v>15.0</v>
      </c>
      <c r="T66" s="74">
        <v>34808.52834333202</v>
      </c>
      <c r="U66" s="400" t="str">
        <v>14-Jun</v>
      </c>
      <c r="V66" s="402">
        <v>14.0</v>
      </c>
      <c r="W66" s="74">
        <v>27596.700484402732</v>
      </c>
      <c r="X66" s="400" t="str">
        <v>18-Sep</v>
      </c>
      <c r="Y66" s="402">
        <v>16.0</v>
      </c>
      <c r="Z66" s="74">
        <v>43597.944904315256</v>
      </c>
      <c r="AA66" s="400" t="str">
        <v>02-Oct</v>
      </c>
      <c r="AB66" s="404">
        <v>9.0</v>
      </c>
    </row>
    <row r="67" spans="1:28" customFormat="false" ht="15.75">
      <c r="A67" s="41" t="s">
        <v>450</v>
      </c>
      <c r="B67" s="74">
        <v>31355.34087991492</v>
      </c>
      <c r="C67" s="237">
        <v>20493.248950954385</v>
      </c>
      <c r="D67" s="400"/>
      <c r="E67" s="75">
        <v>10862.091928959257</v>
      </c>
      <c r="F67" s="74">
        <v>66534.720928327</v>
      </c>
      <c r="G67" s="237">
        <v>48304.76503215442</v>
      </c>
      <c r="H67" s="75">
        <v>18229.95589617262</v>
      </c>
      <c r="I67" s="60">
        <v>3.246665332937774</v>
      </c>
      <c r="J67" s="77">
        <v>26.244771809321705</v>
      </c>
      <c r="K67" s="61">
        <v>0.009800409325125848</v>
      </c>
      <c r="L67" s="59">
        <v>44.610167223283916</v>
      </c>
      <c r="M67" s="73"/>
      <c r="N67" s="58"/>
      <c r="O67" s="58"/>
      <c r="P67" s="41" t="s">
        <v>450</v>
      </c>
      <c r="Q67" s="74">
        <v>11996.07787695876</v>
      </c>
      <c r="R67" s="400" t="str">
        <v>20-Jul</v>
      </c>
      <c r="S67" s="402">
        <v>15.0</v>
      </c>
      <c r="T67" s="74">
        <v>23463.645735348247</v>
      </c>
      <c r="U67" s="400" t="str">
        <v>20-Jul</v>
      </c>
      <c r="V67" s="402">
        <v>15.0</v>
      </c>
      <c r="W67" s="74">
        <v>10596.867715247454</v>
      </c>
      <c r="X67" s="400" t="str">
        <v>10-Jul</v>
      </c>
      <c r="Y67" s="402">
        <v>13.0</v>
      </c>
      <c r="Z67" s="74">
        <v>33059.098195552026</v>
      </c>
      <c r="AA67" s="400" t="str">
        <v>20-Jul</v>
      </c>
      <c r="AB67" s="404">
        <v>15.0</v>
      </c>
    </row>
    <row r="68" spans="1:28" customFormat="false" ht="15.75">
      <c r="A68" s="42" t="s">
        <v>451</v>
      </c>
      <c r="B68" s="82">
        <v>54912.28831602565</v>
      </c>
      <c r="C68" s="84">
        <v>44050.19638706213</v>
      </c>
      <c r="D68" s="407"/>
      <c r="E68" s="84">
        <v>10862.091928959257</v>
      </c>
      <c r="F68" s="82">
        <v>162125.70500208394</v>
      </c>
      <c r="G68" s="84">
        <v>134680.24688640083</v>
      </c>
      <c r="H68" s="84">
        <v>27445.458115682726</v>
      </c>
      <c r="I68" s="65">
        <v>3.6804763269954783</v>
      </c>
      <c r="J68" s="86">
        <v>25.440603645075463</v>
      </c>
      <c r="K68" s="66">
        <v>0.008613611318874883</v>
      </c>
      <c r="L68" s="421">
        <v>41.38332987651411</v>
      </c>
      <c r="M68" s="73"/>
      <c r="N68" s="58"/>
      <c r="O68" s="58"/>
      <c r="P68" s="42" t="s">
        <v>451</v>
      </c>
      <c r="Q68" s="82">
        <v>12776.50310347295</v>
      </c>
      <c r="R68" s="407" t="str">
        <v>20-Jul</v>
      </c>
      <c r="S68" s="422">
        <v>15.0</v>
      </c>
      <c r="T68" s="82">
        <v>32409.637699776766</v>
      </c>
      <c r="U68" s="407" t="str">
        <v>24-Apr</v>
      </c>
      <c r="V68" s="422">
        <v>16.0</v>
      </c>
      <c r="W68" s="82">
        <v>8908.310945704601</v>
      </c>
      <c r="X68" s="407" t="str">
        <v>02-Oct</v>
      </c>
      <c r="Y68" s="422">
        <v>10.0</v>
      </c>
      <c r="Z68" s="82">
        <v>38692.08018657812</v>
      </c>
      <c r="AA68" s="407" t="str">
        <v>02-Oct</v>
      </c>
      <c r="AB68" s="423">
        <v>11.0</v>
      </c>
    </row>
    <row r="69" spans="1:28" customFormat="false" ht="15.75">
      <c r="A69" s="41" t="s">
        <v>462</v>
      </c>
      <c r="B69" s="74">
        <v>30732.14479391676</v>
      </c>
      <c r="C69" s="237">
        <v>19870.052864956608</v>
      </c>
      <c r="D69" s="400"/>
      <c r="E69" s="75">
        <v>10862.091928959257</v>
      </c>
      <c r="F69" s="74">
        <v>63958.26569725733</v>
      </c>
      <c r="G69" s="237">
        <v>41821.5299690996</v>
      </c>
      <c r="H69" s="75">
        <v>22136.735728157786</v>
      </c>
      <c r="I69" s="60">
        <v>3.2188271532007824</v>
      </c>
      <c r="J69" s="77">
        <v>23.179682004175095</v>
      </c>
      <c r="K69" s="61">
        <v>0.009769368810267272</v>
      </c>
      <c r="L69" s="59">
        <v>53.702736845475286</v>
      </c>
      <c r="M69" s="73"/>
      <c r="N69" s="58"/>
      <c r="O69" s="58"/>
      <c r="P69" s="41" t="s">
        <v>462</v>
      </c>
      <c r="Q69" s="74">
        <v>11996.087101562398</v>
      </c>
      <c r="R69" s="400" t="str">
        <v>20-Jul</v>
      </c>
      <c r="S69" s="402">
        <v>15.0</v>
      </c>
      <c r="T69" s="74">
        <v>23463.694086185722</v>
      </c>
      <c r="U69" s="400" t="str">
        <v>20-Jul</v>
      </c>
      <c r="V69" s="402">
        <v>15.0</v>
      </c>
      <c r="W69" s="74">
        <v>22715.837179116537</v>
      </c>
      <c r="X69" s="400" t="str">
        <v>17-Jun</v>
      </c>
      <c r="Y69" s="402">
        <v>16.0</v>
      </c>
      <c r="Z69" s="74">
        <v>39122.29538524407</v>
      </c>
      <c r="AA69" s="400" t="str">
        <v>25-Oct</v>
      </c>
      <c r="AB69" s="404">
        <v>15.0</v>
      </c>
    </row>
    <row r="70" spans="1:28" customFormat="false" ht="15.75">
      <c r="A70" s="41" t="s">
        <v>463</v>
      </c>
      <c r="B70" s="74">
        <v>34997.7828504315</v>
      </c>
      <c r="C70" s="237">
        <v>24135.69092147077</v>
      </c>
      <c r="D70" s="400"/>
      <c r="E70" s="75">
        <v>10862.091928959257</v>
      </c>
      <c r="F70" s="74">
        <v>78253.7527734532</v>
      </c>
      <c r="G70" s="237">
        <v>55131.30612495067</v>
      </c>
      <c r="H70" s="75">
        <v>23122.446648502693</v>
      </c>
      <c r="I70" s="60">
        <v>3.2422420815738806</v>
      </c>
      <c r="J70" s="77">
        <v>24.099969717801184</v>
      </c>
      <c r="K70" s="61">
        <v>0.009171252959712497</v>
      </c>
      <c r="L70" s="59">
        <v>47.9538131904797</v>
      </c>
      <c r="M70" s="73"/>
      <c r="N70" s="58"/>
      <c r="O70" s="58"/>
      <c r="P70" s="41" t="s">
        <v>463</v>
      </c>
      <c r="Q70" s="74">
        <v>11996.087101678157</v>
      </c>
      <c r="R70" s="400" t="str">
        <v>20-Jul</v>
      </c>
      <c r="S70" s="402">
        <v>15.0</v>
      </c>
      <c r="T70" s="74">
        <v>23463.694086696138</v>
      </c>
      <c r="U70" s="400" t="str">
        <v>20-Jul</v>
      </c>
      <c r="V70" s="402">
        <v>15.0</v>
      </c>
      <c r="W70" s="74">
        <v>10596.29529817346</v>
      </c>
      <c r="X70" s="400" t="str">
        <v>10-Jul</v>
      </c>
      <c r="Y70" s="402">
        <v>13.0</v>
      </c>
      <c r="Z70" s="74">
        <v>33059.13159618439</v>
      </c>
      <c r="AA70" s="400" t="str">
        <v>20-Jul</v>
      </c>
      <c r="AB70" s="404">
        <v>15.0</v>
      </c>
    </row>
    <row r="71" spans="1:28" customFormat="false" ht="15.75">
      <c r="A71" s="41" t="s">
        <v>464</v>
      </c>
      <c r="B71" s="74">
        <v>34997.7828504315</v>
      </c>
      <c r="C71" s="237">
        <v>24135.69092147077</v>
      </c>
      <c r="D71" s="400"/>
      <c r="E71" s="75">
        <v>10862.091928959257</v>
      </c>
      <c r="F71" s="74">
        <v>78253.7527734532</v>
      </c>
      <c r="G71" s="237">
        <v>55131.30612495067</v>
      </c>
      <c r="H71" s="75">
        <v>23122.446648502693</v>
      </c>
      <c r="I71" s="60">
        <v>3.2422420815738806</v>
      </c>
      <c r="J71" s="77">
        <v>24.099969717801184</v>
      </c>
      <c r="K71" s="61">
        <v>0.009171252959712497</v>
      </c>
      <c r="L71" s="59">
        <v>47.9538131904797</v>
      </c>
      <c r="M71" s="73"/>
      <c r="N71" s="58"/>
      <c r="O71" s="58"/>
      <c r="P71" s="41" t="s">
        <v>464</v>
      </c>
      <c r="Q71" s="74">
        <v>11996.087101678157</v>
      </c>
      <c r="R71" s="400" t="str">
        <v>20-Jul</v>
      </c>
      <c r="S71" s="402">
        <v>15.0</v>
      </c>
      <c r="T71" s="74">
        <v>23463.694086696138</v>
      </c>
      <c r="U71" s="400" t="str">
        <v>20-Jul</v>
      </c>
      <c r="V71" s="402">
        <v>15.0</v>
      </c>
      <c r="W71" s="74">
        <v>10596.29529817346</v>
      </c>
      <c r="X71" s="400" t="str">
        <v>10-Jul</v>
      </c>
      <c r="Y71" s="402">
        <v>13.0</v>
      </c>
      <c r="Z71" s="74">
        <v>33059.13159618439</v>
      </c>
      <c r="AA71" s="400" t="str">
        <v>20-Jul</v>
      </c>
      <c r="AB71" s="404">
        <v>15.0</v>
      </c>
    </row>
    <row r="72" spans="1:28" customFormat="false" ht="15.75">
      <c r="A72" s="41" t="s">
        <v>465</v>
      </c>
      <c r="B72" s="74">
        <v>32069.005609284963</v>
      </c>
      <c r="C72" s="237">
        <v>21206.91368032478</v>
      </c>
      <c r="D72" s="400"/>
      <c r="E72" s="75">
        <v>10862.091928959257</v>
      </c>
      <c r="F72" s="74">
        <v>68233.22863214888</v>
      </c>
      <c r="G72" s="237">
        <v>46862.856773945605</v>
      </c>
      <c r="H72" s="75">
        <v>21370.37185820317</v>
      </c>
      <c r="I72" s="60">
        <v>3.2174992391964086</v>
      </c>
      <c r="J72" s="77">
        <v>23.210444759156783</v>
      </c>
      <c r="K72" s="61">
        <v>0.009380317426464776</v>
      </c>
      <c r="L72" s="59">
        <v>51.64588214373367</v>
      </c>
      <c r="M72" s="73"/>
      <c r="N72" s="58"/>
      <c r="O72" s="58"/>
      <c r="P72" s="41" t="s">
        <v>465</v>
      </c>
      <c r="Q72" s="74">
        <v>11996.0871016781</v>
      </c>
      <c r="R72" s="400" t="str">
        <v>20-Jul</v>
      </c>
      <c r="S72" s="402">
        <v>15.0</v>
      </c>
      <c r="T72" s="74">
        <v>23463.694086696014</v>
      </c>
      <c r="U72" s="400" t="str">
        <v>20-Jul</v>
      </c>
      <c r="V72" s="402">
        <v>15.0</v>
      </c>
      <c r="W72" s="74">
        <v>11373.717900767882</v>
      </c>
      <c r="X72" s="400" t="str">
        <v>24-Oct</v>
      </c>
      <c r="Y72" s="402">
        <v>13.0</v>
      </c>
      <c r="Z72" s="74">
        <v>33059.131596184176</v>
      </c>
      <c r="AA72" s="400" t="str">
        <v>20-Jul</v>
      </c>
      <c r="AB72" s="404">
        <v>15.0</v>
      </c>
    </row>
    <row r="73" spans="1:28" customFormat="false" ht="15.75">
      <c r="A73" s="42" t="s">
        <v>466</v>
      </c>
      <c r="B73" s="82">
        <v>33232.17916284176</v>
      </c>
      <c r="C73" s="84">
        <v>22370.087233881408</v>
      </c>
      <c r="D73" s="407"/>
      <c r="E73" s="84">
        <v>10862.091928959257</v>
      </c>
      <c r="F73" s="82">
        <v>72183.91206416056</v>
      </c>
      <c r="G73" s="84">
        <v>49858.8341130592</v>
      </c>
      <c r="H73" s="84">
        <v>22325.07795110127</v>
      </c>
      <c r="I73" s="65">
        <v>3.226805121923345</v>
      </c>
      <c r="J73" s="86">
        <v>23.37083550915487</v>
      </c>
      <c r="K73" s="66">
        <v>0.00922845506722103</v>
      </c>
      <c r="L73" s="421">
        <v>50.23051164480795</v>
      </c>
      <c r="M73" s="73"/>
      <c r="N73" s="58"/>
      <c r="O73" s="58"/>
      <c r="P73" s="42" t="s">
        <v>466</v>
      </c>
      <c r="Q73" s="82">
        <v>11996.087101678171</v>
      </c>
      <c r="R73" s="407" t="str">
        <v>20-Jul</v>
      </c>
      <c r="S73" s="422">
        <v>15.0</v>
      </c>
      <c r="T73" s="82">
        <v>23463.694086696527</v>
      </c>
      <c r="U73" s="407" t="str">
        <v>20-Jul</v>
      </c>
      <c r="V73" s="422">
        <v>15.0</v>
      </c>
      <c r="W73" s="82">
        <v>10596.295298173616</v>
      </c>
      <c r="X73" s="407" t="str">
        <v>10-Jul</v>
      </c>
      <c r="Y73" s="422">
        <v>13.0</v>
      </c>
      <c r="Z73" s="82">
        <v>33059.13159618445</v>
      </c>
      <c r="AA73" s="407" t="str">
        <v>20-Jul</v>
      </c>
      <c r="AB73" s="423">
        <v>15.0</v>
      </c>
    </row>
    <row r="74" spans="1:28" customFormat="false" ht="15.75">
      <c r="A74" s="41" t="s">
        <v>473</v>
      </c>
      <c r="B74" s="74">
        <v>23053.414210332543</v>
      </c>
      <c r="C74" s="237">
        <v>20423.777478614225</v>
      </c>
      <c r="D74" s="400"/>
      <c r="E74" s="75">
        <v>2629.6367317184104</v>
      </c>
      <c r="F74" s="74">
        <v>65587.8662076651</v>
      </c>
      <c r="G74" s="237">
        <v>47355.50127284247</v>
      </c>
      <c r="H74" s="75">
        <v>18232.364934822508</v>
      </c>
      <c r="I74" s="60">
        <v>3.211348452867853</v>
      </c>
      <c r="J74" s="77">
        <v>20.536861060996166</v>
      </c>
      <c r="K74" s="61">
        <v>0.009179414952900826</v>
      </c>
      <c r="L74" s="59">
        <v>57.7561512242855</v>
      </c>
      <c r="M74" s="73"/>
      <c r="N74" s="58"/>
      <c r="O74" s="58"/>
      <c r="P74" s="41" t="s">
        <v>474</v>
      </c>
      <c r="Q74" s="74">
        <v>10438.48225727353</v>
      </c>
      <c r="R74" s="400" t="str">
        <v>20-Jul</v>
      </c>
      <c r="S74" s="402">
        <v>15.0</v>
      </c>
      <c r="T74" s="74">
        <v>19795.778871156166</v>
      </c>
      <c r="U74" s="400" t="str">
        <v>20-Jul</v>
      </c>
      <c r="V74" s="402">
        <v>15.0</v>
      </c>
      <c r="W74" s="74">
        <v>7908.9775784558</v>
      </c>
      <c r="X74" s="400" t="str">
        <v>29-Jun</v>
      </c>
      <c r="Y74" s="402">
        <v>16.0</v>
      </c>
      <c r="Z74" s="74">
        <v>27656.384975967103</v>
      </c>
      <c r="AA74" s="400" t="str">
        <v>29-Jun</v>
      </c>
      <c r="AB74" s="404">
        <v>16.0</v>
      </c>
    </row>
    <row r="75" spans="1:28" customFormat="false" ht="15.75">
      <c r="A75" s="41" t="s">
        <v>475</v>
      </c>
      <c r="B75" s="74">
        <v>18030.777835579152</v>
      </c>
      <c r="C75" s="237">
        <v>16000.004252944744</v>
      </c>
      <c r="D75" s="400"/>
      <c r="E75" s="75">
        <v>2030.7735826344633</v>
      </c>
      <c r="F75" s="74">
        <v>50355.85941114481</v>
      </c>
      <c r="G75" s="237">
        <v>36365.26991434349</v>
      </c>
      <c r="H75" s="75">
        <v>13990.589496801318</v>
      </c>
      <c r="I75" s="60">
        <v>3.1472403766315873</v>
      </c>
      <c r="J75" s="77">
        <v>24.98268510627251</v>
      </c>
      <c r="K75" s="61">
        <v>0.010999319598399013</v>
      </c>
      <c r="L75" s="59">
        <v>55.6600815892233</v>
      </c>
      <c r="M75" s="73"/>
      <c r="N75" s="58"/>
      <c r="O75" s="58"/>
      <c r="P75" s="41" t="s">
        <v>476</v>
      </c>
      <c r="Q75" s="74">
        <v>11450.749929493639</v>
      </c>
      <c r="R75" s="400" t="str">
        <v>20-Jul</v>
      </c>
      <c r="S75" s="402">
        <v>15.0</v>
      </c>
      <c r="T75" s="74">
        <v>22227.948962597715</v>
      </c>
      <c r="U75" s="400" t="str">
        <v>20-Jul</v>
      </c>
      <c r="V75" s="402">
        <v>16.0</v>
      </c>
      <c r="W75" s="74">
        <v>9048.21189542879</v>
      </c>
      <c r="X75" s="400" t="str">
        <v>20-Apr</v>
      </c>
      <c r="Y75" s="402">
        <v>1.0</v>
      </c>
      <c r="Z75" s="74">
        <v>31194.48970923463</v>
      </c>
      <c r="AA75" s="400" t="str">
        <v>17-Jun</v>
      </c>
      <c r="AB75" s="404">
        <v>14.0</v>
      </c>
    </row>
    <row r="76" spans="1:28" customFormat="false" ht="15.75">
      <c r="A76" s="41" t="s">
        <v>477</v>
      </c>
      <c r="B76" s="74">
        <v>35791.07255108309</v>
      </c>
      <c r="C76" s="237">
        <v>31725.211952393744</v>
      </c>
      <c r="D76" s="400"/>
      <c r="E76" s="75">
        <v>4065.8605986892976</v>
      </c>
      <c r="F76" s="74">
        <v>112795.07769353074</v>
      </c>
      <c r="G76" s="237">
        <v>81315.6422313972</v>
      </c>
      <c r="H76" s="75">
        <v>31479.43546213345</v>
      </c>
      <c r="I76" s="60">
        <v>3.5553766469011747</v>
      </c>
      <c r="J76" s="77">
        <v>24.95970593305561</v>
      </c>
      <c r="K76" s="61">
        <v>0.011007709968026068</v>
      </c>
      <c r="L76" s="59">
        <v>55.77799583116164</v>
      </c>
      <c r="M76" s="73"/>
      <c r="N76" s="58"/>
      <c r="O76" s="58"/>
      <c r="P76" s="41" t="s">
        <v>478</v>
      </c>
      <c r="Q76" s="74">
        <v>11261.829833117608</v>
      </c>
      <c r="R76" s="400" t="str">
        <v>20-Jul</v>
      </c>
      <c r="S76" s="402">
        <v>15.0</v>
      </c>
      <c r="T76" s="74">
        <v>20012.46101380371</v>
      </c>
      <c r="U76" s="400" t="str">
        <v>30-Jul</v>
      </c>
      <c r="V76" s="402">
        <v>16.0</v>
      </c>
      <c r="W76" s="74">
        <v>7785.237435416895</v>
      </c>
      <c r="X76" s="400" t="str">
        <v>29-Jun</v>
      </c>
      <c r="Y76" s="402">
        <v>16.0</v>
      </c>
      <c r="Z76" s="74">
        <v>27731.138064104824</v>
      </c>
      <c r="AA76" s="400" t="str">
        <v>29-Jun</v>
      </c>
      <c r="AB76" s="404">
        <v>16.0</v>
      </c>
    </row>
    <row r="77" spans="1:28" customFormat="false" ht="15.75">
      <c r="A77" s="41" t="s">
        <v>478</v>
      </c>
      <c r="B77" s="74">
        <v>25788.215194031163</v>
      </c>
      <c r="C77" s="237">
        <v>22648.59725466269</v>
      </c>
      <c r="D77" s="400"/>
      <c r="E77" s="75">
        <v>3139.617939368432</v>
      </c>
      <c r="F77" s="74">
        <v>66212.42124666768</v>
      </c>
      <c r="G77" s="237">
        <v>47982.78133943553</v>
      </c>
      <c r="H77" s="75">
        <v>18229.63990723228</v>
      </c>
      <c r="I77" s="60">
        <v>2.923466760531338</v>
      </c>
      <c r="J77" s="77">
        <v>13.675253771871583</v>
      </c>
      <c r="K77" s="61">
        <v>0.00600292569767743</v>
      </c>
      <c r="L77" s="59">
        <v>60.62477036474644</v>
      </c>
      <c r="M77" s="73"/>
      <c r="N77" s="58"/>
      <c r="O77" s="58"/>
      <c r="P77" s="41" t="s">
        <v>479</v>
      </c>
      <c r="Q77" s="74">
        <v>10902.650610782122</v>
      </c>
      <c r="R77" s="400" t="str">
        <v>20-Jul</v>
      </c>
      <c r="S77" s="402">
        <v>15.0</v>
      </c>
      <c r="T77" s="74">
        <v>19901.78821468385</v>
      </c>
      <c r="U77" s="400" t="str">
        <v>20-Jul</v>
      </c>
      <c r="V77" s="402">
        <v>15.0</v>
      </c>
      <c r="W77" s="74">
        <v>7850.181341861825</v>
      </c>
      <c r="X77" s="400" t="str">
        <v>29-Jun</v>
      </c>
      <c r="Y77" s="402">
        <v>16.0</v>
      </c>
      <c r="Z77" s="74">
        <v>27698.350646599745</v>
      </c>
      <c r="AA77" s="400" t="str">
        <v>29-Jun</v>
      </c>
      <c r="AB77" s="404">
        <v>16.0</v>
      </c>
    </row>
    <row r="78" spans="1:28" customFormat="false" ht="15.75">
      <c r="A78" s="41" t="s">
        <v>479</v>
      </c>
      <c r="B78" s="74">
        <v>24362.730551355835</v>
      </c>
      <c r="C78" s="237">
        <v>21484.759355393882</v>
      </c>
      <c r="D78" s="400"/>
      <c r="E78" s="75">
        <v>2877.971195962029</v>
      </c>
      <c r="F78" s="74">
        <v>65895.5840496327</v>
      </c>
      <c r="G78" s="237">
        <v>47663.320548061594</v>
      </c>
      <c r="H78" s="75">
        <v>18232.263501571153</v>
      </c>
      <c r="I78" s="60">
        <v>3.0670850419876454</v>
      </c>
      <c r="J78" s="77">
        <v>17.127909321253522</v>
      </c>
      <c r="K78" s="61">
        <v>0.007485739875481066</v>
      </c>
      <c r="L78" s="59">
        <v>59.41774267584261</v>
      </c>
      <c r="M78" s="73"/>
      <c r="N78" s="58"/>
      <c r="O78" s="58"/>
      <c r="P78" s="41" t="s">
        <v>480</v>
      </c>
      <c r="Q78" s="74">
        <v>9588.252809248972</v>
      </c>
      <c r="R78" s="400" t="str">
        <v>20-Jul</v>
      </c>
      <c r="S78" s="402">
        <v>15.0</v>
      </c>
      <c r="T78" s="74">
        <v>19599.0613228048</v>
      </c>
      <c r="U78" s="400" t="str">
        <v>20-Jul</v>
      </c>
      <c r="V78" s="402">
        <v>15.0</v>
      </c>
      <c r="W78" s="74">
        <v>8006.535783071218</v>
      </c>
      <c r="X78" s="400" t="str">
        <v>29-Jun</v>
      </c>
      <c r="Y78" s="402">
        <v>16.0</v>
      </c>
      <c r="Z78" s="74">
        <v>27564.79756733809</v>
      </c>
      <c r="AA78" s="400" t="str">
        <v>29-Jun</v>
      </c>
      <c r="AB78" s="404">
        <v>16.0</v>
      </c>
    </row>
    <row r="79" spans="1:28" customFormat="false" ht="15.75">
      <c r="A79" s="41" t="s">
        <v>480</v>
      </c>
      <c r="B79" s="74">
        <v>20760.960949552937</v>
      </c>
      <c r="C79" s="237">
        <v>18569.46474665772</v>
      </c>
      <c r="D79" s="400"/>
      <c r="E79" s="75">
        <v>2191.496202895166</v>
      </c>
      <c r="F79" s="74">
        <v>65025.29473649042</v>
      </c>
      <c r="G79" s="237">
        <v>46792.8939135959</v>
      </c>
      <c r="H79" s="75">
        <v>18232.400822894397</v>
      </c>
      <c r="I79" s="60">
        <v>3.5017323128925506</v>
      </c>
      <c r="J79" s="77">
        <v>27.326443624964107</v>
      </c>
      <c r="K79" s="61">
        <v>0.013464409476657257</v>
      </c>
      <c r="L79" s="59">
        <v>53.6073543850689</v>
      </c>
      <c r="M79" s="73"/>
      <c r="N79" s="58"/>
      <c r="O79" s="58"/>
      <c r="P79" s="41" t="s">
        <v>481</v>
      </c>
      <c r="Q79" s="74">
        <v>8466.79771778599</v>
      </c>
      <c r="R79" s="400" t="str">
        <v>20-Jul</v>
      </c>
      <c r="S79" s="402">
        <v>15.0</v>
      </c>
      <c r="T79" s="74">
        <v>19688.516857994</v>
      </c>
      <c r="U79" s="400" t="str">
        <v>20-Jul</v>
      </c>
      <c r="V79" s="402">
        <v>15.0</v>
      </c>
      <c r="W79" s="74">
        <v>5.4569682106375694e-12</v>
      </c>
      <c r="X79" s="400" t="str">
        <v>04-Jun</v>
      </c>
      <c r="Y79" s="402">
        <v>15.0</v>
      </c>
      <c r="Z79" s="74">
        <v>19688.516857994</v>
      </c>
      <c r="AA79" s="400" t="str">
        <v>20-Jul</v>
      </c>
      <c r="AB79" s="404">
        <v>15.0</v>
      </c>
    </row>
    <row r="80" spans="1:28" customFormat="false" ht="15.75">
      <c r="A80" s="41" t="s">
        <v>481</v>
      </c>
      <c r="B80" s="74">
        <v>18434.560122231742</v>
      </c>
      <c r="C80" s="237">
        <v>16229.638068334127</v>
      </c>
      <c r="D80" s="400"/>
      <c r="E80" s="75">
        <v>2204.9220538975933</v>
      </c>
      <c r="F80" s="74">
        <v>47069.623673713744</v>
      </c>
      <c r="G80" s="237">
        <v>47069.623673713744</v>
      </c>
      <c r="H80" s="75">
        <v>2.597959101408174e-12</v>
      </c>
      <c r="I80" s="60">
        <v>2.9002263313284815</v>
      </c>
      <c r="J80" s="77">
        <v>20.547848738092608</v>
      </c>
      <c r="K80" s="61">
        <v>0.0028697004143861766</v>
      </c>
      <c r="L80" s="59">
        <v>21.47479400506729</v>
      </c>
      <c r="M80" s="73"/>
      <c r="N80" s="58"/>
      <c r="O80" s="58"/>
      <c r="P80" s="41" t="s">
        <v>482</v>
      </c>
      <c r="Q80" s="74">
        <v>9126.96582052448</v>
      </c>
      <c r="R80" s="400" t="str">
        <v>20-Jul</v>
      </c>
      <c r="S80" s="402">
        <v>15.0</v>
      </c>
      <c r="T80" s="74">
        <v>19820.563697124348</v>
      </c>
      <c r="U80" s="400" t="str">
        <v>20-Jul</v>
      </c>
      <c r="V80" s="402">
        <v>15.0</v>
      </c>
      <c r="W80" s="74">
        <v>3.637978807091713e-12</v>
      </c>
      <c r="X80" s="400" t="str">
        <v>09-Jun</v>
      </c>
      <c r="Y80" s="402">
        <v>13.0</v>
      </c>
      <c r="Z80" s="74">
        <v>19820.563697124348</v>
      </c>
      <c r="AA80" s="400" t="str">
        <v>20-Jul</v>
      </c>
      <c r="AB80" s="404">
        <v>15.0</v>
      </c>
    </row>
    <row r="81" spans="1:28" customFormat="false" ht="15.75">
      <c r="A81" s="41" t="s">
        <v>482</v>
      </c>
      <c r="B81" s="74">
        <v>20230.768784891832</v>
      </c>
      <c r="C81" s="237">
        <v>17716.797725405944</v>
      </c>
      <c r="D81" s="400"/>
      <c r="E81" s="75">
        <v>2513.9710594858384</v>
      </c>
      <c r="F81" s="74">
        <v>47473.490394096545</v>
      </c>
      <c r="G81" s="237">
        <v>47473.490394096545</v>
      </c>
      <c r="H81" s="75">
        <v>1.1344498081674222e-12</v>
      </c>
      <c r="I81" s="60">
        <v>2.6795751201708087</v>
      </c>
      <c r="J81" s="77">
        <v>13.682548485107993</v>
      </c>
      <c r="K81" s="61">
        <v>0.0028697004143861905</v>
      </c>
      <c r="L81" s="59">
        <v>30.243321104109818</v>
      </c>
      <c r="M81" s="73"/>
      <c r="N81" s="58"/>
      <c r="O81" s="58"/>
      <c r="P81" s="42" t="s">
        <v>483</v>
      </c>
      <c r="Q81" s="82">
        <v>7932.821510156501</v>
      </c>
      <c r="R81" s="471" t="str">
        <v>20-Jul</v>
      </c>
      <c r="S81" s="423">
        <v>15.0</v>
      </c>
      <c r="T81" s="82">
        <v>19570.14779249464</v>
      </c>
      <c r="U81" s="407" t="str">
        <v>20-Jul</v>
      </c>
      <c r="V81" s="422">
        <v>15.0</v>
      </c>
      <c r="W81" s="82">
        <v>1.2732925824820995e-11</v>
      </c>
      <c r="X81" s="407" t="str">
        <v>11-Jun</v>
      </c>
      <c r="Y81" s="422">
        <v>15.0</v>
      </c>
      <c r="Z81" s="82">
        <v>19570.147792494645</v>
      </c>
      <c r="AA81" s="407" t="str">
        <v>20-Jul</v>
      </c>
      <c r="AB81" s="423">
        <v>15.0</v>
      </c>
    </row>
    <row r="82" spans="1:15" customFormat="false" ht="15.75">
      <c r="A82" s="42" t="s">
        <v>483</v>
      </c>
      <c r="B82" s="82">
        <v>17012.08780708546</v>
      </c>
      <c r="C82" s="84">
        <v>15068.844007626718</v>
      </c>
      <c r="D82" s="407"/>
      <c r="E82" s="84">
        <v>1943.2437994586953</v>
      </c>
      <c r="F82" s="82">
        <v>46710.39046719077</v>
      </c>
      <c r="G82" s="84">
        <v>46710.39046719077</v>
      </c>
      <c r="H82" s="84">
        <v>4.398094992958639e-12</v>
      </c>
      <c r="I82" s="65">
        <v>3.0997991912020244</v>
      </c>
      <c r="J82" s="86">
        <v>27.338850055238318</v>
      </c>
      <c r="K82" s="66">
        <v>0.0028697004143861766</v>
      </c>
      <c r="L82" s="421">
        <v>16.96565380050925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 ht="15.75">
      <c r="A89" s="41" t="s">
        <v>157</v>
      </c>
      <c r="B89" s="74">
        <v>2153.1974930921547</v>
      </c>
      <c r="C89" s="889"/>
      <c r="D89" s="74">
        <v>7602.332513988308</v>
      </c>
      <c r="E89" s="237">
        <v>5807.250591144121</v>
      </c>
      <c r="F89" s="75">
        <v>1795.0819228441862</v>
      </c>
      <c r="G89" s="92">
        <v>0.009257084152879047</v>
      </c>
      <c r="H89" s="302">
        <v>3.5307177062847046</v>
      </c>
      <c r="I89" s="406">
        <v>17.9875</v>
      </c>
      <c r="J89" s="406">
        <v>23.94485060708775</v>
      </c>
      <c r="K89" s="231">
        <v>17.265119315813287</v>
      </c>
      <c r="L89" s="304">
        <v>0.011201933285177858</v>
      </c>
      <c r="P89" s="41" t="s">
        <v>445</v>
      </c>
      <c r="Q89" s="60">
        <v>4.0174215072869375</v>
      </c>
      <c r="R89" s="400" t="str">
        <v>31-DEC</v>
      </c>
      <c r="S89" s="402">
        <v>23.0</v>
      </c>
      <c r="T89" s="60">
        <v>2.7744200538169843</v>
      </c>
      <c r="U89" s="400" t="str">
        <v>13-JUN</v>
      </c>
      <c r="V89" s="402">
        <v>16.0</v>
      </c>
      <c r="W89" s="57">
        <v>25.003276100065396</v>
      </c>
      <c r="X89" s="400" t="str">
        <v>23-Sep</v>
      </c>
      <c r="Y89" s="402">
        <v>8.0</v>
      </c>
      <c r="Z89" s="57">
        <v>8.724016023518718</v>
      </c>
      <c r="AA89" s="400" t="str">
        <v>06-Jan</v>
      </c>
      <c r="AB89" s="402">
        <v>6.0</v>
      </c>
      <c r="AC89" s="92">
        <v>0.01352086623764081</v>
      </c>
      <c r="AD89" s="400" t="str">
        <v>16-Nov</v>
      </c>
      <c r="AE89" s="402">
        <v>17.0</v>
      </c>
      <c r="AF89" s="92">
        <v>0.001929188208577437</v>
      </c>
      <c r="AG89" s="400" t="str">
        <v>11-Jan</v>
      </c>
      <c r="AH89" s="402">
        <v>3.0</v>
      </c>
      <c r="AI89" s="57">
        <v>67.77799897000861</v>
      </c>
      <c r="AJ89" s="400" t="str">
        <v>16-Nov</v>
      </c>
      <c r="AK89" s="402">
        <v>17.0</v>
      </c>
      <c r="AL89" s="57">
        <v>14.3876667941897</v>
      </c>
      <c r="AM89" s="400" t="str">
        <v>06-Nov</v>
      </c>
      <c r="AN89" s="403">
        <v>6.0</v>
      </c>
      <c r="AO89" s="88" t="s">
        <v>445</v>
      </c>
    </row>
    <row r="90" spans="1:41" customFormat="false" ht="15.75">
      <c r="A90" s="41" t="s">
        <v>164</v>
      </c>
      <c r="B90" s="74">
        <v>2166.898175068022</v>
      </c>
      <c r="C90" s="889"/>
      <c r="D90" s="74">
        <v>7627.764928012852</v>
      </c>
      <c r="E90" s="237">
        <v>5849.70537036291</v>
      </c>
      <c r="F90" s="75">
        <v>1778.059557649941</v>
      </c>
      <c r="G90" s="92">
        <v>0.00922035216554462</v>
      </c>
      <c r="H90" s="302">
        <v>3.520130763769463</v>
      </c>
      <c r="I90" s="406">
        <v>18.1125</v>
      </c>
      <c r="J90" s="406">
        <v>23.963398481742324</v>
      </c>
      <c r="K90" s="232">
        <v>17.24181298819413</v>
      </c>
      <c r="L90" s="304">
        <v>0.011296221752077644</v>
      </c>
      <c r="P90" s="41" t="s">
        <v>446</v>
      </c>
      <c r="Q90" s="60">
        <v>4.380336064800555</v>
      </c>
      <c r="R90" s="400" t="str">
        <v>31-DEC</v>
      </c>
      <c r="S90" s="402">
        <v>23.0</v>
      </c>
      <c r="T90" s="60">
        <v>2.867116726955821</v>
      </c>
      <c r="U90" s="400" t="str">
        <v>31-NOV</v>
      </c>
      <c r="V90" s="402">
        <v>14.0</v>
      </c>
      <c r="W90" s="57">
        <v>26.557238656716102</v>
      </c>
      <c r="X90" s="400" t="str">
        <v>20-Jul</v>
      </c>
      <c r="Y90" s="402">
        <v>16.0</v>
      </c>
      <c r="Z90" s="57">
        <v>8.723939021688352</v>
      </c>
      <c r="AA90" s="400" t="str">
        <v>06-Jan</v>
      </c>
      <c r="AB90" s="402">
        <v>6.0</v>
      </c>
      <c r="AC90" s="92">
        <v>0.015501818565085953</v>
      </c>
      <c r="AD90" s="400" t="str">
        <v>01-Oct</v>
      </c>
      <c r="AE90" s="402">
        <v>8.0</v>
      </c>
      <c r="AF90" s="92">
        <v>0.0019434670750044759</v>
      </c>
      <c r="AG90" s="400" t="str">
        <v>05-Jan</v>
      </c>
      <c r="AH90" s="402">
        <v>7.0</v>
      </c>
      <c r="AI90" s="57">
        <v>77.92582117073893</v>
      </c>
      <c r="AJ90" s="400" t="str">
        <v>02-Oct</v>
      </c>
      <c r="AK90" s="402">
        <v>8.0</v>
      </c>
      <c r="AL90" s="57">
        <v>18.116183232344987</v>
      </c>
      <c r="AM90" s="400" t="str">
        <v>11-Jan</v>
      </c>
      <c r="AN90" s="78">
        <v>3.0</v>
      </c>
      <c r="AO90" s="88" t="s">
        <v>446</v>
      </c>
    </row>
    <row r="91" spans="1:41" customFormat="false" ht="15.75">
      <c r="A91" s="41" t="s">
        <v>167</v>
      </c>
      <c r="B91" s="74">
        <v>2147.8016522554162</v>
      </c>
      <c r="C91" s="889"/>
      <c r="D91" s="74">
        <v>7579.212188022497</v>
      </c>
      <c r="E91" s="237">
        <v>5806.005965796089</v>
      </c>
      <c r="F91" s="75">
        <v>1773.206222226408</v>
      </c>
      <c r="G91" s="92">
        <v>0.00922691757404312</v>
      </c>
      <c r="H91" s="302">
        <v>3.5288231481075227</v>
      </c>
      <c r="I91" s="406">
        <v>17.9875</v>
      </c>
      <c r="J91" s="406">
        <v>23.944872666201405</v>
      </c>
      <c r="K91" s="232">
        <v>17.240939633844135</v>
      </c>
      <c r="L91" s="304">
        <v>0.011199180694051271</v>
      </c>
      <c r="P91" s="41" t="s">
        <v>447</v>
      </c>
      <c r="Q91" s="60">
        <v>4.100006681465016</v>
      </c>
      <c r="R91" s="400" t="str">
        <v>31-DEC</v>
      </c>
      <c r="S91" s="402">
        <v>23.0</v>
      </c>
      <c r="T91" s="60">
        <v>2.823077795620355</v>
      </c>
      <c r="U91" s="400" t="str">
        <v>31-MAR</v>
      </c>
      <c r="V91" s="402">
        <v>14.0</v>
      </c>
      <c r="W91" s="57">
        <v>31.843651410366398</v>
      </c>
      <c r="X91" s="400" t="str">
        <v>20-Jul</v>
      </c>
      <c r="Y91" s="402">
        <v>15.0</v>
      </c>
      <c r="Z91" s="57">
        <v>7.757602449200651</v>
      </c>
      <c r="AA91" s="400" t="str">
        <v>06-Jan</v>
      </c>
      <c r="AB91" s="402">
        <v>6.0</v>
      </c>
      <c r="AC91" s="92">
        <v>0.017702467399851082</v>
      </c>
      <c r="AD91" s="400" t="str">
        <v>01-Oct</v>
      </c>
      <c r="AE91" s="402">
        <v>11.0</v>
      </c>
      <c r="AF91" s="92">
        <v>0.0019351077783801684</v>
      </c>
      <c r="AG91" s="400" t="str">
        <v>11-Jan</v>
      </c>
      <c r="AH91" s="402">
        <v>3.0</v>
      </c>
      <c r="AI91" s="57">
        <v>82.71414275440492</v>
      </c>
      <c r="AJ91" s="400" t="str">
        <v>18-Sep</v>
      </c>
      <c r="AK91" s="402">
        <v>10.0</v>
      </c>
      <c r="AL91" s="57">
        <v>14.796923163654553</v>
      </c>
      <c r="AM91" s="400" t="str">
        <v>06-Nov</v>
      </c>
      <c r="AN91" s="78">
        <v>6.0</v>
      </c>
      <c r="AO91" s="88" t="s">
        <v>447</v>
      </c>
    </row>
    <row r="92" spans="1:41" customFormat="false" ht="15.75">
      <c r="A92" s="41" t="s">
        <v>169</v>
      </c>
      <c r="B92" s="74">
        <v>2109.689686703858</v>
      </c>
      <c r="C92" s="889"/>
      <c r="D92" s="74">
        <v>7463.569404325928</v>
      </c>
      <c r="E92" s="237">
        <v>5740.296942323203</v>
      </c>
      <c r="F92" s="75">
        <v>1723.272462002724</v>
      </c>
      <c r="G92" s="92">
        <v>0.009170145126812709</v>
      </c>
      <c r="H92" s="302">
        <v>3.5377569750491964</v>
      </c>
      <c r="I92" s="406">
        <v>17.8</v>
      </c>
      <c r="J92" s="406">
        <v>23.916681246243236</v>
      </c>
      <c r="K92" s="232">
        <v>17.181113682640852</v>
      </c>
      <c r="L92" s="304">
        <v>0.011060818557718021</v>
      </c>
      <c r="P92" s="41" t="s">
        <v>448</v>
      </c>
      <c r="Q92" s="60">
        <v>4.096144071404018</v>
      </c>
      <c r="R92" s="400" t="str">
        <v>31-DEC</v>
      </c>
      <c r="S92" s="402">
        <v>23.0</v>
      </c>
      <c r="T92" s="60">
        <v>2.7895576428942706</v>
      </c>
      <c r="U92" s="400" t="str">
        <v>03-DEC</v>
      </c>
      <c r="V92" s="402">
        <v>14.0</v>
      </c>
      <c r="W92" s="57">
        <v>31.49644225703843</v>
      </c>
      <c r="X92" s="400" t="str">
        <v>20-Jul</v>
      </c>
      <c r="Y92" s="402">
        <v>15.0</v>
      </c>
      <c r="Z92" s="57">
        <v>-2.3321939950018797</v>
      </c>
      <c r="AA92" s="400" t="str">
        <v>06-Jan</v>
      </c>
      <c r="AB92" s="402">
        <v>6.0</v>
      </c>
      <c r="AC92" s="92">
        <v>0.017823454426317012</v>
      </c>
      <c r="AD92" s="400" t="str">
        <v>10-Jul</v>
      </c>
      <c r="AE92" s="402">
        <v>12.0</v>
      </c>
      <c r="AF92" s="92">
        <v>0.0018456085505684536</v>
      </c>
      <c r="AG92" s="400" t="str">
        <v>11-Jan</v>
      </c>
      <c r="AH92" s="402">
        <v>2.0</v>
      </c>
      <c r="AI92" s="57">
        <v>90.07140613334357</v>
      </c>
      <c r="AJ92" s="400" t="str">
        <v>27-Nov</v>
      </c>
      <c r="AK92" s="402">
        <v>10.0</v>
      </c>
      <c r="AL92" s="57">
        <v>16.53735632968635</v>
      </c>
      <c r="AM92" s="400" t="str">
        <v>06-Nov</v>
      </c>
      <c r="AN92" s="78">
        <v>15.0</v>
      </c>
      <c r="AO92" s="88" t="s">
        <v>448</v>
      </c>
    </row>
    <row r="93" spans="1:41" customFormat="false" ht="15.75">
      <c r="A93" s="41" t="s">
        <v>171</v>
      </c>
      <c r="B93" s="74">
        <v>2031.5053817816447</v>
      </c>
      <c r="C93" s="889"/>
      <c r="D93" s="74">
        <v>7218.596442974172</v>
      </c>
      <c r="E93" s="237">
        <v>5611.124001357111</v>
      </c>
      <c r="F93" s="75">
        <v>1607.4724416170604</v>
      </c>
      <c r="G93" s="92">
        <v>0.009048235489286332</v>
      </c>
      <c r="H93" s="302">
        <v>3.5533238098751236</v>
      </c>
      <c r="I93" s="406">
        <v>17.425</v>
      </c>
      <c r="J93" s="406">
        <v>23.861023292728195</v>
      </c>
      <c r="K93" s="232">
        <v>17.029092077953223</v>
      </c>
      <c r="L93" s="304">
        <v>0.010484282348367383</v>
      </c>
      <c r="P93" s="41" t="s">
        <v>449</v>
      </c>
      <c r="Q93" s="60">
        <v>4.0802637808603235</v>
      </c>
      <c r="R93" s="400" t="str">
        <v>31-DEC</v>
      </c>
      <c r="S93" s="402">
        <v>23.0</v>
      </c>
      <c r="T93" s="60">
        <v>2.7887925081082185</v>
      </c>
      <c r="U93" s="400" t="str">
        <v>03-DEC</v>
      </c>
      <c r="V93" s="402">
        <v>13.0</v>
      </c>
      <c r="W93" s="57">
        <v>32.56352319502155</v>
      </c>
      <c r="X93" s="400" t="str">
        <v>20-Jul</v>
      </c>
      <c r="Y93" s="402">
        <v>15.0</v>
      </c>
      <c r="Z93" s="57">
        <v>-2.4745031500041113</v>
      </c>
      <c r="AA93" s="400" t="str">
        <v>06-Jan</v>
      </c>
      <c r="AB93" s="402">
        <v>5.0</v>
      </c>
      <c r="AC93" s="92">
        <v>0.018887785324858408</v>
      </c>
      <c r="AD93" s="400" t="str">
        <v>10-Jul</v>
      </c>
      <c r="AE93" s="402">
        <v>12.0</v>
      </c>
      <c r="AF93" s="92">
        <v>0.0018455738976325855</v>
      </c>
      <c r="AG93" s="400" t="str">
        <v>11-Jan</v>
      </c>
      <c r="AH93" s="402">
        <v>2.0</v>
      </c>
      <c r="AI93" s="57">
        <v>90.71775395528267</v>
      </c>
      <c r="AJ93" s="400" t="str">
        <v>27-Nov</v>
      </c>
      <c r="AK93" s="402">
        <v>10.0</v>
      </c>
      <c r="AL93" s="57">
        <v>16.448409919863394</v>
      </c>
      <c r="AM93" s="400" t="str">
        <v>06-Nov</v>
      </c>
      <c r="AN93" s="78">
        <v>15.0</v>
      </c>
      <c r="AO93" s="88" t="s">
        <v>449</v>
      </c>
    </row>
    <row r="94" spans="1:41" customFormat="false" ht="15.75">
      <c r="A94" s="41" t="s">
        <v>172</v>
      </c>
      <c r="B94" s="74">
        <v>2181.598882712598</v>
      </c>
      <c r="C94" s="889"/>
      <c r="D94" s="74">
        <v>7563.064767563119</v>
      </c>
      <c r="E94" s="237">
        <v>6012.055322907623</v>
      </c>
      <c r="F94" s="75">
        <v>1551.0094446554963</v>
      </c>
      <c r="G94" s="92">
        <v>0.00890194931660823</v>
      </c>
      <c r="H94" s="302">
        <v>3.4667531357364885</v>
      </c>
      <c r="I94" s="406">
        <v>18.574999999999996</v>
      </c>
      <c r="J94" s="406">
        <v>24.033296589205044</v>
      </c>
      <c r="K94" s="232">
        <v>16.981830522328895</v>
      </c>
      <c r="L94" s="304">
        <v>0.01064785862320741</v>
      </c>
      <c r="P94" s="41" t="s">
        <v>450</v>
      </c>
      <c r="Q94" s="60">
        <v>4.758689596761483</v>
      </c>
      <c r="R94" s="400" t="str">
        <v>31-DEC</v>
      </c>
      <c r="S94" s="402">
        <v>23.0</v>
      </c>
      <c r="T94" s="60">
        <v>2.7744205056843576</v>
      </c>
      <c r="U94" s="400" t="str">
        <v>13-JUN</v>
      </c>
      <c r="V94" s="402">
        <v>16.0</v>
      </c>
      <c r="W94" s="57">
        <v>35.002091654561404</v>
      </c>
      <c r="X94" s="400" t="str">
        <v>01-Oct</v>
      </c>
      <c r="Y94" s="402">
        <v>2.0</v>
      </c>
      <c r="Z94" s="57">
        <v>8.724016023518718</v>
      </c>
      <c r="AA94" s="400" t="str">
        <v>06-Jan</v>
      </c>
      <c r="AB94" s="402">
        <v>6.0</v>
      </c>
      <c r="AC94" s="92">
        <v>0.016945411096147237</v>
      </c>
      <c r="AD94" s="400" t="str">
        <v>02-Oct</v>
      </c>
      <c r="AE94" s="402">
        <v>1.0</v>
      </c>
      <c r="AF94" s="92">
        <v>0.001929188208577437</v>
      </c>
      <c r="AG94" s="400" t="str">
        <v>11-Jan</v>
      </c>
      <c r="AH94" s="402">
        <v>3.0</v>
      </c>
      <c r="AI94" s="57">
        <v>67.77799897000862</v>
      </c>
      <c r="AJ94" s="400" t="str">
        <v>16-Nov</v>
      </c>
      <c r="AK94" s="402">
        <v>17.0</v>
      </c>
      <c r="AL94" s="57">
        <v>13.229741613018074</v>
      </c>
      <c r="AM94" s="400" t="str">
        <v>13-Oct</v>
      </c>
      <c r="AN94" s="78">
        <v>7.0</v>
      </c>
      <c r="AO94" s="88" t="s">
        <v>450</v>
      </c>
    </row>
    <row r="95" spans="1:41" customFormat="false" ht="15.75">
      <c r="A95" s="41" t="s">
        <v>174</v>
      </c>
      <c r="B95" s="74">
        <v>2926.9048581068446</v>
      </c>
      <c r="C95" s="889"/>
      <c r="D95" s="74">
        <v>9393.268288450156</v>
      </c>
      <c r="E95" s="237">
        <v>7527.99943354772</v>
      </c>
      <c r="F95" s="75">
        <v>1865.2688549024347</v>
      </c>
      <c r="G95" s="92">
        <v>0.009170815382305375</v>
      </c>
      <c r="H95" s="302">
        <v>3.2092837805892427</v>
      </c>
      <c r="I95" s="406">
        <v>22.9</v>
      </c>
      <c r="J95" s="406">
        <v>24.684030475296467</v>
      </c>
      <c r="K95" s="232">
        <v>17.514422790916292</v>
      </c>
      <c r="L95" s="304">
        <v>0.012287852269615058</v>
      </c>
      <c r="P95" s="42" t="s">
        <v>451</v>
      </c>
      <c r="Q95" s="65">
        <v>4.626536894443392</v>
      </c>
      <c r="R95" s="407" t="str">
        <v>31-DEC</v>
      </c>
      <c r="S95" s="422">
        <v>23.0</v>
      </c>
      <c r="T95" s="65">
        <v>2.8285622170367843</v>
      </c>
      <c r="U95" s="407" t="str">
        <v>31-MAR</v>
      </c>
      <c r="V95" s="422">
        <v>14.0</v>
      </c>
      <c r="W95" s="62">
        <v>32.82027158956815</v>
      </c>
      <c r="X95" s="407" t="str">
        <v>10-Jul</v>
      </c>
      <c r="Y95" s="422">
        <v>13.0</v>
      </c>
      <c r="Z95" s="62">
        <v>8.724196034943676</v>
      </c>
      <c r="AA95" s="407" t="str">
        <v>06-Jan</v>
      </c>
      <c r="AB95" s="422">
        <v>6.0</v>
      </c>
      <c r="AC95" s="97">
        <v>0.013520830942945641</v>
      </c>
      <c r="AD95" s="407" t="str">
        <v>16-Nov</v>
      </c>
      <c r="AE95" s="422">
        <v>17.0</v>
      </c>
      <c r="AF95" s="97">
        <v>0.0019291881862173274</v>
      </c>
      <c r="AG95" s="407" t="str">
        <v>11-Jan</v>
      </c>
      <c r="AH95" s="422">
        <v>3.0</v>
      </c>
      <c r="AI95" s="62">
        <v>67.77782580643091</v>
      </c>
      <c r="AJ95" s="407" t="str">
        <v>16-Nov</v>
      </c>
      <c r="AK95" s="422">
        <v>17.0</v>
      </c>
      <c r="AL95" s="62">
        <v>14.387609209652739</v>
      </c>
      <c r="AM95" s="407" t="str">
        <v>06-Nov</v>
      </c>
      <c r="AN95" s="83">
        <v>6.0</v>
      </c>
      <c r="AO95" s="592" t="s">
        <v>451</v>
      </c>
    </row>
    <row r="96" spans="1:41" customFormat="false" ht="15.75">
      <c r="A96" s="41" t="s">
        <v>176</v>
      </c>
      <c r="B96" s="74">
        <v>3571.785354380563</v>
      </c>
      <c r="C96" s="889"/>
      <c r="D96" s="74">
        <v>10820.94432753278</v>
      </c>
      <c r="E96" s="237">
        <v>8751.477670524875</v>
      </c>
      <c r="F96" s="75">
        <v>2069.4666570079034</v>
      </c>
      <c r="G96" s="92">
        <v>0.009482012315131919</v>
      </c>
      <c r="H96" s="302">
        <v>3.0295617608324625</v>
      </c>
      <c r="I96" s="406">
        <v>26.375000000000004</v>
      </c>
      <c r="J96" s="406">
        <v>25.208005541709266</v>
      </c>
      <c r="K96" s="232">
        <v>17.931382109563675</v>
      </c>
      <c r="L96" s="304">
        <v>0.011848777233207977</v>
      </c>
      <c r="P96" s="41" t="s">
        <v>462</v>
      </c>
      <c r="Q96" s="60">
        <v>4.088162487980042</v>
      </c>
      <c r="R96" s="400" t="str">
        <v>31-DEC</v>
      </c>
      <c r="S96" s="402">
        <v>23.0</v>
      </c>
      <c r="T96" s="60">
        <v>2.7744199116742077</v>
      </c>
      <c r="U96" s="400" t="str">
        <v>13-JUN</v>
      </c>
      <c r="V96" s="402">
        <v>16.0</v>
      </c>
      <c r="W96" s="57">
        <v>25.265543940914327</v>
      </c>
      <c r="X96" s="400" t="str">
        <v>16-Jun</v>
      </c>
      <c r="Y96" s="402">
        <v>15.0</v>
      </c>
      <c r="Z96" s="57">
        <v>8.724016023468446</v>
      </c>
      <c r="AA96" s="400" t="str">
        <v>06-Jan</v>
      </c>
      <c r="AB96" s="402">
        <v>6.0</v>
      </c>
      <c r="AC96" s="92">
        <v>0.01606520898780775</v>
      </c>
      <c r="AD96" s="400" t="str">
        <v>02-Apr</v>
      </c>
      <c r="AE96" s="402">
        <v>5.0</v>
      </c>
      <c r="AF96" s="92">
        <v>0.0019291881727274921</v>
      </c>
      <c r="AG96" s="400" t="str">
        <v>11-Jan</v>
      </c>
      <c r="AH96" s="402">
        <v>3.0</v>
      </c>
      <c r="AI96" s="57">
        <v>89.7506546444356</v>
      </c>
      <c r="AJ96" s="400" t="str">
        <v>02-Apr</v>
      </c>
      <c r="AK96" s="402">
        <v>2.0</v>
      </c>
      <c r="AL96" s="57">
        <v>16.32809707457384</v>
      </c>
      <c r="AM96" s="400" t="str">
        <v>06-Nov</v>
      </c>
      <c r="AN96" s="78">
        <v>6.0</v>
      </c>
      <c r="AO96" s="88" t="s">
        <v>462</v>
      </c>
    </row>
    <row r="97" spans="1:41" customFormat="false" ht="15.75">
      <c r="A97" s="41" t="s">
        <v>178</v>
      </c>
      <c r="B97" s="74">
        <v>4771.7192117545865</v>
      </c>
      <c r="C97" s="889"/>
      <c r="D97" s="74">
        <v>14281.142396826372</v>
      </c>
      <c r="E97" s="237">
        <v>11758.470189949308</v>
      </c>
      <c r="F97" s="75">
        <v>2522.672206877063</v>
      </c>
      <c r="G97" s="92">
        <v>0.009621082794131701</v>
      </c>
      <c r="H97" s="302">
        <v>2.9928714920287858</v>
      </c>
      <c r="I97" s="406">
        <v>28.262499999999996</v>
      </c>
      <c r="J97" s="406">
        <v>25.490700449959917</v>
      </c>
      <c r="K97" s="232">
        <v>18.041069110491826</v>
      </c>
      <c r="L97" s="304">
        <v>0.011579938656585562</v>
      </c>
      <c r="P97" s="41" t="s">
        <v>463</v>
      </c>
      <c r="Q97" s="60">
        <v>4.0174215072869375</v>
      </c>
      <c r="R97" s="400" t="str">
        <v>31-DEC</v>
      </c>
      <c r="S97" s="402">
        <v>23.0</v>
      </c>
      <c r="T97" s="60">
        <v>2.7744200538169843</v>
      </c>
      <c r="U97" s="400" t="str">
        <v>13-JUN</v>
      </c>
      <c r="V97" s="402">
        <v>16.0</v>
      </c>
      <c r="W97" s="57">
        <v>25.003276100065396</v>
      </c>
      <c r="X97" s="400" t="str">
        <v>23-Sep</v>
      </c>
      <c r="Y97" s="402">
        <v>8.0</v>
      </c>
      <c r="Z97" s="57">
        <v>8.724016023518718</v>
      </c>
      <c r="AA97" s="400" t="str">
        <v>06-Jan</v>
      </c>
      <c r="AB97" s="402">
        <v>6.0</v>
      </c>
      <c r="AC97" s="92">
        <v>0.01352086623764081</v>
      </c>
      <c r="AD97" s="400" t="str">
        <v>16-Nov</v>
      </c>
      <c r="AE97" s="402">
        <v>17.0</v>
      </c>
      <c r="AF97" s="92">
        <v>0.001929188208577437</v>
      </c>
      <c r="AG97" s="400" t="str">
        <v>11-Jan</v>
      </c>
      <c r="AH97" s="402">
        <v>3.0</v>
      </c>
      <c r="AI97" s="57">
        <v>67.77799897000861</v>
      </c>
      <c r="AJ97" s="400" t="str">
        <v>16-Nov</v>
      </c>
      <c r="AK97" s="402">
        <v>17.0</v>
      </c>
      <c r="AL97" s="57">
        <v>14.3876667941897</v>
      </c>
      <c r="AM97" s="400" t="str">
        <v>06-Nov</v>
      </c>
      <c r="AN97" s="78">
        <v>6.0</v>
      </c>
      <c r="AO97" s="88" t="s">
        <v>463</v>
      </c>
    </row>
    <row r="98" spans="1:41" customFormat="false" ht="15.75">
      <c r="A98" s="41" t="s">
        <v>181</v>
      </c>
      <c r="B98" s="74">
        <v>5029.289611376351</v>
      </c>
      <c r="C98" s="889"/>
      <c r="D98" s="74">
        <v>15005.310486365437</v>
      </c>
      <c r="E98" s="237">
        <v>11985.553870144005</v>
      </c>
      <c r="F98" s="75">
        <v>3019.7566162214325</v>
      </c>
      <c r="G98" s="92">
        <v>0.009977696872703917</v>
      </c>
      <c r="H98" s="302">
        <v>2.9835844912218086</v>
      </c>
      <c r="I98" s="406">
        <v>28.9</v>
      </c>
      <c r="J98" s="406">
        <v>25.586628801548642</v>
      </c>
      <c r="K98" s="232">
        <v>18.417147227616436</v>
      </c>
      <c r="L98" s="304">
        <v>0.012406033064600289</v>
      </c>
      <c r="P98" s="41" t="s">
        <v>464</v>
      </c>
      <c r="Q98" s="60">
        <v>4.0174215072869375</v>
      </c>
      <c r="R98" s="400" t="str">
        <v>31-DEC</v>
      </c>
      <c r="S98" s="402">
        <v>23.0</v>
      </c>
      <c r="T98" s="60">
        <v>2.7744200538169843</v>
      </c>
      <c r="U98" s="400" t="str">
        <v>13-JUN</v>
      </c>
      <c r="V98" s="402">
        <v>16.0</v>
      </c>
      <c r="W98" s="57">
        <v>25.003276100065396</v>
      </c>
      <c r="X98" s="400" t="str">
        <v>23-Sep</v>
      </c>
      <c r="Y98" s="402">
        <v>8.0</v>
      </c>
      <c r="Z98" s="57">
        <v>8.724016023518718</v>
      </c>
      <c r="AA98" s="400" t="str">
        <v>06-Jan</v>
      </c>
      <c r="AB98" s="402">
        <v>6.0</v>
      </c>
      <c r="AC98" s="92">
        <v>0.01352086623764081</v>
      </c>
      <c r="AD98" s="400" t="str">
        <v>16-Nov</v>
      </c>
      <c r="AE98" s="402">
        <v>17.0</v>
      </c>
      <c r="AF98" s="92">
        <v>0.001929188208577437</v>
      </c>
      <c r="AG98" s="400" t="str">
        <v>11-Jan</v>
      </c>
      <c r="AH98" s="402">
        <v>3.0</v>
      </c>
      <c r="AI98" s="57">
        <v>67.77799897000861</v>
      </c>
      <c r="AJ98" s="400" t="str">
        <v>16-Nov</v>
      </c>
      <c r="AK98" s="402">
        <v>17.0</v>
      </c>
      <c r="AL98" s="57">
        <v>14.3876667941897</v>
      </c>
      <c r="AM98" s="400" t="str">
        <v>06-Nov</v>
      </c>
      <c r="AN98" s="78">
        <v>6.0</v>
      </c>
      <c r="AO98" s="88" t="s">
        <v>464</v>
      </c>
    </row>
    <row r="99" spans="1:41" customFormat="false" ht="15.75">
      <c r="A99" s="41" t="s">
        <v>184</v>
      </c>
      <c r="B99" s="74">
        <v>5485.50194993449</v>
      </c>
      <c r="C99" s="889"/>
      <c r="D99" s="74">
        <v>16128.557835233223</v>
      </c>
      <c r="E99" s="237">
        <v>12474.143132957011</v>
      </c>
      <c r="F99" s="75">
        <v>3654.4147022762113</v>
      </c>
      <c r="G99" s="92">
        <v>0.010392127552172916</v>
      </c>
      <c r="H99" s="302">
        <v>2.940215495762578</v>
      </c>
      <c r="I99" s="406">
        <v>30.275</v>
      </c>
      <c r="J99" s="406">
        <v>25.79542124657345</v>
      </c>
      <c r="K99" s="232">
        <v>18.910497657621583</v>
      </c>
      <c r="L99" s="304">
        <v>0.01394889861200563</v>
      </c>
      <c r="P99" s="41" t="s">
        <v>465</v>
      </c>
      <c r="Q99" s="60">
        <v>3.8044165614808216</v>
      </c>
      <c r="R99" s="400" t="str">
        <v>31-DEC</v>
      </c>
      <c r="S99" s="402">
        <v>23.0</v>
      </c>
      <c r="T99" s="60">
        <v>2.7744200538169803</v>
      </c>
      <c r="U99" s="400" t="str">
        <v>13-JUN</v>
      </c>
      <c r="V99" s="402">
        <v>16.0</v>
      </c>
      <c r="W99" s="57">
        <v>25.003508559048274</v>
      </c>
      <c r="X99" s="400" t="str">
        <v>18-May</v>
      </c>
      <c r="Y99" s="402">
        <v>19.0</v>
      </c>
      <c r="Z99" s="57">
        <v>8.724016023468446</v>
      </c>
      <c r="AA99" s="400" t="str">
        <v>06-Jan</v>
      </c>
      <c r="AB99" s="402">
        <v>6.0</v>
      </c>
      <c r="AC99" s="92">
        <v>0.016065208987978377</v>
      </c>
      <c r="AD99" s="400" t="str">
        <v>02-Apr</v>
      </c>
      <c r="AE99" s="402">
        <v>5.0</v>
      </c>
      <c r="AF99" s="92">
        <v>0.0019291881727274921</v>
      </c>
      <c r="AG99" s="400" t="str">
        <v>11-Jan</v>
      </c>
      <c r="AH99" s="402">
        <v>3.0</v>
      </c>
      <c r="AI99" s="57">
        <v>89.750940352762</v>
      </c>
      <c r="AJ99" s="400" t="str">
        <v>02-Apr</v>
      </c>
      <c r="AK99" s="402">
        <v>2.0</v>
      </c>
      <c r="AL99" s="57">
        <v>16.328097074089</v>
      </c>
      <c r="AM99" s="400" t="str">
        <v>06-Nov</v>
      </c>
      <c r="AN99" s="78">
        <v>6.0</v>
      </c>
      <c r="AO99" s="88" t="s">
        <v>465</v>
      </c>
    </row>
    <row r="100" spans="1:41" customFormat="false" ht="15.75">
      <c r="A100" s="41" t="s">
        <v>185</v>
      </c>
      <c r="B100" s="74">
        <v>5708.6427985642</v>
      </c>
      <c r="C100" s="889"/>
      <c r="D100" s="74">
        <v>16742.828178606414</v>
      </c>
      <c r="E100" s="237">
        <v>12655.550622841072</v>
      </c>
      <c r="F100" s="75">
        <v>4087.2775557653426</v>
      </c>
      <c r="G100" s="92">
        <v>0.010700934294568573</v>
      </c>
      <c r="H100" s="302">
        <v>2.9328911913734483</v>
      </c>
      <c r="I100" s="406">
        <v>30.7875</v>
      </c>
      <c r="J100" s="406">
        <v>25.871967509112075</v>
      </c>
      <c r="K100" s="232">
        <v>19.19358336900035</v>
      </c>
      <c r="L100" s="304">
        <v>0.013760970538394923</v>
      </c>
      <c r="P100" s="42" t="s">
        <v>466</v>
      </c>
      <c r="Q100" s="65">
        <v>3.8044165614808163</v>
      </c>
      <c r="R100" s="407" t="str">
        <v>31-DEC</v>
      </c>
      <c r="S100" s="422">
        <v>23.0</v>
      </c>
      <c r="T100" s="65">
        <v>2.774420053816987</v>
      </c>
      <c r="U100" s="407" t="str">
        <v>13-JUN</v>
      </c>
      <c r="V100" s="423">
        <v>16.0</v>
      </c>
      <c r="W100" s="62">
        <v>25.003276100065477</v>
      </c>
      <c r="X100" s="407" t="str">
        <v>23-Sep</v>
      </c>
      <c r="Y100" s="422">
        <v>8.0</v>
      </c>
      <c r="Z100" s="62">
        <v>8.724016023468446</v>
      </c>
      <c r="AA100" s="407" t="str">
        <v>06-Jan</v>
      </c>
      <c r="AB100" s="422">
        <v>6.0</v>
      </c>
      <c r="AC100" s="97">
        <v>0.013520866236568691</v>
      </c>
      <c r="AD100" s="407" t="str">
        <v>16-Nov</v>
      </c>
      <c r="AE100" s="422">
        <v>17.0</v>
      </c>
      <c r="AF100" s="97">
        <v>0.0019291881718064823</v>
      </c>
      <c r="AG100" s="407" t="str">
        <v>11-Jan</v>
      </c>
      <c r="AH100" s="422">
        <v>3.0</v>
      </c>
      <c r="AI100" s="62">
        <v>72.19753137775437</v>
      </c>
      <c r="AJ100" s="407" t="str">
        <v>21-Apr</v>
      </c>
      <c r="AK100" s="422">
        <v>5.0</v>
      </c>
      <c r="AL100" s="62">
        <v>16.328097072721135</v>
      </c>
      <c r="AM100" s="407" t="str">
        <v>06-Nov</v>
      </c>
      <c r="AN100" s="83">
        <v>6.0</v>
      </c>
      <c r="AO100" s="592" t="s">
        <v>466</v>
      </c>
    </row>
    <row r="101" spans="1:41" customFormat="false" ht="15.75">
      <c r="A101" s="41" t="s">
        <v>189</v>
      </c>
      <c r="B101" s="74">
        <v>7233.138106098659</v>
      </c>
      <c r="C101" s="889"/>
      <c r="D101" s="74">
        <v>21874.38396462441</v>
      </c>
      <c r="E101" s="237">
        <v>17378.653053159294</v>
      </c>
      <c r="F101" s="75">
        <v>4495.730911465111</v>
      </c>
      <c r="G101" s="92">
        <v>0.010128759142752528</v>
      </c>
      <c r="H101" s="302">
        <v>3.02419000491376</v>
      </c>
      <c r="I101" s="406">
        <v>30.9125</v>
      </c>
      <c r="J101" s="406">
        <v>25.885112991410143</v>
      </c>
      <c r="K101" s="232">
        <v>18.75432175484641</v>
      </c>
      <c r="L101" s="304">
        <v>0.011999212912461601</v>
      </c>
      <c r="P101" s="41" t="s">
        <v>474</v>
      </c>
      <c r="Q101" s="60">
        <v>4.619238069343318</v>
      </c>
      <c r="R101" s="400" t="str">
        <v>02-OCT</v>
      </c>
      <c r="S101" s="402">
        <v>23.0</v>
      </c>
      <c r="T101" s="60">
        <v>2.6947426433454997</v>
      </c>
      <c r="U101" s="400" t="str">
        <v>31-APR</v>
      </c>
      <c r="V101" s="402">
        <v>11.0</v>
      </c>
      <c r="W101" s="57">
        <v>25.00133133832477</v>
      </c>
      <c r="X101" s="400" t="str">
        <v>05-Apr</v>
      </c>
      <c r="Y101" s="402">
        <v>19.0</v>
      </c>
      <c r="Z101" s="57">
        <v>8.956608634925013</v>
      </c>
      <c r="AA101" s="400" t="str">
        <v>21-Dec</v>
      </c>
      <c r="AB101" s="402">
        <v>2.0</v>
      </c>
      <c r="AC101" s="92">
        <v>0.0113797463480063</v>
      </c>
      <c r="AD101" s="400" t="str">
        <v>20-Jul</v>
      </c>
      <c r="AE101" s="402">
        <v>15.0</v>
      </c>
      <c r="AF101" s="92">
        <v>0.007018949313287443</v>
      </c>
      <c r="AG101" s="400" t="str">
        <v>20-Dec</v>
      </c>
      <c r="AH101" s="402">
        <v>12.0</v>
      </c>
      <c r="AI101" s="57">
        <v>100.0</v>
      </c>
      <c r="AJ101" s="400" t="str">
        <v>03-Dec</v>
      </c>
      <c r="AK101" s="402">
        <v>1.0</v>
      </c>
      <c r="AL101" s="57">
        <v>52.55030991227659</v>
      </c>
      <c r="AM101" s="400" t="str">
        <v>07-Nov</v>
      </c>
      <c r="AN101" s="78">
        <v>0.0</v>
      </c>
      <c r="AO101" s="88" t="s">
        <v>474</v>
      </c>
    </row>
    <row r="102" spans="1:41" customFormat="false" ht="15.75">
      <c r="A102" s="41" t="s">
        <v>192</v>
      </c>
      <c r="B102" s="74">
        <v>7086.067434047647</v>
      </c>
      <c r="C102" s="889"/>
      <c r="D102" s="74">
        <v>20933.87755165213</v>
      </c>
      <c r="E102" s="237">
        <v>17574.86256431225</v>
      </c>
      <c r="F102" s="75">
        <v>3359.0149873398786</v>
      </c>
      <c r="G102" s="92">
        <v>0.009694158717400208</v>
      </c>
      <c r="H102" s="302">
        <v>2.954230642946965</v>
      </c>
      <c r="I102" s="406">
        <v>31.475</v>
      </c>
      <c r="J102" s="406">
        <v>25.969059577104183</v>
      </c>
      <c r="K102" s="232">
        <v>18.323373685332893</v>
      </c>
      <c r="L102" s="304">
        <v>0.011528114554116958</v>
      </c>
      <c r="P102" s="41" t="s">
        <v>476</v>
      </c>
      <c r="Q102" s="60">
        <v>4.992959526764422</v>
      </c>
      <c r="R102" s="400" t="str">
        <v>02-OCT</v>
      </c>
      <c r="S102" s="402">
        <v>23.0</v>
      </c>
      <c r="T102" s="60">
        <v>2.985420064507087</v>
      </c>
      <c r="U102" s="400" t="str">
        <v>05-JAN</v>
      </c>
      <c r="V102" s="402">
        <v>12.0</v>
      </c>
      <c r="W102" s="57">
        <v>25.001332188450796</v>
      </c>
      <c r="X102" s="400" t="str">
        <v>05-Apr</v>
      </c>
      <c r="Y102" s="402">
        <v>19.0</v>
      </c>
      <c r="Z102" s="57">
        <v>8.956608638144587</v>
      </c>
      <c r="AA102" s="400" t="str">
        <v>21-Dec</v>
      </c>
      <c r="AB102" s="402">
        <v>2.0</v>
      </c>
      <c r="AC102" s="92">
        <v>0.011389731481684498</v>
      </c>
      <c r="AD102" s="400" t="str">
        <v>20-Jul</v>
      </c>
      <c r="AE102" s="402">
        <v>15.0</v>
      </c>
      <c r="AF102" s="92">
        <v>0.007018949313287443</v>
      </c>
      <c r="AG102" s="400" t="str">
        <v>20-Dec</v>
      </c>
      <c r="AH102" s="402">
        <v>12.0</v>
      </c>
      <c r="AI102" s="57">
        <v>100.0</v>
      </c>
      <c r="AJ102" s="400" t="str">
        <v>03-Dec</v>
      </c>
      <c r="AK102" s="402">
        <v>1.0</v>
      </c>
      <c r="AL102" s="57">
        <v>52.54890140061977</v>
      </c>
      <c r="AM102" s="400" t="str">
        <v>07-Nov</v>
      </c>
      <c r="AN102" s="78">
        <v>0.0</v>
      </c>
      <c r="AO102" s="88" t="s">
        <v>476</v>
      </c>
    </row>
    <row r="103" spans="1:41" customFormat="false" ht="15.75">
      <c r="A103" s="41" t="s">
        <v>77</v>
      </c>
      <c r="B103" s="74">
        <v>8690.098485668372</v>
      </c>
      <c r="C103" s="889"/>
      <c r="D103" s="74">
        <v>26433.51683097578</v>
      </c>
      <c r="E103" s="237">
        <v>22454.792551172584</v>
      </c>
      <c r="F103" s="75">
        <v>3978.7242798031957</v>
      </c>
      <c r="G103" s="92">
        <v>0.009521179923226718</v>
      </c>
      <c r="H103" s="302">
        <v>3.0417971527675647</v>
      </c>
      <c r="I103" s="406">
        <v>32.0125</v>
      </c>
      <c r="J103" s="406">
        <v>26.05145471212255</v>
      </c>
      <c r="K103" s="232">
        <v>18.291149748799533</v>
      </c>
      <c r="L103" s="304">
        <v>0.012085903992729696</v>
      </c>
      <c r="P103" s="41" t="s">
        <v>478</v>
      </c>
      <c r="Q103" s="60">
        <v>4.150813539280153</v>
      </c>
      <c r="R103" s="400" t="str">
        <v>02-OCT</v>
      </c>
      <c r="S103" s="402">
        <v>23.0</v>
      </c>
      <c r="T103" s="60">
        <v>2.4618357746396966</v>
      </c>
      <c r="U103" s="400" t="str">
        <v>31-APR</v>
      </c>
      <c r="V103" s="402">
        <v>11.0</v>
      </c>
      <c r="W103" s="57">
        <v>15.266824001704343</v>
      </c>
      <c r="X103" s="400" t="str">
        <v>20-Jul</v>
      </c>
      <c r="Y103" s="402">
        <v>16.0</v>
      </c>
      <c r="Z103" s="57">
        <v>8.832268671464824</v>
      </c>
      <c r="AA103" s="400" t="str">
        <v>21-Dec</v>
      </c>
      <c r="AB103" s="402">
        <v>1.0</v>
      </c>
      <c r="AC103" s="92">
        <v>0.0071039698131051595</v>
      </c>
      <c r="AD103" s="400" t="str">
        <v>20-Jul</v>
      </c>
      <c r="AE103" s="402">
        <v>16.0</v>
      </c>
      <c r="AF103" s="92">
        <v>0.006256190201000475</v>
      </c>
      <c r="AG103" s="400" t="str">
        <v>10-Nov</v>
      </c>
      <c r="AH103" s="402">
        <v>7.0</v>
      </c>
      <c r="AI103" s="57">
        <v>89.98674824790206</v>
      </c>
      <c r="AJ103" s="400" t="str">
        <v>20-Dec</v>
      </c>
      <c r="AK103" s="402">
        <v>11.0</v>
      </c>
      <c r="AL103" s="57">
        <v>59.20064056004786</v>
      </c>
      <c r="AM103" s="400" t="str">
        <v>28-Nov</v>
      </c>
      <c r="AN103" s="78">
        <v>0.0</v>
      </c>
      <c r="AO103" s="88" t="s">
        <v>478</v>
      </c>
    </row>
    <row r="104" spans="1:41" customFormat="false" ht="15.75">
      <c r="A104" s="41" t="s">
        <v>196</v>
      </c>
      <c r="B104" s="74">
        <v>8843.010903685032</v>
      </c>
      <c r="C104" s="889"/>
      <c r="D104" s="74">
        <v>26944.175707835377</v>
      </c>
      <c r="E104" s="237">
        <v>22528.065067960873</v>
      </c>
      <c r="F104" s="75">
        <v>4416.110639874506</v>
      </c>
      <c r="G104" s="92">
        <v>0.009623999678696475</v>
      </c>
      <c r="H104" s="302">
        <v>3.046945887696156</v>
      </c>
      <c r="I104" s="406">
        <v>32.2</v>
      </c>
      <c r="J104" s="406">
        <v>26.082933915411832</v>
      </c>
      <c r="K104" s="232">
        <v>18.465260309939442</v>
      </c>
      <c r="L104" s="304">
        <v>0.013492450429886123</v>
      </c>
      <c r="P104" s="41" t="s">
        <v>479</v>
      </c>
      <c r="Q104" s="60">
        <v>4.3871079967061295</v>
      </c>
      <c r="R104" s="400" t="str">
        <v>02-OCT</v>
      </c>
      <c r="S104" s="402">
        <v>23.0</v>
      </c>
      <c r="T104" s="60">
        <v>2.577698157931638</v>
      </c>
      <c r="U104" s="400" t="str">
        <v>31-APR</v>
      </c>
      <c r="V104" s="402">
        <v>11.0</v>
      </c>
      <c r="W104" s="57">
        <v>20.002660769698238</v>
      </c>
      <c r="X104" s="400" t="str">
        <v>02-Apr</v>
      </c>
      <c r="Y104" s="402">
        <v>3.0</v>
      </c>
      <c r="Z104" s="57">
        <v>8.902478415077512</v>
      </c>
      <c r="AA104" s="400" t="str">
        <v>21-Dec</v>
      </c>
      <c r="AB104" s="402">
        <v>1.0</v>
      </c>
      <c r="AC104" s="92">
        <v>0.008974521925213372</v>
      </c>
      <c r="AD104" s="400" t="str">
        <v>20-Jul</v>
      </c>
      <c r="AE104" s="402">
        <v>15.0</v>
      </c>
      <c r="AF104" s="92">
        <v>0.0069924050082213795</v>
      </c>
      <c r="AG104" s="400" t="str">
        <v>20-Dec</v>
      </c>
      <c r="AH104" s="402">
        <v>12.0</v>
      </c>
      <c r="AI104" s="57">
        <v>100.0</v>
      </c>
      <c r="AJ104" s="400" t="str">
        <v>18-Dec</v>
      </c>
      <c r="AK104" s="402">
        <v>8.0</v>
      </c>
      <c r="AL104" s="57">
        <v>57.139383948125214</v>
      </c>
      <c r="AM104" s="400" t="str">
        <v>07-Nov</v>
      </c>
      <c r="AN104" s="78">
        <v>0.0</v>
      </c>
      <c r="AO104" s="88" t="s">
        <v>479</v>
      </c>
    </row>
    <row r="105" spans="1:41" customFormat="false" ht="15.75">
      <c r="A105" s="41" t="s">
        <v>199</v>
      </c>
      <c r="B105" s="74">
        <v>5791.260650397698</v>
      </c>
      <c r="C105" s="889"/>
      <c r="D105" s="74">
        <v>16526.601780973317</v>
      </c>
      <c r="E105" s="237">
        <v>13047.392756716177</v>
      </c>
      <c r="F105" s="75">
        <v>3479.209024257142</v>
      </c>
      <c r="G105" s="92">
        <v>0.010361614287457587</v>
      </c>
      <c r="H105" s="302">
        <v>2.853714031993777</v>
      </c>
      <c r="I105" s="406">
        <v>31.887500000000003</v>
      </c>
      <c r="J105" s="406">
        <v>26.039775842501015</v>
      </c>
      <c r="K105" s="232">
        <v>18.944984302332657</v>
      </c>
      <c r="L105" s="304">
        <v>0.014504382229875695</v>
      </c>
      <c r="P105" s="41" t="s">
        <v>480</v>
      </c>
      <c r="Q105" s="60">
        <v>5.060477143801105</v>
      </c>
      <c r="R105" s="400" t="str">
        <v>02-OCT</v>
      </c>
      <c r="S105" s="402">
        <v>23.0</v>
      </c>
      <c r="T105" s="60">
        <v>2.933286690852091</v>
      </c>
      <c r="U105" s="400" t="str">
        <v>31-APR</v>
      </c>
      <c r="V105" s="402">
        <v>11.0</v>
      </c>
      <c r="W105" s="57">
        <v>34.98563820374564</v>
      </c>
      <c r="X105" s="400" t="str">
        <v>14-Jun</v>
      </c>
      <c r="Y105" s="402">
        <v>8.0</v>
      </c>
      <c r="Z105" s="57">
        <v>9.035707467732575</v>
      </c>
      <c r="AA105" s="400" t="str">
        <v>21-Dec</v>
      </c>
      <c r="AB105" s="402">
        <v>2.0</v>
      </c>
      <c r="AC105" s="92">
        <v>0.017848469652552143</v>
      </c>
      <c r="AD105" s="400" t="str">
        <v>20-Jul</v>
      </c>
      <c r="AE105" s="402">
        <v>15.0</v>
      </c>
      <c r="AF105" s="92">
        <v>0.007057896472955778</v>
      </c>
      <c r="AG105" s="400" t="str">
        <v>20-Dec</v>
      </c>
      <c r="AH105" s="402">
        <v>12.0</v>
      </c>
      <c r="AI105" s="57">
        <v>100.0</v>
      </c>
      <c r="AJ105" s="400" t="str">
        <v>14-Nov</v>
      </c>
      <c r="AK105" s="402">
        <v>6.0</v>
      </c>
      <c r="AL105" s="57">
        <v>45.098340753459524</v>
      </c>
      <c r="AM105" s="400" t="str">
        <v>07-Nov</v>
      </c>
      <c r="AN105" s="78">
        <v>0.0</v>
      </c>
      <c r="AO105" s="88" t="s">
        <v>480</v>
      </c>
    </row>
    <row r="106" spans="1:41" customFormat="false" ht="15.75">
      <c r="A106" s="41" t="s">
        <v>202</v>
      </c>
      <c r="B106" s="74">
        <v>5952.897745773386</v>
      </c>
      <c r="C106" s="889"/>
      <c r="D106" s="74">
        <v>17406.531327582157</v>
      </c>
      <c r="E106" s="237">
        <v>12851.897020327926</v>
      </c>
      <c r="F106" s="75">
        <v>4554.634307254233</v>
      </c>
      <c r="G106" s="92">
        <v>0.010924676746329126</v>
      </c>
      <c r="H106" s="302">
        <v>2.9240433938145434</v>
      </c>
      <c r="I106" s="406">
        <v>31.325000000000003</v>
      </c>
      <c r="J106" s="406">
        <v>25.955790072002806</v>
      </c>
      <c r="K106" s="232">
        <v>19.461640905601854</v>
      </c>
      <c r="L106" s="304">
        <v>0.015287875616144336</v>
      </c>
      <c r="P106" s="41" t="s">
        <v>481</v>
      </c>
      <c r="Q106" s="60">
        <v>4.198635243653556</v>
      </c>
      <c r="R106" s="400" t="str">
        <v>02-OCT</v>
      </c>
      <c r="S106" s="402">
        <v>23.0</v>
      </c>
      <c r="T106" s="60">
        <v>2.4435823052283303</v>
      </c>
      <c r="U106" s="400" t="str">
        <v>31-APR</v>
      </c>
      <c r="V106" s="402">
        <v>11.0</v>
      </c>
      <c r="W106" s="57">
        <v>25.00260731690412</v>
      </c>
      <c r="X106" s="400" t="str">
        <v>05-Apr</v>
      </c>
      <c r="Y106" s="402">
        <v>20.0</v>
      </c>
      <c r="Z106" s="57">
        <v>8.951306781326863</v>
      </c>
      <c r="AA106" s="400" t="str">
        <v>21-Dec</v>
      </c>
      <c r="AB106" s="402">
        <v>2.0</v>
      </c>
      <c r="AC106" s="92">
        <v>0.0028697004143878858</v>
      </c>
      <c r="AD106" s="400" t="str">
        <v>01-Jan</v>
      </c>
      <c r="AE106" s="402">
        <v>0.0</v>
      </c>
      <c r="AF106" s="92">
        <v>0.0028697004143857082</v>
      </c>
      <c r="AG106" s="400" t="str">
        <v>01-Apr</v>
      </c>
      <c r="AH106" s="402">
        <v>4.0</v>
      </c>
      <c r="AI106" s="57">
        <v>41.15856313554788</v>
      </c>
      <c r="AJ106" s="400" t="str">
        <v>20-Dec</v>
      </c>
      <c r="AK106" s="402">
        <v>11.0</v>
      </c>
      <c r="AL106" s="57">
        <v>14.534205320400186</v>
      </c>
      <c r="AM106" s="400" t="str">
        <v>18-Apr</v>
      </c>
      <c r="AN106" s="78">
        <v>18.0</v>
      </c>
      <c r="AO106" s="88" t="s">
        <v>481</v>
      </c>
    </row>
    <row r="107" spans="1:41" customFormat="false" ht="15.75">
      <c r="A107" s="41" t="s">
        <v>204</v>
      </c>
      <c r="B107" s="74">
        <v>5617.968059113101</v>
      </c>
      <c r="C107" s="889"/>
      <c r="D107" s="74">
        <v>17083.110759462295</v>
      </c>
      <c r="E107" s="237">
        <v>12152.104847572622</v>
      </c>
      <c r="F107" s="75">
        <v>4931.005911889673</v>
      </c>
      <c r="G107" s="92">
        <v>0.01107499633196703</v>
      </c>
      <c r="H107" s="302">
        <v>3.0407988403834354</v>
      </c>
      <c r="I107" s="406">
        <v>29.35</v>
      </c>
      <c r="J107" s="406">
        <v>25.655876942078606</v>
      </c>
      <c r="K107" s="232">
        <v>19.498365164596954</v>
      </c>
      <c r="L107" s="304">
        <v>0.01492999549486943</v>
      </c>
      <c r="P107" s="41" t="s">
        <v>482</v>
      </c>
      <c r="Q107" s="60">
        <v>3.8266980334008123</v>
      </c>
      <c r="R107" s="400" t="str">
        <v>02-OCT</v>
      </c>
      <c r="S107" s="402">
        <v>23.0</v>
      </c>
      <c r="T107" s="60">
        <v>2.266381263831566</v>
      </c>
      <c r="U107" s="400" t="str">
        <v>31-APR</v>
      </c>
      <c r="V107" s="402">
        <v>11.0</v>
      </c>
      <c r="W107" s="57">
        <v>15.003061445630408</v>
      </c>
      <c r="X107" s="400" t="str">
        <v>26-Oct</v>
      </c>
      <c r="Y107" s="402">
        <v>7.0</v>
      </c>
      <c r="Z107" s="57">
        <v>8.83112157900593</v>
      </c>
      <c r="AA107" s="400" t="str">
        <v>21-Dec</v>
      </c>
      <c r="AB107" s="402">
        <v>1.0</v>
      </c>
      <c r="AC107" s="92">
        <v>0.0028697004143880362</v>
      </c>
      <c r="AD107" s="400" t="str">
        <v>01-Jan</v>
      </c>
      <c r="AE107" s="402">
        <v>0.0</v>
      </c>
      <c r="AF107" s="92">
        <v>0.002869700414385797</v>
      </c>
      <c r="AG107" s="400" t="str">
        <v>01-Apr</v>
      </c>
      <c r="AH107" s="402">
        <v>9.0</v>
      </c>
      <c r="AI107" s="57">
        <v>41.50364532949451</v>
      </c>
      <c r="AJ107" s="400" t="str">
        <v>20-Dec</v>
      </c>
      <c r="AK107" s="402">
        <v>11.0</v>
      </c>
      <c r="AL107" s="57">
        <v>27.009369856365918</v>
      </c>
      <c r="AM107" s="400" t="str">
        <v>28-Sep</v>
      </c>
      <c r="AN107" s="78">
        <v>18.0</v>
      </c>
      <c r="AO107" s="88" t="s">
        <v>482</v>
      </c>
    </row>
    <row r="108" spans="1:41" customFormat="false" ht="15.75">
      <c r="A108" s="41" t="s">
        <v>205</v>
      </c>
      <c r="B108" s="74">
        <v>5316.187716128405</v>
      </c>
      <c r="C108" s="889"/>
      <c r="D108" s="74">
        <v>16743.75740929041</v>
      </c>
      <c r="E108" s="237">
        <v>11537.736074179897</v>
      </c>
      <c r="F108" s="75">
        <v>5206.021335110516</v>
      </c>
      <c r="G108" s="92">
        <v>0.011126557130449757</v>
      </c>
      <c r="H108" s="302">
        <v>3.1495797935224736</v>
      </c>
      <c r="I108" s="406">
        <v>27.6125</v>
      </c>
      <c r="J108" s="406">
        <v>25.393467854825403</v>
      </c>
      <c r="K108" s="232">
        <v>19.52721370066967</v>
      </c>
      <c r="L108" s="304">
        <v>0.015970058198740745</v>
      </c>
      <c r="P108" s="42" t="s">
        <v>483</v>
      </c>
      <c r="Q108" s="65">
        <v>4.527266587657972</v>
      </c>
      <c r="R108" s="407" t="str">
        <v>02-OCT</v>
      </c>
      <c r="S108" s="422">
        <v>23.0</v>
      </c>
      <c r="T108" s="65">
        <v>2.6042878031455157</v>
      </c>
      <c r="U108" s="407" t="str">
        <v>31-APR</v>
      </c>
      <c r="V108" s="422">
        <v>11.0</v>
      </c>
      <c r="W108" s="62">
        <v>35.00030997177012</v>
      </c>
      <c r="X108" s="407" t="str">
        <v>14-Jul</v>
      </c>
      <c r="Y108" s="422">
        <v>18.0</v>
      </c>
      <c r="Z108" s="62">
        <v>9.03102371504205</v>
      </c>
      <c r="AA108" s="407" t="str">
        <v>21-Dec</v>
      </c>
      <c r="AB108" s="422">
        <v>2.0</v>
      </c>
      <c r="AC108" s="97">
        <v>0.0028697004143874846</v>
      </c>
      <c r="AD108" s="407" t="str">
        <v>29-Dec</v>
      </c>
      <c r="AE108" s="422">
        <v>8.0</v>
      </c>
      <c r="AF108" s="97">
        <v>0.0028697004143857867</v>
      </c>
      <c r="AG108" s="407" t="str">
        <v>01-Apr</v>
      </c>
      <c r="AH108" s="422">
        <v>4.0</v>
      </c>
      <c r="AI108" s="62">
        <v>40.932197055102186</v>
      </c>
      <c r="AJ108" s="407" t="str">
        <v>20-Dec</v>
      </c>
      <c r="AK108" s="422">
        <v>11.0</v>
      </c>
      <c r="AL108" s="62">
        <v>8.184932997564541</v>
      </c>
      <c r="AM108" s="407" t="str">
        <v>18-Apr</v>
      </c>
      <c r="AN108" s="83">
        <v>17.0</v>
      </c>
      <c r="AO108" s="592" t="s">
        <v>483</v>
      </c>
    </row>
    <row r="109" spans="1:16" customFormat="false" ht="15.75">
      <c r="A109" s="41" t="s">
        <v>206</v>
      </c>
      <c r="B109" s="74">
        <v>4369.76052771931</v>
      </c>
      <c r="C109" s="889"/>
      <c r="D109" s="74">
        <v>13612.208947262734</v>
      </c>
      <c r="E109" s="237">
        <v>9050.101828949892</v>
      </c>
      <c r="F109" s="75">
        <v>4562.107118312844</v>
      </c>
      <c r="G109" s="92">
        <v>0.011354851838694908</v>
      </c>
      <c r="H109" s="302">
        <v>3.1150926603218907</v>
      </c>
      <c r="I109" s="406">
        <v>27.2</v>
      </c>
      <c r="J109" s="406">
        <v>25.333102940007656</v>
      </c>
      <c r="K109" s="232">
        <v>19.775399747752974</v>
      </c>
      <c r="L109" s="304">
        <v>0.016809735798284518</v>
      </c>
      <c r="P109" s="314" t="s">
        <v>337</v>
      </c>
    </row>
    <row r="110" spans="1:12" customFormat="false" ht="15.75">
      <c r="A110" s="41" t="s">
        <v>207</v>
      </c>
      <c r="B110" s="74">
        <v>4324.022747450011</v>
      </c>
      <c r="C110" s="889"/>
      <c r="D110" s="74">
        <v>13562.107727168252</v>
      </c>
      <c r="E110" s="237">
        <v>8939.96007296447</v>
      </c>
      <c r="F110" s="75">
        <v>4622.147654203781</v>
      </c>
      <c r="G110" s="92">
        <v>0.011403685345879941</v>
      </c>
      <c r="H110" s="302">
        <v>3.1364561472684622</v>
      </c>
      <c r="I110" s="406">
        <v>26.8875</v>
      </c>
      <c r="J110" s="406">
        <v>25.286502309055972</v>
      </c>
      <c r="K110" s="232">
        <v>19.809517575704334</v>
      </c>
      <c r="L110" s="304">
        <v>0.016771127794541558</v>
      </c>
    </row>
    <row r="111" spans="1:12" customFormat="false" ht="15.75">
      <c r="A111" s="41" t="s">
        <v>208</v>
      </c>
      <c r="B111" s="74">
        <v>4216.205775218021</v>
      </c>
      <c r="C111" s="889"/>
      <c r="D111" s="74">
        <v>13365.778675997582</v>
      </c>
      <c r="E111" s="237">
        <v>8741.166893616943</v>
      </c>
      <c r="F111" s="75">
        <v>4624.61178238064</v>
      </c>
      <c r="G111" s="92">
        <v>0.01142049357756995</v>
      </c>
      <c r="H111" s="302">
        <v>3.170096382524507</v>
      </c>
      <c r="I111" s="406">
        <v>26.325000000000003</v>
      </c>
      <c r="J111" s="406">
        <v>25.20137342617179</v>
      </c>
      <c r="K111" s="232">
        <v>19.800227534271315</v>
      </c>
      <c r="L111" s="304">
        <v>0.016784233128061054</v>
      </c>
    </row>
    <row r="112" spans="1:12" customFormat="false" ht="15.75">
      <c r="A112" s="42" t="s">
        <v>209</v>
      </c>
      <c r="B112" s="82">
        <v>4194.479736043398</v>
      </c>
      <c r="C112" s="890"/>
      <c r="D112" s="82">
        <v>13371.366736035701</v>
      </c>
      <c r="E112" s="84">
        <v>8661.494875317148</v>
      </c>
      <c r="F112" s="84">
        <v>4709.871860718553</v>
      </c>
      <c r="G112" s="97">
        <v>0.011476604621397836</v>
      </c>
      <c r="H112" s="315">
        <v>3.1878486910151937</v>
      </c>
      <c r="I112" s="408">
        <v>26.1</v>
      </c>
      <c r="J112" s="408">
        <v>25.16741526189438</v>
      </c>
      <c r="K112" s="233">
        <v>19.84776397016065</v>
      </c>
      <c r="L112" s="424">
        <v>0.01707669006088456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4019.400517951384</v>
      </c>
      <c r="C120" s="237">
        <v>3501.5101758647074</v>
      </c>
      <c r="D120" s="400"/>
      <c r="E120" s="425">
        <v>517.890342086676</v>
      </c>
      <c r="F120" s="237">
        <v>13653.811898903352</v>
      </c>
      <c r="G120" s="237">
        <v>9849.879754551655</v>
      </c>
      <c r="H120" s="425">
        <v>3803.932144351696</v>
      </c>
      <c r="I120" s="426">
        <v>0.01064577566380659</v>
      </c>
      <c r="J120" s="302">
        <v>3.899406602618684</v>
      </c>
      <c r="K120" s="427">
        <v>16.814583333333328</v>
      </c>
      <c r="L120" s="428">
        <v>24.982040403688618</v>
      </c>
    </row>
    <row r="121" spans="1:12" customFormat="false" ht="15.75">
      <c r="A121" s="100" t="s">
        <v>213</v>
      </c>
      <c r="B121" s="82">
        <v>5244.430550392703</v>
      </c>
      <c r="C121" s="429">
        <v>4677.82920554658</v>
      </c>
      <c r="D121" s="407"/>
      <c r="E121" s="430">
        <v>566.6013448461238</v>
      </c>
      <c r="F121" s="429">
        <v>13734.138977907454</v>
      </c>
      <c r="G121" s="429">
        <v>9923.888363285485</v>
      </c>
      <c r="H121" s="430">
        <v>3810.2506146219707</v>
      </c>
      <c r="I121" s="431">
        <v>0.011143658184264675</v>
      </c>
      <c r="J121" s="315">
        <v>2.9173697710102586</v>
      </c>
      <c r="K121" s="432">
        <v>29.516666666666666</v>
      </c>
      <c r="L121" s="433">
        <v>18.88379253995816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3215.409528066519</v>
      </c>
      <c r="C129" s="237">
        <v>2783.250841730886</v>
      </c>
      <c r="D129" s="400"/>
      <c r="E129" s="425">
        <v>432.1586863356335</v>
      </c>
      <c r="F129" s="237">
        <v>9795.002810650309</v>
      </c>
      <c r="G129" s="237">
        <v>9795.002810650309</v>
      </c>
      <c r="H129" s="425">
        <v>3.221127068779121e-13</v>
      </c>
      <c r="I129" s="426">
        <v>0.0028697004143859732</v>
      </c>
      <c r="J129" s="302">
        <v>3.5192669894456445</v>
      </c>
      <c r="K129" s="427">
        <v>16.814583333333328</v>
      </c>
      <c r="L129" s="428">
        <v>25.000266325854625</v>
      </c>
    </row>
    <row r="130" spans="1:12" customFormat="false" ht="15.75">
      <c r="A130" s="100" t="s">
        <v>213</v>
      </c>
      <c r="B130" s="82">
        <v>4193.006963378478</v>
      </c>
      <c r="C130" s="429">
        <v>3716.5231685054628</v>
      </c>
      <c r="D130" s="407"/>
      <c r="E130" s="430">
        <v>476.48379487301554</v>
      </c>
      <c r="F130" s="429">
        <v>9861.536172305661</v>
      </c>
      <c r="G130" s="429">
        <v>9861.536172305661</v>
      </c>
      <c r="H130" s="430">
        <v>6.726471231862282e-13</v>
      </c>
      <c r="I130" s="431">
        <v>0.002869700414386432</v>
      </c>
      <c r="J130" s="315">
        <v>2.639646671420319</v>
      </c>
      <c r="K130" s="432">
        <v>29.516666666666666</v>
      </c>
      <c r="L130" s="433">
        <v>11.416728451245996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0.25">
      <c r="A5" s="913" t="s">
        <v>2220</v>
      </c>
      <c r="B5" s="780" t="s">
        <v>669</v>
      </c>
    </row>
    <row r="6" spans="1:2" customFormat="false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5.75">
      <c r="A7" s="914"/>
      <c r="B7" s="910" t="s">
        <v>2166</v>
      </c>
    </row>
    <row r="8" spans="1:2" customFormat="false" ht="15.75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5.75">
      <c r="A9" s="902" t="s">
        <v>550</v>
      </c>
      <c r="B9" s="910" t="s">
        <v>672</v>
      </c>
    </row>
    <row r="10" spans="1:2" customFormat="false" ht="15.75">
      <c r="A10" s="902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904" t="str">
        <f>IF(B21="Comparison","Results for "&amp;YourData!$F$2,"")</f>
        <v/>
      </c>
      <c r="B13" s="910" t="s">
        <v>673</v>
      </c>
    </row>
    <row r="14" spans="1:2" customFormat="false">
      <c r="A14" s="904" t="str">
        <f>IF(B21="Comparison","("&amp;YourData!$J$4&amp;")","")</f>
        <v/>
      </c>
      <c r="B14"/>
    </row>
    <row r="15" spans="1:2" customFormat="false">
      <c r="A15" s="904" t="str">
        <f>IF(B21="Comparison","vs.","")</f>
        <v/>
      </c>
      <c r="B15" s="911" t="s">
        <v>674</v>
      </c>
    </row>
    <row r="16" spans="1:2" customFormat="false">
      <c r="A16" s="904" t="str">
        <f>IF(B21="Comparison","Informative Annex B16, Section B16.5.2 Example Results","")</f>
        <v/>
      </c>
      <c r="B16" s="911" t="s">
        <v>675</v>
      </c>
    </row>
    <row r="17" spans="1:2" customFormat="false">
      <c r="A17" s="904"/>
      <c r="B17" s="911" t="s">
        <v>2167</v>
      </c>
    </row>
    <row r="18" spans="1:2" customFormat="false">
      <c r="A18" s="904"/>
      <c r="B18"/>
    </row>
    <row r="19" spans="1:2" customFormat="false">
      <c r="A19" s="904" t="str">
        <f>IF(B21="Comparison","Prepared By","")</f>
        <v/>
      </c>
      <c r="B19"/>
    </row>
    <row r="20" spans="1:2" customFormat="false">
      <c r="A20" s="904" t="str">
        <f>IF(B21="Comparison",IF(YourData!F7="","",YourData!F7),"")</f>
        <v/>
      </c>
      <c r="B20" s="71" t="s">
        <v>676</v>
      </c>
    </row>
    <row r="21" spans="1:2" customFormat="false">
      <c r="A21" s="904" t="str">
        <f>IF(B21="Comparison","("&amp;YourData!$J$8&amp;")","")</f>
        <v/>
      </c>
      <c r="B21" s="71" t="s">
        <v>2165</v>
      </c>
    </row>
    <row r="22" spans="1:2" customFormat="false">
      <c r="A22" s="904"/>
      <c r="B22"/>
    </row>
    <row r="23" spans="1:2" customFormat="false">
      <c r="A23" s="904" t="str">
        <f>IF(B21="Comparison","Results Developed","")</f>
        <v/>
      </c>
      <c r="B23"/>
    </row>
    <row r="24" spans="1:2" customFormat="false">
      <c r="A24" s="904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11"/>
    </row>
    <row r="28" spans="1:2" customFormat="false">
      <c r="A28"/>
      <c r="B28"/>
    </row>
    <row r="29" spans="1:2" customFormat="false">
      <c r="A29"/>
      <c r="B29" s="911" t="s">
        <v>677</v>
      </c>
    </row>
    <row r="30" spans="1:2" customFormat="false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11" t="s">
        <v>748</v>
      </c>
    </row>
    <row r="32" spans="1:2" customFormat="false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11" t="s">
        <v>747</v>
      </c>
    </row>
    <row r="34" spans="1:2" customFormat="false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11" t="s">
        <v>551</v>
      </c>
    </row>
    <row r="37" spans="2:2" customFormat="false" ht="36">
      <c r="B37" s="668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customFormat="false" ht="15.75">
      <c r="A1" s="669" t="str">
        <f>'Title Page'!$A$5</f>
        <v>ASHRAE Standard 140-2014</v>
      </c>
      <c r="B1" s="669"/>
      <c r="C1" s="670"/>
      <c r="D1" s="670"/>
    </row>
    <row r="2" spans="1:4" customFormat="false" ht="15.75">
      <c r="A2" s="669" t="s">
        <v>749</v>
      </c>
      <c r="B2" s="669"/>
      <c r="C2" s="670"/>
      <c r="D2" s="670"/>
    </row>
    <row r="3" spans="1:4" customFormat="false" ht="15.75">
      <c r="A3" s="669" t="s">
        <v>554</v>
      </c>
      <c r="B3" s="669"/>
      <c r="C3" s="670"/>
      <c r="D3" s="670"/>
    </row>
    <row r="4" spans="1:4" customFormat="false" ht="15.75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 ht="15.75">
      <c r="A21" s="669" t="s">
        <v>599</v>
      </c>
      <c r="B21" s="669"/>
      <c r="C21" s="670"/>
      <c r="D21" s="670"/>
    </row>
    <row r="22" spans="1:4" customFormat="false" ht="15.75">
      <c r="A22" s="669" t="s">
        <v>553</v>
      </c>
      <c r="B22" s="669"/>
      <c r="C22" s="670"/>
      <c r="D22" s="670"/>
    </row>
    <row r="23" spans="1:4" ht="15.75" thickBot="1"/>
    <row r="24" spans="1:4" customFormat="false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5.75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2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2:5" customFormat="false" ht="18.75">
      <c r="B5" s="1077" t="s">
        <v>678</v>
      </c>
      <c r="C5" s="1077"/>
      <c r="D5" s="1077"/>
      <c r="E5" s="1077"/>
    </row>
    <row r="6" spans="1:6" ht="6.75" customHeight="1" thickBot="1"/>
    <row r="7" spans="2:5" customFormat="false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2:5" customFormat="false" ht="15.75" thickBot="1">
      <c r="B9" s="979" t="s">
        <v>687</v>
      </c>
      <c r="C9" s="975" t="s">
        <v>879</v>
      </c>
      <c r="D9" s="1079"/>
      <c r="E9" s="982" t="s">
        <v>813</v>
      </c>
    </row>
    <row r="10" spans="2:5" customFormat="false" ht="15.75" thickBot="1">
      <c r="B10" s="979" t="s">
        <v>688</v>
      </c>
      <c r="C10" s="975" t="s">
        <v>814</v>
      </c>
      <c r="D10" s="1079"/>
      <c r="E10" s="982" t="s">
        <v>815</v>
      </c>
    </row>
    <row r="11" spans="2:5" customFormat="false" ht="15.75" thickBot="1">
      <c r="B11" s="979" t="s">
        <v>689</v>
      </c>
      <c r="C11" s="975" t="s">
        <v>816</v>
      </c>
      <c r="D11" s="1079"/>
      <c r="E11" s="982" t="s">
        <v>817</v>
      </c>
    </row>
    <row r="12" spans="2:5" customFormat="false" ht="15.75" thickBot="1">
      <c r="B12" s="979" t="s">
        <v>690</v>
      </c>
      <c r="C12" s="975" t="s">
        <v>818</v>
      </c>
      <c r="D12" s="1079"/>
      <c r="E12" s="982" t="s">
        <v>819</v>
      </c>
    </row>
    <row r="13" spans="2:5" customFormat="false" ht="15.75" thickBot="1">
      <c r="B13" s="979" t="s">
        <v>691</v>
      </c>
      <c r="C13" s="975" t="s">
        <v>820</v>
      </c>
      <c r="D13" s="1079"/>
      <c r="E13" s="982" t="s">
        <v>821</v>
      </c>
    </row>
    <row r="14" spans="2:5" customFormat="false" ht="15.75" thickBot="1">
      <c r="B14" s="979" t="s">
        <v>692</v>
      </c>
      <c r="C14" s="975" t="s">
        <v>822</v>
      </c>
      <c r="D14" s="1079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2:5" customFormat="false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customFormat="false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customFormat="false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customFormat="false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customFormat="false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customFormat="false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5.75" thickBot="1">
      <c r="B24" s="1084"/>
      <c r="C24" s="975" t="s">
        <v>842</v>
      </c>
      <c r="D24" s="1079"/>
      <c r="E24" s="982" t="s">
        <v>843</v>
      </c>
    </row>
    <row r="25" spans="2:5" customFormat="false" ht="15.75" thickBot="1">
      <c r="B25" s="1084"/>
      <c r="C25" s="975" t="s">
        <v>844</v>
      </c>
      <c r="D25" s="1079"/>
      <c r="E25" s="982" t="s">
        <v>845</v>
      </c>
    </row>
    <row r="26" spans="2:5" customFormat="false" ht="15.75" thickBot="1">
      <c r="B26" s="1084"/>
      <c r="C26" s="975" t="s">
        <v>846</v>
      </c>
      <c r="D26" s="1079"/>
      <c r="E26" s="982" t="s">
        <v>847</v>
      </c>
    </row>
    <row r="27" spans="2:5" customFormat="false" ht="15.75" thickBot="1">
      <c r="B27" s="1084"/>
      <c r="C27" s="975" t="s">
        <v>848</v>
      </c>
      <c r="D27" s="1079"/>
      <c r="E27" s="982" t="s">
        <v>849</v>
      </c>
    </row>
    <row r="28" spans="2:5" customFormat="false" ht="15.75" thickBot="1">
      <c r="B28" s="1084"/>
      <c r="C28" s="975" t="s">
        <v>850</v>
      </c>
      <c r="D28" s="1079"/>
      <c r="E28" s="982" t="s">
        <v>851</v>
      </c>
    </row>
    <row r="29" spans="2:5" customFormat="false" ht="15.75" thickBot="1">
      <c r="B29" s="1084"/>
      <c r="C29" s="975" t="s">
        <v>852</v>
      </c>
      <c r="D29" s="1079"/>
      <c r="E29" s="982" t="s">
        <v>853</v>
      </c>
    </row>
    <row r="30" spans="2:5" customFormat="false" ht="15.75" thickBot="1">
      <c r="B30" s="1085"/>
      <c r="C30" s="975" t="s">
        <v>2211</v>
      </c>
      <c r="D30" s="1080"/>
      <c r="E30" s="982" t="s">
        <v>854</v>
      </c>
    </row>
    <row r="31" spans="2:5" customFormat="false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customFormat="false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customFormat="false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customFormat="false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customFormat="false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customFormat="false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customFormat="false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customFormat="false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customFormat="false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customFormat="false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customFormat="false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59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customFormat="false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2:4" customFormat="false" ht="18.75">
      <c r="B5" s="1086" t="s">
        <v>683</v>
      </c>
      <c r="C5" s="1086"/>
      <c r="D5" s="1086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5.75" thickTop="1">
      <c r="B8" s="922" t="s">
        <v>686</v>
      </c>
      <c r="C8" s="923" t="s">
        <v>785</v>
      </c>
      <c r="D8" s="924" t="s">
        <v>606</v>
      </c>
    </row>
    <row r="9" spans="2:4" customFormat="false" ht="25.5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 ht="25.5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5.5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9.95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9.95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9.95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9.95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9.95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9.95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9.95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9.95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9.95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9.95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9.95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9.95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9.95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9.95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9.95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9.95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9.95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9.95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9.95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9.95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9.95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9.95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9.95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9.95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9.95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9.95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9.95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9.95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9.95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9.95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9.95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9.95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9.95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9.95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9.95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9.95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9.95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9.95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9.95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9.95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9.95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9.95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9.95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9.95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9.95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9.95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9.95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9.95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9.95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9.95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9.95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9.95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9.95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9.95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9.95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9.95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9.95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9.95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9.95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9.95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9.95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9.95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9.95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9.95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9.95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9.95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9.95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9.95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9.95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9.95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9.95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9.95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9.95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9.95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9.95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9.95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9.95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9.95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9.95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9.95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9.95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9.95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9.95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9.95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9.95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7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7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15" customFormat="false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1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15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.1" customHeight="1" thickTop="1">
      <c r="H96" s="117"/>
      <c r="I96" s="118"/>
      <c r="M96" s="117"/>
    </row>
    <row r="97" spans="7:13" customFormat="false" ht="8.1" customHeight="1">
      <c r="G97" s="328"/>
      <c r="H97" s="117"/>
      <c r="I97" s="118"/>
      <c r="M97" s="117"/>
    </row>
    <row r="98" spans="7:13" customFormat="false" ht="8.1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.1" customHeight="1" thickTop="1">
      <c r="G156" s="115"/>
      <c r="I156" s="118"/>
      <c r="J156" s="94"/>
      <c r="K156" s="94"/>
      <c r="L156" s="94"/>
      <c r="M156" s="117"/>
    </row>
    <row r="157" spans="2:13" customFormat="false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.1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5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5.75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9.9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9.9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9.9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9.9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9.9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9.9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9.9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9.9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9.9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9.9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9.9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9.9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9.9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9.9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9.9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9.9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9.9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9.9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9.9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9.9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9.9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9.9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9.9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9.9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9.9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9.9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9.9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9.9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9.9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9.9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9.9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9.9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9.9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9.9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9.9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9.9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9.9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9.9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9.9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9.9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9.9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9.9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9.9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9.9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9.9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9.9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9.9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9.9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9.9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9.9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9.9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9.9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9.9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9.9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9.9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9.9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9.9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9.9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9.9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9.9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9.9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9.9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9.9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9.9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9.9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9.9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9.9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9.9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9.9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9.9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9.9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9.9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9.9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9.9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9.9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9.9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9.9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9.9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9.9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9.9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9.9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9.9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9.9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9.9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9.9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 ht="15.75">
      <c r="A3" s="55" t="s">
        <v>425</v>
      </c>
      <c r="G3" s="2" t="s">
        <v>443</v>
      </c>
    </row>
    <row r="4" spans="1:28" customFormat="false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 ht="15.75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 ht="15.75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 ht="15.75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 ht="15.75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 ht="15.75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 ht="15.75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defaultColWidth="9.6640625"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 ht="15.75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 ht="15.75">
      <c r="A136" s="70" t="s">
        <v>427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/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 t="s">
        <v>216</v>
      </c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 ht="15.75">
      <c r="A53" s="399" t="s">
        <v>388</v>
      </c>
    </row>
    <row r="54" spans="1:1" customFormat="false" ht="15.75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 ht="15.75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 ht="15.75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2014-11-07T21:59:09Z</dcterms:modified>
  <cp:lastModifiedBy>joel neymark</cp:lastModifiedBy>
  <cp:lastPrinted>2014-11-07T20:35:55Z</cp:lastPrinted>
</cp:coreProperties>
</file>